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8" yWindow="-108" windowWidth="19416" windowHeight="11016" tabRatio="870"/>
  </bookViews>
  <sheets>
    <sheet name="Tablero" sheetId="1" r:id="rId1"/>
    <sheet name="1,2" sheetId="10" r:id="rId2"/>
    <sheet name="3,4" sheetId="46" r:id="rId3"/>
    <sheet name="5" sheetId="41" r:id="rId4"/>
    <sheet name="6" sheetId="47" r:id="rId5"/>
    <sheet name="7" sheetId="42" r:id="rId6"/>
    <sheet name="8" sheetId="57" r:id="rId7"/>
    <sheet name="9" sheetId="45" r:id="rId8"/>
    <sheet name="10,11,12" sheetId="18" r:id="rId9"/>
    <sheet name="13" sheetId="50" r:id="rId10"/>
    <sheet name="14" sheetId="55" r:id="rId11"/>
    <sheet name="15" sheetId="51" r:id="rId12"/>
    <sheet name="16" sheetId="53" r:id="rId13"/>
    <sheet name="17" sheetId="49" r:id="rId14"/>
    <sheet name="18" sheetId="25" r:id="rId15"/>
    <sheet name="19" sheetId="34" r:id="rId16"/>
    <sheet name="20" sheetId="35" r:id="rId17"/>
    <sheet name="21" sheetId="37" r:id="rId18"/>
    <sheet name="22" sheetId="56" r:id="rId19"/>
    <sheet name="23" sheetId="24" r:id="rId20"/>
    <sheet name="24" sheetId="38" r:id="rId21"/>
    <sheet name="25" sheetId="30" r:id="rId22"/>
    <sheet name="26" sheetId="29" r:id="rId23"/>
    <sheet name="27" sheetId="28" r:id="rId24"/>
    <sheet name="28" sheetId="27" r:id="rId25"/>
    <sheet name="29" sheetId="5" r:id="rId26"/>
    <sheet name="30" sheetId="7" r:id="rId27"/>
    <sheet name="31" sheetId="62" r:id="rId28"/>
    <sheet name="32" sheetId="63" r:id="rId29"/>
    <sheet name="33" sheetId="64" r:id="rId30"/>
  </sheets>
  <definedNames>
    <definedName name="_xlnm._FilterDatabase" localSheetId="1" hidden="1">'1,2'!$A$20:$O$20</definedName>
    <definedName name="_xlnm._FilterDatabase" localSheetId="8" hidden="1">'10,11,12'!$A$20:$K$23</definedName>
    <definedName name="_xlnm._FilterDatabase" localSheetId="23" hidden="1">'27'!$A$20:$O$32</definedName>
    <definedName name="_xlnm._FilterDatabase" localSheetId="24" hidden="1">'28'!#REF!</definedName>
    <definedName name="_xlnm.Print_Area" localSheetId="1">'1,2'!$A$1:$O$66</definedName>
    <definedName name="_xlnm.Print_Area" localSheetId="8">'10,11,12'!$A$1:$M$75</definedName>
    <definedName name="_xlnm.Print_Area" localSheetId="13">'17'!$A$1:$O$50</definedName>
    <definedName name="_xlnm.Print_Area" localSheetId="14">'18'!$A$1:$O$50</definedName>
    <definedName name="_xlnm.Print_Area" localSheetId="15">'19'!$A$1:$O$133</definedName>
    <definedName name="_xlnm.Print_Area" localSheetId="16">'20'!$A$1:$O$133</definedName>
    <definedName name="_xlnm.Print_Area" localSheetId="17">'21'!$A$1:$O$133</definedName>
    <definedName name="_xlnm.Print_Area" localSheetId="18">'22'!$A$1:$O$133</definedName>
    <definedName name="_xlnm.Print_Area" localSheetId="19">'23'!$A$1:$O$93</definedName>
    <definedName name="_xlnm.Print_Area" localSheetId="20">'24'!$A$1:$O$135</definedName>
    <definedName name="_xlnm.Print_Area" localSheetId="21">'25'!$A$1:$O$133</definedName>
    <definedName name="_xlnm.Print_Area" localSheetId="22">'26'!$A$1:$O$133</definedName>
    <definedName name="_xlnm.Print_Area" localSheetId="24">'28'!$A$1:$AC$24</definedName>
    <definedName name="_xlnm.Print_Area" localSheetId="25">'29'!$A$1:$O$97</definedName>
    <definedName name="_xlnm.Print_Area" localSheetId="2">'3,4'!$A$1:$O$66</definedName>
    <definedName name="_xlnm.Print_Area" localSheetId="26">'30'!$A$1:$O$111</definedName>
    <definedName name="_xlnm.Print_Area" localSheetId="27">'31'!$A$1:$P$133</definedName>
    <definedName name="_xlnm.Print_Area" localSheetId="28">'32'!$A$1:$P$133</definedName>
    <definedName name="_xlnm.Print_Area" localSheetId="29">'33'!$A$1:$P$133</definedName>
    <definedName name="_xlnm.Print_Area" localSheetId="3">'5'!$A$1:$O$133</definedName>
    <definedName name="_xlnm.Print_Area" localSheetId="4">'6'!$A$1:$O$133</definedName>
    <definedName name="_xlnm.Print_Area" localSheetId="5">'7'!$A$1:$O$130</definedName>
    <definedName name="_xlnm.Print_Area" localSheetId="6">'8'!$A$1:$O$129</definedName>
    <definedName name="_xlnm.Print_Area" localSheetId="7">'9'!$A$1:$O$133</definedName>
    <definedName name="_xlnm.Print_Area" localSheetId="0">Tablero!$A$1:$K$48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7" i="29" l="1"/>
  <c r="H147" i="29"/>
  <c r="I147" i="29"/>
  <c r="J147" i="29"/>
  <c r="G35" i="1" s="1"/>
  <c r="D147" i="29"/>
  <c r="E147" i="29"/>
  <c r="F35" i="1"/>
  <c r="G34" i="1"/>
  <c r="F34" i="1"/>
  <c r="F148" i="30"/>
  <c r="E148" i="30"/>
  <c r="D148" i="30"/>
  <c r="H148" i="30"/>
  <c r="I148" i="30"/>
  <c r="J148" i="30"/>
  <c r="G147" i="64"/>
  <c r="H147" i="64"/>
  <c r="G148" i="64"/>
  <c r="H148" i="64"/>
  <c r="G149" i="64"/>
  <c r="H149" i="64"/>
  <c r="D147" i="64"/>
  <c r="E147" i="64"/>
  <c r="D148" i="64"/>
  <c r="E148" i="64"/>
  <c r="D149" i="64"/>
  <c r="E149" i="64"/>
  <c r="G147" i="63"/>
  <c r="H147" i="63"/>
  <c r="G148" i="63"/>
  <c r="H148" i="63"/>
  <c r="G149" i="63"/>
  <c r="H149" i="63"/>
  <c r="D147" i="63"/>
  <c r="E147" i="63"/>
  <c r="D148" i="63"/>
  <c r="E148" i="63"/>
  <c r="D149" i="63"/>
  <c r="E149" i="63"/>
  <c r="F42" i="1"/>
  <c r="F41" i="1"/>
  <c r="G42" i="1"/>
  <c r="G41" i="1"/>
  <c r="G40" i="1"/>
  <c r="F40" i="1"/>
  <c r="G147" i="62"/>
  <c r="H147" i="62"/>
  <c r="G148" i="62"/>
  <c r="H148" i="62"/>
  <c r="G149" i="62"/>
  <c r="H149" i="62"/>
  <c r="D147" i="62"/>
  <c r="E147" i="62"/>
  <c r="D148" i="62"/>
  <c r="E148" i="62"/>
  <c r="D149" i="62"/>
  <c r="E149" i="62"/>
  <c r="G38" i="1"/>
  <c r="D56" i="5"/>
  <c r="E56" i="5"/>
  <c r="G39" i="1"/>
  <c r="F39" i="1"/>
  <c r="E125" i="7"/>
  <c r="E124" i="7"/>
  <c r="D125" i="7"/>
  <c r="D124" i="7"/>
  <c r="G124" i="7"/>
  <c r="H124" i="7"/>
  <c r="G125" i="7"/>
  <c r="H125" i="7"/>
  <c r="G33" i="1" l="1"/>
  <c r="F33" i="1"/>
  <c r="D149" i="38"/>
  <c r="E149" i="38"/>
  <c r="F149" i="38"/>
  <c r="J149" i="38"/>
  <c r="I149" i="38"/>
  <c r="H149" i="38"/>
  <c r="G32" i="1"/>
  <c r="F32" i="1"/>
  <c r="F30" i="1" l="1"/>
  <c r="F146" i="37"/>
  <c r="F147" i="37"/>
  <c r="E147" i="37"/>
  <c r="D147" i="37"/>
  <c r="D146" i="37"/>
  <c r="E146" i="37"/>
  <c r="G31" i="1"/>
  <c r="F31" i="1"/>
  <c r="J148" i="56"/>
  <c r="F148" i="56"/>
  <c r="E148" i="56"/>
  <c r="D148" i="56"/>
  <c r="H148" i="56"/>
  <c r="I148" i="56"/>
  <c r="G29" i="1"/>
  <c r="F29" i="1"/>
  <c r="F148" i="35"/>
  <c r="D148" i="35"/>
  <c r="G28" i="1"/>
  <c r="F28" i="1"/>
  <c r="F148" i="34"/>
  <c r="D148" i="34"/>
  <c r="G27" i="1" l="1"/>
  <c r="F27" i="1"/>
  <c r="J64" i="25"/>
  <c r="F64" i="25"/>
  <c r="E64" i="25"/>
  <c r="D64" i="25"/>
  <c r="H64" i="25"/>
  <c r="I64" i="25"/>
  <c r="G26" i="1"/>
  <c r="F26" i="1"/>
  <c r="J64" i="49"/>
  <c r="I64" i="49"/>
  <c r="H64" i="49"/>
  <c r="F64" i="49"/>
  <c r="E64" i="49"/>
  <c r="D64" i="49"/>
  <c r="J52" i="53"/>
  <c r="I52" i="53"/>
  <c r="H52" i="53"/>
  <c r="G25" i="1"/>
  <c r="F52" i="53"/>
  <c r="E52" i="53"/>
  <c r="D52" i="53"/>
  <c r="F25" i="1"/>
  <c r="G24" i="1"/>
  <c r="F24" i="1"/>
  <c r="J52" i="51"/>
  <c r="I52" i="51"/>
  <c r="H52" i="51"/>
  <c r="F52" i="51"/>
  <c r="E52" i="51"/>
  <c r="D52" i="51"/>
  <c r="F23" i="1" l="1"/>
  <c r="F22" i="1"/>
  <c r="G17" i="1" l="1"/>
  <c r="F17" i="1"/>
  <c r="F146" i="57"/>
  <c r="D146" i="57"/>
  <c r="F145" i="57"/>
  <c r="D145" i="57"/>
  <c r="G16" i="1"/>
  <c r="F16" i="1"/>
  <c r="F148" i="42"/>
  <c r="D148" i="42"/>
  <c r="G18" i="1"/>
  <c r="F18" i="1"/>
  <c r="F146" i="45"/>
  <c r="D146" i="45"/>
  <c r="G15" i="1"/>
  <c r="F15" i="1"/>
  <c r="F146" i="47"/>
  <c r="D146" i="47"/>
  <c r="G14" i="1"/>
  <c r="F14" i="1"/>
  <c r="F146" i="41"/>
  <c r="D146" i="41"/>
  <c r="D148" i="38" l="1"/>
  <c r="D147" i="38"/>
  <c r="G13" i="1" l="1"/>
  <c r="G12" i="1"/>
  <c r="F13" i="1"/>
  <c r="F12" i="1"/>
  <c r="G72" i="46"/>
  <c r="H72" i="46"/>
  <c r="H71" i="46"/>
  <c r="E72" i="46"/>
  <c r="E71" i="46"/>
  <c r="D72" i="46"/>
  <c r="D71" i="46"/>
  <c r="F11" i="1"/>
  <c r="G10" i="1"/>
  <c r="F10" i="1"/>
  <c r="G72" i="10"/>
  <c r="G11" i="1" s="1"/>
  <c r="G71" i="10"/>
  <c r="H72" i="10"/>
  <c r="H71" i="10"/>
  <c r="E72" i="10"/>
  <c r="E71" i="10"/>
  <c r="D72" i="10"/>
  <c r="D71" i="10"/>
  <c r="J147" i="56"/>
  <c r="J146" i="56"/>
  <c r="I147" i="56"/>
  <c r="I146" i="56"/>
  <c r="F147" i="56"/>
  <c r="F146" i="56"/>
  <c r="E147" i="56"/>
  <c r="E146" i="56"/>
  <c r="D147" i="56"/>
  <c r="D146" i="56"/>
  <c r="H146" i="56"/>
  <c r="H147" i="56"/>
  <c r="F146" i="35"/>
  <c r="F147" i="35"/>
  <c r="D146" i="35"/>
  <c r="D147" i="35"/>
  <c r="F146" i="34"/>
  <c r="F147" i="34"/>
  <c r="D146" i="34"/>
  <c r="D147" i="34"/>
  <c r="E55" i="5" l="1"/>
  <c r="D55" i="5"/>
  <c r="H123" i="7" l="1"/>
  <c r="G123" i="7"/>
  <c r="E123" i="7"/>
  <c r="D123" i="7"/>
  <c r="H148" i="38"/>
  <c r="I148" i="38"/>
  <c r="J148" i="38"/>
  <c r="F148" i="38"/>
  <c r="E148" i="38"/>
  <c r="F147" i="30"/>
  <c r="H147" i="30"/>
  <c r="I147" i="30"/>
  <c r="J147" i="30"/>
  <c r="D147" i="30"/>
  <c r="E147" i="30"/>
  <c r="J146" i="30"/>
  <c r="I146" i="30"/>
  <c r="H146" i="30"/>
  <c r="F146" i="30"/>
  <c r="E146" i="30"/>
  <c r="D146" i="30"/>
  <c r="H146" i="29"/>
  <c r="I146" i="29"/>
  <c r="J146" i="29"/>
  <c r="F146" i="29"/>
  <c r="E146" i="29"/>
  <c r="D146" i="29"/>
  <c r="J63" i="49" l="1"/>
  <c r="J62" i="49"/>
  <c r="I63" i="49"/>
  <c r="I62" i="49"/>
  <c r="F63" i="49"/>
  <c r="F62" i="49"/>
  <c r="E63" i="49"/>
  <c r="E62" i="49"/>
  <c r="D63" i="49"/>
  <c r="D62" i="49"/>
  <c r="H62" i="49"/>
  <c r="H63" i="49"/>
  <c r="F50" i="51"/>
  <c r="J63" i="25"/>
  <c r="J62" i="25"/>
  <c r="I63" i="25"/>
  <c r="I62" i="25"/>
  <c r="I61" i="25"/>
  <c r="H63" i="25"/>
  <c r="H62" i="25"/>
  <c r="F63" i="25"/>
  <c r="F62" i="25"/>
  <c r="F61" i="25"/>
  <c r="E63" i="25"/>
  <c r="E62" i="25"/>
  <c r="D63" i="25"/>
  <c r="D62" i="25"/>
  <c r="D51" i="51"/>
  <c r="E51" i="51"/>
  <c r="F51" i="51"/>
  <c r="D50" i="53" l="1"/>
  <c r="E50" i="53"/>
  <c r="F50" i="53"/>
  <c r="D51" i="53"/>
  <c r="E51" i="53"/>
  <c r="F51" i="53"/>
  <c r="H50" i="53"/>
  <c r="I50" i="53"/>
  <c r="J50" i="53"/>
  <c r="H51" i="53"/>
  <c r="I51" i="53"/>
  <c r="J51" i="53"/>
  <c r="J51" i="51"/>
  <c r="J50" i="51"/>
  <c r="I51" i="51"/>
  <c r="I50" i="51"/>
  <c r="H51" i="51"/>
  <c r="H50" i="51"/>
  <c r="D50" i="51"/>
  <c r="E50" i="51"/>
  <c r="G146" i="63" l="1"/>
  <c r="H146" i="63"/>
  <c r="D146" i="63"/>
  <c r="E146" i="63"/>
  <c r="G146" i="64"/>
  <c r="H146" i="64"/>
  <c r="D146" i="64"/>
  <c r="E146" i="64"/>
  <c r="G146" i="62"/>
  <c r="H146" i="62"/>
  <c r="D146" i="62"/>
  <c r="E146" i="62"/>
  <c r="F21" i="1"/>
  <c r="F20" i="1"/>
  <c r="F19" i="1"/>
  <c r="F147" i="42"/>
  <c r="D147" i="42"/>
  <c r="D142" i="42"/>
  <c r="F145" i="45"/>
  <c r="D145" i="45"/>
  <c r="F145" i="47"/>
  <c r="D145" i="47"/>
  <c r="F145" i="41"/>
  <c r="D145" i="41"/>
  <c r="G145" i="64" l="1"/>
  <c r="H145" i="64"/>
  <c r="D145" i="64"/>
  <c r="E145" i="64"/>
  <c r="D145" i="63"/>
  <c r="E145" i="63"/>
  <c r="G145" i="63"/>
  <c r="H145" i="63"/>
  <c r="G145" i="62"/>
  <c r="H145" i="62"/>
  <c r="D145" i="62"/>
  <c r="E145" i="62"/>
  <c r="F145" i="37"/>
  <c r="E145" i="37"/>
  <c r="D145" i="37"/>
  <c r="J145" i="29"/>
  <c r="F145" i="29"/>
  <c r="D145" i="29"/>
  <c r="E145" i="29"/>
  <c r="H145" i="29"/>
  <c r="I145" i="29"/>
  <c r="H145" i="30"/>
  <c r="I145" i="30"/>
  <c r="J145" i="30"/>
  <c r="F145" i="30"/>
  <c r="E145" i="30"/>
  <c r="D145" i="30"/>
  <c r="D49" i="53"/>
  <c r="E49" i="53"/>
  <c r="F49" i="53"/>
  <c r="J49" i="53"/>
  <c r="H49" i="53"/>
  <c r="I49" i="53"/>
  <c r="D49" i="51"/>
  <c r="E49" i="51"/>
  <c r="F49" i="51"/>
  <c r="J49" i="51"/>
  <c r="H49" i="51"/>
  <c r="I49" i="51"/>
  <c r="D61" i="25"/>
  <c r="E61" i="25"/>
  <c r="J61" i="25"/>
  <c r="H61" i="25"/>
  <c r="J61" i="49"/>
  <c r="I61" i="49"/>
  <c r="H61" i="49"/>
  <c r="F61" i="49"/>
  <c r="E61" i="49"/>
  <c r="D61" i="49"/>
  <c r="D145" i="56"/>
  <c r="E145" i="56"/>
  <c r="F145" i="56"/>
  <c r="H145" i="56"/>
  <c r="I145" i="56"/>
  <c r="J145" i="56"/>
  <c r="D145" i="35"/>
  <c r="F145" i="35"/>
  <c r="F145" i="34"/>
  <c r="D145" i="34"/>
  <c r="D54" i="5" l="1"/>
  <c r="E54" i="5"/>
  <c r="G122" i="7" l="1"/>
  <c r="H122" i="7"/>
  <c r="D122" i="7"/>
  <c r="E122" i="7"/>
  <c r="H147" i="38"/>
  <c r="I147" i="38"/>
  <c r="J147" i="38"/>
  <c r="F147" i="38"/>
  <c r="E147" i="38"/>
  <c r="F144" i="45" l="1"/>
  <c r="D144" i="45"/>
  <c r="D144" i="47" l="1"/>
  <c r="F144" i="47"/>
  <c r="F144" i="41" l="1"/>
  <c r="D144" i="41"/>
  <c r="H144" i="29" l="1"/>
  <c r="I144" i="29"/>
  <c r="J144" i="29"/>
  <c r="D144" i="29"/>
  <c r="E144" i="29"/>
  <c r="F144" i="29"/>
  <c r="F144" i="30"/>
  <c r="H144" i="30"/>
  <c r="I144" i="30"/>
  <c r="J144" i="30"/>
  <c r="D144" i="30"/>
  <c r="E144" i="30"/>
  <c r="D144" i="37"/>
  <c r="E144" i="37"/>
  <c r="F144" i="37"/>
  <c r="D144" i="64"/>
  <c r="E144" i="64"/>
  <c r="G144" i="64"/>
  <c r="H144" i="64"/>
  <c r="G144" i="63"/>
  <c r="H144" i="63"/>
  <c r="D144" i="63"/>
  <c r="E144" i="63"/>
  <c r="G144" i="62"/>
  <c r="H144" i="62"/>
  <c r="D144" i="62"/>
  <c r="E144" i="62"/>
  <c r="E53" i="5"/>
  <c r="D53" i="5"/>
  <c r="D146" i="38"/>
  <c r="E146" i="38"/>
  <c r="F146" i="38"/>
  <c r="H146" i="38"/>
  <c r="I146" i="38"/>
  <c r="J146" i="38"/>
  <c r="D143" i="45"/>
  <c r="F143" i="45"/>
  <c r="D143" i="47"/>
  <c r="F143" i="47"/>
  <c r="D143" i="41"/>
  <c r="F143" i="41"/>
  <c r="G36" i="1" l="1"/>
  <c r="F36" i="1"/>
  <c r="D33" i="45" l="1"/>
  <c r="J143" i="29" l="1"/>
  <c r="F143" i="29"/>
  <c r="H143" i="29"/>
  <c r="I143" i="29"/>
  <c r="D143" i="29"/>
  <c r="E143" i="29"/>
  <c r="D52" i="5"/>
  <c r="E52" i="5"/>
  <c r="G121" i="7" l="1"/>
  <c r="H121" i="7"/>
  <c r="E121" i="7"/>
  <c r="D121" i="7"/>
  <c r="D145" i="38"/>
  <c r="E145" i="38"/>
  <c r="F145" i="38"/>
  <c r="J145" i="38"/>
  <c r="I145" i="38"/>
  <c r="H145" i="38"/>
  <c r="F143" i="37" l="1"/>
  <c r="E143" i="37"/>
  <c r="D143" i="37"/>
  <c r="E144" i="56" l="1"/>
  <c r="H144" i="56"/>
  <c r="I144" i="56"/>
  <c r="J144" i="56"/>
  <c r="D144" i="56"/>
  <c r="F144" i="56"/>
  <c r="D144" i="35"/>
  <c r="F144" i="35"/>
  <c r="D144" i="34"/>
  <c r="F144" i="34"/>
  <c r="I60" i="25" l="1"/>
  <c r="J60" i="25"/>
  <c r="J59" i="25"/>
  <c r="J58" i="25"/>
  <c r="J57" i="25"/>
  <c r="J56" i="25"/>
  <c r="J55" i="25"/>
  <c r="J54" i="25"/>
  <c r="J53" i="25"/>
  <c r="J52" i="25"/>
  <c r="J51" i="25"/>
  <c r="J50" i="25"/>
  <c r="J49" i="25"/>
  <c r="J48" i="25"/>
  <c r="J47"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E60" i="25"/>
  <c r="D60" i="25"/>
  <c r="H60" i="25"/>
  <c r="H60" i="49"/>
  <c r="I60" i="49"/>
  <c r="J60" i="49"/>
  <c r="J59" i="49"/>
  <c r="J58" i="49"/>
  <c r="J57" i="49"/>
  <c r="F59" i="49"/>
  <c r="D59" i="49"/>
  <c r="F60" i="49"/>
  <c r="E60" i="49"/>
  <c r="D60" i="49"/>
  <c r="H48" i="53" l="1"/>
  <c r="I48" i="53"/>
  <c r="J48" i="53"/>
  <c r="D48" i="53"/>
  <c r="E48" i="53"/>
  <c r="F48" i="53"/>
  <c r="H48" i="51"/>
  <c r="I48" i="51"/>
  <c r="J48" i="51"/>
  <c r="E48" i="51"/>
  <c r="D48" i="51"/>
  <c r="F48" i="51"/>
  <c r="F142" i="45"/>
  <c r="D142" i="45"/>
  <c r="F142" i="47"/>
  <c r="D142" i="47"/>
  <c r="F142" i="41"/>
  <c r="D142" i="41"/>
  <c r="G71" i="46" l="1"/>
  <c r="D66" i="10" l="1"/>
  <c r="H69" i="10" l="1"/>
  <c r="E69" i="10"/>
  <c r="G66" i="10"/>
  <c r="E66" i="10"/>
  <c r="D142" i="64"/>
  <c r="E142" i="64"/>
  <c r="G142" i="64"/>
  <c r="H142" i="64"/>
  <c r="D143" i="64"/>
  <c r="E143" i="64"/>
  <c r="G143" i="64"/>
  <c r="H143" i="64"/>
  <c r="D142" i="63"/>
  <c r="E142" i="63"/>
  <c r="G142" i="63"/>
  <c r="H142" i="63"/>
  <c r="D143" i="63"/>
  <c r="E143" i="63"/>
  <c r="G143" i="63"/>
  <c r="H143" i="63"/>
  <c r="G142" i="62"/>
  <c r="H142" i="62"/>
  <c r="G143" i="62"/>
  <c r="H143" i="62"/>
  <c r="D143" i="62"/>
  <c r="E143" i="62"/>
  <c r="E142" i="62"/>
  <c r="E141" i="62"/>
  <c r="D142" i="62"/>
  <c r="D51" i="5"/>
  <c r="E51" i="5"/>
  <c r="D120" i="7"/>
  <c r="E120" i="7"/>
  <c r="G120" i="7"/>
  <c r="H120" i="7"/>
  <c r="D30" i="28" l="1"/>
  <c r="F30" i="28"/>
  <c r="H142" i="29" l="1"/>
  <c r="I142" i="29"/>
  <c r="J142" i="29"/>
  <c r="D142" i="29"/>
  <c r="E142" i="29"/>
  <c r="F142" i="29"/>
  <c r="F143" i="30"/>
  <c r="F142" i="30"/>
  <c r="F141" i="30"/>
  <c r="H143" i="30"/>
  <c r="I143" i="30"/>
  <c r="J143" i="30"/>
  <c r="D143" i="30"/>
  <c r="E143" i="30"/>
  <c r="H144" i="38" l="1"/>
  <c r="I144" i="38"/>
  <c r="J144" i="38"/>
  <c r="D144" i="38"/>
  <c r="E144" i="38"/>
  <c r="F144" i="38"/>
  <c r="F142" i="37" l="1"/>
  <c r="F141" i="37"/>
  <c r="E142" i="37"/>
  <c r="D142" i="37"/>
  <c r="J143" i="56"/>
  <c r="D143" i="56"/>
  <c r="E143" i="56"/>
  <c r="F143" i="56"/>
  <c r="H143" i="56"/>
  <c r="I143" i="56"/>
  <c r="F143" i="35"/>
  <c r="D143" i="35"/>
  <c r="D143" i="34"/>
  <c r="F143" i="34"/>
  <c r="H59" i="25" l="1"/>
  <c r="I59" i="25"/>
  <c r="D59" i="25"/>
  <c r="E59" i="25"/>
  <c r="H59" i="49"/>
  <c r="I59" i="49"/>
  <c r="E59" i="49"/>
  <c r="D47" i="53"/>
  <c r="E47" i="53"/>
  <c r="F47" i="53"/>
  <c r="H47" i="53"/>
  <c r="I47" i="53"/>
  <c r="J47" i="53"/>
  <c r="D47" i="51"/>
  <c r="E47" i="51"/>
  <c r="F47" i="51"/>
  <c r="H47" i="51"/>
  <c r="I47" i="51"/>
  <c r="J47" i="51"/>
  <c r="D141" i="45" l="1"/>
  <c r="F141" i="45"/>
  <c r="D140" i="57" l="1"/>
  <c r="F140" i="57"/>
  <c r="D141" i="47"/>
  <c r="F141" i="47"/>
  <c r="F141" i="41" l="1"/>
  <c r="D141" i="41"/>
  <c r="D141" i="64" l="1"/>
  <c r="E141" i="64"/>
  <c r="G141" i="64"/>
  <c r="H141" i="64"/>
  <c r="G141" i="63"/>
  <c r="H141" i="63"/>
  <c r="D141" i="63"/>
  <c r="E141" i="63"/>
  <c r="G141" i="62"/>
  <c r="H141" i="62"/>
  <c r="D141" i="62"/>
  <c r="H119" i="7"/>
  <c r="H118" i="7"/>
  <c r="E119" i="7"/>
  <c r="D119" i="7"/>
  <c r="G118" i="7"/>
  <c r="G119" i="7"/>
  <c r="D118" i="7"/>
  <c r="E118" i="7"/>
  <c r="D50" i="5"/>
  <c r="E50" i="5"/>
  <c r="F140" i="29"/>
  <c r="J140" i="29"/>
  <c r="J141" i="29"/>
  <c r="F141" i="29"/>
  <c r="D140" i="29"/>
  <c r="E140" i="29"/>
  <c r="D141" i="29"/>
  <c r="E141" i="29"/>
  <c r="H140" i="29"/>
  <c r="I140" i="29"/>
  <c r="H141" i="29"/>
  <c r="I141" i="29"/>
  <c r="J142" i="30"/>
  <c r="J141" i="30"/>
  <c r="F140" i="30"/>
  <c r="H141" i="30"/>
  <c r="I141" i="30"/>
  <c r="H142" i="30"/>
  <c r="I142" i="30"/>
  <c r="D141" i="30"/>
  <c r="E141" i="30"/>
  <c r="D142" i="30"/>
  <c r="E142" i="30"/>
  <c r="D143" i="38" l="1"/>
  <c r="E143" i="38"/>
  <c r="F143" i="38"/>
  <c r="J143" i="38"/>
  <c r="I143" i="38"/>
  <c r="H143" i="38"/>
  <c r="D141" i="37" l="1"/>
  <c r="E141" i="37"/>
  <c r="D140" i="37"/>
  <c r="E140" i="37"/>
  <c r="F140" i="37"/>
  <c r="J142" i="56"/>
  <c r="J141" i="56"/>
  <c r="F142" i="56"/>
  <c r="F141" i="56"/>
  <c r="D142" i="56"/>
  <c r="D141" i="56"/>
  <c r="H141" i="56"/>
  <c r="I141" i="56"/>
  <c r="H142" i="56"/>
  <c r="I142" i="56"/>
  <c r="E141" i="56"/>
  <c r="E142" i="56"/>
  <c r="D141" i="35"/>
  <c r="F141" i="35"/>
  <c r="D142" i="35"/>
  <c r="F142" i="35"/>
  <c r="F142" i="34"/>
  <c r="F141" i="34"/>
  <c r="D142" i="34"/>
  <c r="D141" i="34"/>
  <c r="I58" i="49" l="1"/>
  <c r="I57" i="49"/>
  <c r="F58" i="49"/>
  <c r="F57" i="49"/>
  <c r="E58" i="49"/>
  <c r="E57" i="49"/>
  <c r="D58" i="49"/>
  <c r="D57" i="49"/>
  <c r="H57" i="25"/>
  <c r="I57" i="25"/>
  <c r="H58" i="25"/>
  <c r="I58" i="25"/>
  <c r="D57" i="25"/>
  <c r="E57" i="25"/>
  <c r="D58" i="25"/>
  <c r="E58" i="25"/>
  <c r="H57" i="49"/>
  <c r="H58" i="49"/>
  <c r="J45" i="53"/>
  <c r="J46" i="53"/>
  <c r="F46" i="53"/>
  <c r="H45" i="53"/>
  <c r="I45" i="53"/>
  <c r="H46" i="53"/>
  <c r="I46" i="53"/>
  <c r="F45" i="53"/>
  <c r="D45" i="53"/>
  <c r="E45" i="53"/>
  <c r="D46" i="53"/>
  <c r="E46" i="53"/>
  <c r="J46" i="51"/>
  <c r="J45" i="51"/>
  <c r="I46" i="51"/>
  <c r="I45" i="51"/>
  <c r="H46" i="51"/>
  <c r="H45" i="51"/>
  <c r="F46" i="51"/>
  <c r="F45" i="51"/>
  <c r="E46" i="51"/>
  <c r="E45" i="51"/>
  <c r="D46" i="51"/>
  <c r="D45" i="51"/>
  <c r="E34" i="51"/>
  <c r="F34" i="51"/>
  <c r="F33" i="51"/>
  <c r="F139" i="57"/>
  <c r="D139" i="57"/>
  <c r="F140" i="45" l="1"/>
  <c r="D140" i="45"/>
  <c r="F142" i="42"/>
  <c r="F140" i="47"/>
  <c r="D140" i="47"/>
  <c r="F140" i="41"/>
  <c r="D140" i="41"/>
  <c r="D139" i="37" l="1"/>
  <c r="E139" i="37"/>
  <c r="F139" i="37"/>
  <c r="D140" i="64" l="1"/>
  <c r="E140" i="64"/>
  <c r="G140" i="64"/>
  <c r="H140" i="64"/>
  <c r="G140" i="63"/>
  <c r="H140" i="63"/>
  <c r="D140" i="63"/>
  <c r="E140" i="63"/>
  <c r="G140" i="62"/>
  <c r="H140" i="62"/>
  <c r="D140" i="62"/>
  <c r="E140" i="62"/>
  <c r="H139" i="29" l="1"/>
  <c r="I139" i="29"/>
  <c r="J139" i="29"/>
  <c r="D139" i="29"/>
  <c r="E139" i="29"/>
  <c r="F139" i="29"/>
  <c r="H140" i="30"/>
  <c r="I140" i="30"/>
  <c r="J140" i="30"/>
  <c r="D140" i="30"/>
  <c r="E140" i="30"/>
  <c r="D49" i="5"/>
  <c r="E49" i="5"/>
  <c r="G117" i="7"/>
  <c r="H117" i="7"/>
  <c r="D117" i="7"/>
  <c r="E117" i="7"/>
  <c r="H140" i="56"/>
  <c r="I140" i="56"/>
  <c r="J140" i="56"/>
  <c r="F140" i="56"/>
  <c r="D140" i="56"/>
  <c r="E140" i="56"/>
  <c r="F142" i="38"/>
  <c r="J142" i="38"/>
  <c r="J141" i="38"/>
  <c r="J140" i="38"/>
  <c r="I142" i="38"/>
  <c r="H142" i="38"/>
  <c r="D142" i="38"/>
  <c r="E142" i="38"/>
  <c r="F141" i="42" l="1"/>
  <c r="D141" i="42"/>
  <c r="F139" i="45"/>
  <c r="D139" i="45"/>
  <c r="F139" i="47"/>
  <c r="D139" i="47"/>
  <c r="F139" i="41"/>
  <c r="D139" i="41"/>
  <c r="F70" i="46"/>
  <c r="F65" i="46"/>
  <c r="F60" i="46"/>
  <c r="F55" i="46"/>
  <c r="F50" i="46"/>
  <c r="F45" i="46"/>
  <c r="F40" i="46"/>
  <c r="F35" i="46"/>
  <c r="F30" i="46"/>
  <c r="F25" i="46"/>
  <c r="H69" i="46"/>
  <c r="H68" i="46"/>
  <c r="H67" i="46"/>
  <c r="H66" i="46"/>
  <c r="H64" i="46"/>
  <c r="H63" i="46"/>
  <c r="H62" i="46"/>
  <c r="H61" i="46"/>
  <c r="H59" i="46"/>
  <c r="H58" i="46"/>
  <c r="H57" i="46"/>
  <c r="H56" i="46"/>
  <c r="H54" i="46"/>
  <c r="H53" i="46"/>
  <c r="H52" i="46"/>
  <c r="H51" i="46"/>
  <c r="H49" i="46"/>
  <c r="H48" i="46"/>
  <c r="H47" i="46"/>
  <c r="H46" i="46"/>
  <c r="H44" i="46"/>
  <c r="H43" i="46"/>
  <c r="H42" i="46"/>
  <c r="H41" i="46"/>
  <c r="H39" i="46"/>
  <c r="H38" i="46"/>
  <c r="H37" i="46"/>
  <c r="H36" i="46"/>
  <c r="H34" i="46"/>
  <c r="H33" i="46"/>
  <c r="H32" i="46"/>
  <c r="H31" i="46"/>
  <c r="H29" i="46"/>
  <c r="H28" i="46"/>
  <c r="H27" i="46"/>
  <c r="H26" i="46"/>
  <c r="G69" i="46"/>
  <c r="H68" i="10"/>
  <c r="H67" i="10"/>
  <c r="H66" i="10"/>
  <c r="H64" i="10"/>
  <c r="H63" i="10"/>
  <c r="H62" i="10"/>
  <c r="H61" i="10"/>
  <c r="H59" i="10"/>
  <c r="H58" i="10"/>
  <c r="H57" i="10"/>
  <c r="H56" i="10"/>
  <c r="H54" i="10"/>
  <c r="H53" i="10"/>
  <c r="H52" i="10"/>
  <c r="H51" i="10"/>
  <c r="H49" i="10"/>
  <c r="H48" i="10"/>
  <c r="H47" i="10"/>
  <c r="H46" i="10"/>
  <c r="H44" i="10"/>
  <c r="H43" i="10"/>
  <c r="H42" i="10"/>
  <c r="H41" i="10"/>
  <c r="H39" i="10"/>
  <c r="H38" i="10"/>
  <c r="H37" i="10"/>
  <c r="H36" i="10"/>
  <c r="H34" i="10"/>
  <c r="H33" i="10"/>
  <c r="H32" i="10"/>
  <c r="H31" i="10"/>
  <c r="H29" i="10"/>
  <c r="H28" i="10"/>
  <c r="H27" i="10"/>
  <c r="H26" i="10"/>
  <c r="H24" i="10"/>
  <c r="H23" i="10"/>
  <c r="H22" i="10"/>
  <c r="G31" i="10"/>
  <c r="G29" i="10"/>
  <c r="G28" i="10"/>
  <c r="G27" i="10"/>
  <c r="G26" i="10"/>
  <c r="F70" i="10"/>
  <c r="F65" i="10"/>
  <c r="F60" i="10"/>
  <c r="F55" i="10"/>
  <c r="F50" i="10"/>
  <c r="F45" i="10"/>
  <c r="F40" i="10"/>
  <c r="F35" i="10"/>
  <c r="F30" i="10"/>
  <c r="F25" i="10"/>
  <c r="D69" i="10"/>
  <c r="E64" i="46"/>
  <c r="E63" i="46"/>
  <c r="E62" i="46"/>
  <c r="E61" i="46"/>
  <c r="E69" i="46"/>
  <c r="E68" i="46"/>
  <c r="E67" i="46"/>
  <c r="E66" i="46"/>
  <c r="E59" i="46"/>
  <c r="E58" i="46"/>
  <c r="E57" i="46"/>
  <c r="E56" i="46"/>
  <c r="E54" i="46"/>
  <c r="E53" i="46"/>
  <c r="E52" i="46"/>
  <c r="E51" i="46"/>
  <c r="E49" i="46"/>
  <c r="E48" i="46"/>
  <c r="E47" i="46"/>
  <c r="E46" i="46"/>
  <c r="E44" i="46"/>
  <c r="E43" i="46"/>
  <c r="E42" i="46"/>
  <c r="E41" i="46"/>
  <c r="E39" i="46"/>
  <c r="E38" i="46"/>
  <c r="E37" i="46"/>
  <c r="E36" i="46"/>
  <c r="E34" i="46"/>
  <c r="E33" i="46"/>
  <c r="E32" i="46"/>
  <c r="E31" i="46"/>
  <c r="E29" i="46"/>
  <c r="E28" i="46"/>
  <c r="E27" i="46"/>
  <c r="E26" i="46"/>
  <c r="E24" i="46"/>
  <c r="D69" i="46"/>
  <c r="D68" i="46"/>
  <c r="D67" i="46"/>
  <c r="D70" i="46"/>
  <c r="D66" i="46"/>
  <c r="D26" i="46"/>
  <c r="E49" i="10"/>
  <c r="E48" i="10"/>
  <c r="E47" i="10"/>
  <c r="E46" i="10"/>
  <c r="E44" i="10"/>
  <c r="E43" i="10"/>
  <c r="E42" i="10"/>
  <c r="E41" i="10"/>
  <c r="E39" i="10"/>
  <c r="E38" i="10"/>
  <c r="E37" i="10"/>
  <c r="E36" i="10"/>
  <c r="E34" i="10"/>
  <c r="E33" i="10"/>
  <c r="E32" i="10"/>
  <c r="E31" i="10"/>
  <c r="E29" i="10"/>
  <c r="E28" i="10"/>
  <c r="E27" i="10"/>
  <c r="E26" i="10"/>
  <c r="D36" i="10"/>
  <c r="D34" i="10"/>
  <c r="D33" i="10"/>
  <c r="D32" i="10"/>
  <c r="D31" i="10"/>
  <c r="E68" i="10"/>
  <c r="D68" i="10"/>
  <c r="E67" i="10"/>
  <c r="D67" i="10"/>
  <c r="E64" i="10"/>
  <c r="D64" i="10"/>
  <c r="E63" i="10"/>
  <c r="D63" i="10"/>
  <c r="E62" i="10"/>
  <c r="D62" i="10"/>
  <c r="E61" i="10"/>
  <c r="D61" i="10"/>
  <c r="E59" i="10"/>
  <c r="D59" i="10"/>
  <c r="E58" i="10"/>
  <c r="D58" i="10"/>
  <c r="E57" i="10"/>
  <c r="D57" i="10"/>
  <c r="E56" i="10"/>
  <c r="D56" i="10"/>
  <c r="E54" i="10"/>
  <c r="D54" i="10"/>
  <c r="E53" i="10"/>
  <c r="D53" i="10"/>
  <c r="E52" i="10"/>
  <c r="D52" i="10"/>
  <c r="E51" i="10"/>
  <c r="D51" i="10"/>
  <c r="D49" i="10"/>
  <c r="D48" i="10"/>
  <c r="D47" i="10"/>
  <c r="D46" i="10"/>
  <c r="D44" i="10"/>
  <c r="D43" i="10"/>
  <c r="D42" i="10"/>
  <c r="D41" i="10"/>
  <c r="D39" i="10"/>
  <c r="D38" i="10"/>
  <c r="D37" i="10"/>
  <c r="D27" i="10"/>
  <c r="D28" i="10"/>
  <c r="D29" i="10"/>
  <c r="D26" i="10"/>
  <c r="E23" i="10"/>
  <c r="E24" i="10"/>
  <c r="E22" i="10"/>
  <c r="D65" i="10"/>
  <c r="D55" i="10"/>
  <c r="D35" i="10"/>
  <c r="G69" i="10"/>
  <c r="G70" i="10" l="1"/>
  <c r="D30" i="10"/>
  <c r="D40" i="10"/>
  <c r="D50" i="10"/>
  <c r="D60" i="10"/>
  <c r="D70" i="10"/>
  <c r="G30" i="10"/>
  <c r="G70" i="46"/>
  <c r="D45" i="10"/>
  <c r="F138" i="57" l="1"/>
  <c r="D138" i="57"/>
  <c r="H139" i="64" l="1"/>
  <c r="G139" i="64"/>
  <c r="E139" i="64"/>
  <c r="D139" i="64"/>
  <c r="H138" i="64"/>
  <c r="G138" i="64"/>
  <c r="E138" i="64"/>
  <c r="D138" i="64"/>
  <c r="H137" i="64"/>
  <c r="G137" i="64"/>
  <c r="E137" i="64"/>
  <c r="D137" i="64"/>
  <c r="H136" i="64"/>
  <c r="G136" i="64"/>
  <c r="E136" i="64"/>
  <c r="D136" i="64"/>
  <c r="H135" i="64"/>
  <c r="G135" i="64"/>
  <c r="E135" i="64"/>
  <c r="D135" i="64"/>
  <c r="H134" i="64"/>
  <c r="G134" i="64"/>
  <c r="E134" i="64"/>
  <c r="D134" i="64"/>
  <c r="H133" i="64"/>
  <c r="G133" i="64"/>
  <c r="E133" i="64"/>
  <c r="D133" i="64"/>
  <c r="H132" i="64"/>
  <c r="G132" i="64"/>
  <c r="E132" i="64"/>
  <c r="D132" i="64"/>
  <c r="H131" i="64"/>
  <c r="G131" i="64"/>
  <c r="E131" i="64"/>
  <c r="D131" i="64"/>
  <c r="H130" i="64"/>
  <c r="G130" i="64"/>
  <c r="E130" i="64"/>
  <c r="D130" i="64"/>
  <c r="H129" i="64"/>
  <c r="G129" i="64"/>
  <c r="E129" i="64"/>
  <c r="D129" i="64"/>
  <c r="H128" i="64"/>
  <c r="G128" i="64"/>
  <c r="E128" i="64"/>
  <c r="D128" i="64"/>
  <c r="H127" i="64"/>
  <c r="G127" i="64"/>
  <c r="E127" i="64"/>
  <c r="D127" i="64"/>
  <c r="H126" i="64"/>
  <c r="G126" i="64"/>
  <c r="E126" i="64"/>
  <c r="D126" i="64"/>
  <c r="H125" i="64"/>
  <c r="G125" i="64"/>
  <c r="E125" i="64"/>
  <c r="D125" i="64"/>
  <c r="H124" i="64"/>
  <c r="G124" i="64"/>
  <c r="E124" i="64"/>
  <c r="D124" i="64"/>
  <c r="H123" i="64"/>
  <c r="G123" i="64"/>
  <c r="E123" i="64"/>
  <c r="D123" i="64"/>
  <c r="H122" i="64"/>
  <c r="G122" i="64"/>
  <c r="E122" i="64"/>
  <c r="D122" i="64"/>
  <c r="H121" i="64"/>
  <c r="G121" i="64"/>
  <c r="E121" i="64"/>
  <c r="D121" i="64"/>
  <c r="H120" i="64"/>
  <c r="G120" i="64"/>
  <c r="E120" i="64"/>
  <c r="D120" i="64"/>
  <c r="H119" i="64"/>
  <c r="G119" i="64"/>
  <c r="E119" i="64"/>
  <c r="D119" i="64"/>
  <c r="H118" i="64"/>
  <c r="G118" i="64"/>
  <c r="E118" i="64"/>
  <c r="D118" i="64"/>
  <c r="H117" i="64"/>
  <c r="G117" i="64"/>
  <c r="E117" i="64"/>
  <c r="D117" i="64"/>
  <c r="H116" i="64"/>
  <c r="G116" i="64"/>
  <c r="E116" i="64"/>
  <c r="D116" i="64"/>
  <c r="H115" i="64"/>
  <c r="G115" i="64"/>
  <c r="E115" i="64"/>
  <c r="D115" i="64"/>
  <c r="H114" i="64"/>
  <c r="G114" i="64"/>
  <c r="E114" i="64"/>
  <c r="D114" i="64"/>
  <c r="H113" i="64"/>
  <c r="G113" i="64"/>
  <c r="E113" i="64"/>
  <c r="D113" i="64"/>
  <c r="H112" i="64"/>
  <c r="G112" i="64"/>
  <c r="E112" i="64"/>
  <c r="D112" i="64"/>
  <c r="H111" i="64"/>
  <c r="G111" i="64"/>
  <c r="E111" i="64"/>
  <c r="D111" i="64"/>
  <c r="H110" i="64"/>
  <c r="G110" i="64"/>
  <c r="E110" i="64"/>
  <c r="D110" i="64"/>
  <c r="H109" i="64"/>
  <c r="G109" i="64"/>
  <c r="E109" i="64"/>
  <c r="D109" i="64"/>
  <c r="H108" i="64"/>
  <c r="G108" i="64"/>
  <c r="E108" i="64"/>
  <c r="D108" i="64"/>
  <c r="H107" i="64"/>
  <c r="G107" i="64"/>
  <c r="E107" i="64"/>
  <c r="D107" i="64"/>
  <c r="H106" i="64"/>
  <c r="G106" i="64"/>
  <c r="E106" i="64"/>
  <c r="D106" i="64"/>
  <c r="H105" i="64"/>
  <c r="G105" i="64"/>
  <c r="E105" i="64"/>
  <c r="D105" i="64"/>
  <c r="H104" i="64"/>
  <c r="G104" i="64"/>
  <c r="E104" i="64"/>
  <c r="D104" i="64"/>
  <c r="H103" i="64"/>
  <c r="G103" i="64"/>
  <c r="E103" i="64"/>
  <c r="D103" i="64"/>
  <c r="H102" i="64"/>
  <c r="G102" i="64"/>
  <c r="E102" i="64"/>
  <c r="D102" i="64"/>
  <c r="H101" i="64"/>
  <c r="G101" i="64"/>
  <c r="E101" i="64"/>
  <c r="D101" i="64"/>
  <c r="H100" i="64"/>
  <c r="G100" i="64"/>
  <c r="E100" i="64"/>
  <c r="D100" i="64"/>
  <c r="H99" i="64"/>
  <c r="G99" i="64"/>
  <c r="E99" i="64"/>
  <c r="D99" i="64"/>
  <c r="H98" i="64"/>
  <c r="G98" i="64"/>
  <c r="E98" i="64"/>
  <c r="D98" i="64"/>
  <c r="H97" i="64"/>
  <c r="G97" i="64"/>
  <c r="E97" i="64"/>
  <c r="D97" i="64"/>
  <c r="H96" i="64"/>
  <c r="G96" i="64"/>
  <c r="E96" i="64"/>
  <c r="D96" i="64"/>
  <c r="H95" i="64"/>
  <c r="G95" i="64"/>
  <c r="E95" i="64"/>
  <c r="D95" i="64"/>
  <c r="H94" i="64"/>
  <c r="G94" i="64"/>
  <c r="E94" i="64"/>
  <c r="D94" i="64"/>
  <c r="H93" i="64"/>
  <c r="G93" i="64"/>
  <c r="E93" i="64"/>
  <c r="D93" i="64"/>
  <c r="H92" i="64"/>
  <c r="G92" i="64"/>
  <c r="E92" i="64"/>
  <c r="D92" i="64"/>
  <c r="H91" i="64"/>
  <c r="G91" i="64"/>
  <c r="E91" i="64"/>
  <c r="D91" i="64"/>
  <c r="H90" i="64"/>
  <c r="G90" i="64"/>
  <c r="E90" i="64"/>
  <c r="D90" i="64"/>
  <c r="H89" i="64"/>
  <c r="G89" i="64"/>
  <c r="E89" i="64"/>
  <c r="D89" i="64"/>
  <c r="H88" i="64"/>
  <c r="G88" i="64"/>
  <c r="E88" i="64"/>
  <c r="D88" i="64"/>
  <c r="H87" i="64"/>
  <c r="G87" i="64"/>
  <c r="E87" i="64"/>
  <c r="D87" i="64"/>
  <c r="H86" i="64"/>
  <c r="G86" i="64"/>
  <c r="E86" i="64"/>
  <c r="D86" i="64"/>
  <c r="H85" i="64"/>
  <c r="G85" i="64"/>
  <c r="E85" i="64"/>
  <c r="D85" i="64"/>
  <c r="H84" i="64"/>
  <c r="G84" i="64"/>
  <c r="E84" i="64"/>
  <c r="D84" i="64"/>
  <c r="H83" i="64"/>
  <c r="G83" i="64"/>
  <c r="E83" i="64"/>
  <c r="D83" i="64"/>
  <c r="H82" i="64"/>
  <c r="G82" i="64"/>
  <c r="E82" i="64"/>
  <c r="D82" i="64"/>
  <c r="H81" i="64"/>
  <c r="G81" i="64"/>
  <c r="E81" i="64"/>
  <c r="D81" i="64"/>
  <c r="H80" i="64"/>
  <c r="G80" i="64"/>
  <c r="E80" i="64"/>
  <c r="D80" i="64"/>
  <c r="H79" i="64"/>
  <c r="G79" i="64"/>
  <c r="E79" i="64"/>
  <c r="D79" i="64"/>
  <c r="H78" i="64"/>
  <c r="G78" i="64"/>
  <c r="E78" i="64"/>
  <c r="D78" i="64"/>
  <c r="H77" i="64"/>
  <c r="G77" i="64"/>
  <c r="E77" i="64"/>
  <c r="D77" i="64"/>
  <c r="H76" i="64"/>
  <c r="G76" i="64"/>
  <c r="E76" i="64"/>
  <c r="D76" i="64"/>
  <c r="H75" i="64"/>
  <c r="G75" i="64"/>
  <c r="E75" i="64"/>
  <c r="D75" i="64"/>
  <c r="H74" i="64"/>
  <c r="G74" i="64"/>
  <c r="E74" i="64"/>
  <c r="D74" i="64"/>
  <c r="H73" i="64"/>
  <c r="G73" i="64"/>
  <c r="E73" i="64"/>
  <c r="D73" i="64"/>
  <c r="H72" i="64"/>
  <c r="G72" i="64"/>
  <c r="E72" i="64"/>
  <c r="D72" i="64"/>
  <c r="H71" i="64"/>
  <c r="G71" i="64"/>
  <c r="E71" i="64"/>
  <c r="D71" i="64"/>
  <c r="H70" i="64"/>
  <c r="G70" i="64"/>
  <c r="E70" i="64"/>
  <c r="D70" i="64"/>
  <c r="H69" i="64"/>
  <c r="G69" i="64"/>
  <c r="E69" i="64"/>
  <c r="D69" i="64"/>
  <c r="H68" i="64"/>
  <c r="G68" i="64"/>
  <c r="E68" i="64"/>
  <c r="D68" i="64"/>
  <c r="H67" i="64"/>
  <c r="G67" i="64"/>
  <c r="E67" i="64"/>
  <c r="D67" i="64"/>
  <c r="H66" i="64"/>
  <c r="G66" i="64"/>
  <c r="E66" i="64"/>
  <c r="D66" i="64"/>
  <c r="H65" i="64"/>
  <c r="G65" i="64"/>
  <c r="E65" i="64"/>
  <c r="D65" i="64"/>
  <c r="H64" i="64"/>
  <c r="G64" i="64"/>
  <c r="E64" i="64"/>
  <c r="D64" i="64"/>
  <c r="H63" i="64"/>
  <c r="G63" i="64"/>
  <c r="E63" i="64"/>
  <c r="D63" i="64"/>
  <c r="H62" i="64"/>
  <c r="G62" i="64"/>
  <c r="E62" i="64"/>
  <c r="D62" i="64"/>
  <c r="H61" i="64"/>
  <c r="G61" i="64"/>
  <c r="E61" i="64"/>
  <c r="D61" i="64"/>
  <c r="H60" i="64"/>
  <c r="G60" i="64"/>
  <c r="E60" i="64"/>
  <c r="D60" i="64"/>
  <c r="H59" i="64"/>
  <c r="G59" i="64"/>
  <c r="E59" i="64"/>
  <c r="D59" i="64"/>
  <c r="H58" i="64"/>
  <c r="G58" i="64"/>
  <c r="E58" i="64"/>
  <c r="D58" i="64"/>
  <c r="H57" i="64"/>
  <c r="G57" i="64"/>
  <c r="E57" i="64"/>
  <c r="D57" i="64"/>
  <c r="H56" i="64"/>
  <c r="G56" i="64"/>
  <c r="E56" i="64"/>
  <c r="D56" i="64"/>
  <c r="H55" i="64"/>
  <c r="G55" i="64"/>
  <c r="E55" i="64"/>
  <c r="D55" i="64"/>
  <c r="H54" i="64"/>
  <c r="G54" i="64"/>
  <c r="E54" i="64"/>
  <c r="D54" i="64"/>
  <c r="H53" i="64"/>
  <c r="G53" i="64"/>
  <c r="E53" i="64"/>
  <c r="D53" i="64"/>
  <c r="H52" i="64"/>
  <c r="G52" i="64"/>
  <c r="E52" i="64"/>
  <c r="D52" i="64"/>
  <c r="H51" i="64"/>
  <c r="G51" i="64"/>
  <c r="E51" i="64"/>
  <c r="D51" i="64"/>
  <c r="H50" i="64"/>
  <c r="G50" i="64"/>
  <c r="E50" i="64"/>
  <c r="D50" i="64"/>
  <c r="H49" i="64"/>
  <c r="G49" i="64"/>
  <c r="E49" i="64"/>
  <c r="D49" i="64"/>
  <c r="H48" i="64"/>
  <c r="G48" i="64"/>
  <c r="E48" i="64"/>
  <c r="D48" i="64"/>
  <c r="H47" i="64"/>
  <c r="G47" i="64"/>
  <c r="E47" i="64"/>
  <c r="D47" i="64"/>
  <c r="H46" i="64"/>
  <c r="G46" i="64"/>
  <c r="E46" i="64"/>
  <c r="D46" i="64"/>
  <c r="H45" i="64"/>
  <c r="G45" i="64"/>
  <c r="E45" i="64"/>
  <c r="D45" i="64"/>
  <c r="H44" i="64"/>
  <c r="G44" i="64"/>
  <c r="E44" i="64"/>
  <c r="D44" i="64"/>
  <c r="H43" i="64"/>
  <c r="G43" i="64"/>
  <c r="E43" i="64"/>
  <c r="D43" i="64"/>
  <c r="H42" i="64"/>
  <c r="G42" i="64"/>
  <c r="E42" i="64"/>
  <c r="D42" i="64"/>
  <c r="H41" i="64"/>
  <c r="G41" i="64"/>
  <c r="E41" i="64"/>
  <c r="D41" i="64"/>
  <c r="H40" i="64"/>
  <c r="G40" i="64"/>
  <c r="E40" i="64"/>
  <c r="D40" i="64"/>
  <c r="H39" i="64"/>
  <c r="G39" i="64"/>
  <c r="E39" i="64"/>
  <c r="D39" i="64"/>
  <c r="H38" i="64"/>
  <c r="G38" i="64"/>
  <c r="E38" i="64"/>
  <c r="D38" i="64"/>
  <c r="H37" i="64"/>
  <c r="G37" i="64"/>
  <c r="E37" i="64"/>
  <c r="D37" i="64"/>
  <c r="H36" i="64"/>
  <c r="G36" i="64"/>
  <c r="E36" i="64"/>
  <c r="D36" i="64"/>
  <c r="H35" i="64"/>
  <c r="G35" i="64"/>
  <c r="E35" i="64"/>
  <c r="D35" i="64"/>
  <c r="H34" i="64"/>
  <c r="G34" i="64"/>
  <c r="E34" i="64"/>
  <c r="D34" i="64"/>
  <c r="H33" i="64"/>
  <c r="G33" i="64"/>
  <c r="E33" i="64"/>
  <c r="D33" i="64"/>
  <c r="G32" i="64"/>
  <c r="D32" i="64"/>
  <c r="G31" i="64"/>
  <c r="D31" i="64"/>
  <c r="G30" i="64"/>
  <c r="D30" i="64"/>
  <c r="G29" i="64"/>
  <c r="D29" i="64"/>
  <c r="G28" i="64"/>
  <c r="D28" i="64"/>
  <c r="G27" i="64"/>
  <c r="D27" i="64"/>
  <c r="G26" i="64"/>
  <c r="D26" i="64"/>
  <c r="G25" i="64"/>
  <c r="D25" i="64"/>
  <c r="G24" i="64"/>
  <c r="D24" i="64"/>
  <c r="G23" i="64"/>
  <c r="D23" i="64"/>
  <c r="G22" i="64"/>
  <c r="D22" i="64"/>
  <c r="H139" i="63"/>
  <c r="G139" i="63"/>
  <c r="E139" i="63"/>
  <c r="D139" i="63"/>
  <c r="H138" i="63"/>
  <c r="G138" i="63"/>
  <c r="E138" i="63"/>
  <c r="D138" i="63"/>
  <c r="H137" i="63"/>
  <c r="G137" i="63"/>
  <c r="E137" i="63"/>
  <c r="D137" i="63"/>
  <c r="H136" i="63"/>
  <c r="G136" i="63"/>
  <c r="E136" i="63"/>
  <c r="D136" i="63"/>
  <c r="H135" i="63"/>
  <c r="G135" i="63"/>
  <c r="E135" i="63"/>
  <c r="D135" i="63"/>
  <c r="H134" i="63"/>
  <c r="G134" i="63"/>
  <c r="E134" i="63"/>
  <c r="D134" i="63"/>
  <c r="H133" i="63"/>
  <c r="G133" i="63"/>
  <c r="E133" i="63"/>
  <c r="D133" i="63"/>
  <c r="H132" i="63"/>
  <c r="G132" i="63"/>
  <c r="E132" i="63"/>
  <c r="D132" i="63"/>
  <c r="H131" i="63"/>
  <c r="G131" i="63"/>
  <c r="E131" i="63"/>
  <c r="D131" i="63"/>
  <c r="H130" i="63"/>
  <c r="G130" i="63"/>
  <c r="E130" i="63"/>
  <c r="D130" i="63"/>
  <c r="H129" i="63"/>
  <c r="G129" i="63"/>
  <c r="E129" i="63"/>
  <c r="D129" i="63"/>
  <c r="H128" i="63"/>
  <c r="G128" i="63"/>
  <c r="E128" i="63"/>
  <c r="D128" i="63"/>
  <c r="H127" i="63"/>
  <c r="G127" i="63"/>
  <c r="E127" i="63"/>
  <c r="D127" i="63"/>
  <c r="H126" i="63"/>
  <c r="G126" i="63"/>
  <c r="E126" i="63"/>
  <c r="D126" i="63"/>
  <c r="H125" i="63"/>
  <c r="G125" i="63"/>
  <c r="E125" i="63"/>
  <c r="D125" i="63"/>
  <c r="H124" i="63"/>
  <c r="G124" i="63"/>
  <c r="E124" i="63"/>
  <c r="D124" i="63"/>
  <c r="H123" i="63"/>
  <c r="G123" i="63"/>
  <c r="E123" i="63"/>
  <c r="D123" i="63"/>
  <c r="H122" i="63"/>
  <c r="G122" i="63"/>
  <c r="E122" i="63"/>
  <c r="D122" i="63"/>
  <c r="H121" i="63"/>
  <c r="G121" i="63"/>
  <c r="E121" i="63"/>
  <c r="D121" i="63"/>
  <c r="H120" i="63"/>
  <c r="G120" i="63"/>
  <c r="E120" i="63"/>
  <c r="D120" i="63"/>
  <c r="H119" i="63"/>
  <c r="G119" i="63"/>
  <c r="E119" i="63"/>
  <c r="D119" i="63"/>
  <c r="H118" i="63"/>
  <c r="G118" i="63"/>
  <c r="E118" i="63"/>
  <c r="D118" i="63"/>
  <c r="H117" i="63"/>
  <c r="G117" i="63"/>
  <c r="E117" i="63"/>
  <c r="D117" i="63"/>
  <c r="H116" i="63"/>
  <c r="G116" i="63"/>
  <c r="E116" i="63"/>
  <c r="D116" i="63"/>
  <c r="H115" i="63"/>
  <c r="G115" i="63"/>
  <c r="E115" i="63"/>
  <c r="D115" i="63"/>
  <c r="H114" i="63"/>
  <c r="G114" i="63"/>
  <c r="E114" i="63"/>
  <c r="D114" i="63"/>
  <c r="H113" i="63"/>
  <c r="G113" i="63"/>
  <c r="E113" i="63"/>
  <c r="D113" i="63"/>
  <c r="H112" i="63"/>
  <c r="G112" i="63"/>
  <c r="E112" i="63"/>
  <c r="D112" i="63"/>
  <c r="H111" i="63"/>
  <c r="G111" i="63"/>
  <c r="E111" i="63"/>
  <c r="D111" i="63"/>
  <c r="H110" i="63"/>
  <c r="G110" i="63"/>
  <c r="E110" i="63"/>
  <c r="D110" i="63"/>
  <c r="H109" i="63"/>
  <c r="G109" i="63"/>
  <c r="E109" i="63"/>
  <c r="D109" i="63"/>
  <c r="H108" i="63"/>
  <c r="G108" i="63"/>
  <c r="E108" i="63"/>
  <c r="D108" i="63"/>
  <c r="H107" i="63"/>
  <c r="G107" i="63"/>
  <c r="E107" i="63"/>
  <c r="D107" i="63"/>
  <c r="H106" i="63"/>
  <c r="G106" i="63"/>
  <c r="E106" i="63"/>
  <c r="D106" i="63"/>
  <c r="H105" i="63"/>
  <c r="G105" i="63"/>
  <c r="E105" i="63"/>
  <c r="D105" i="63"/>
  <c r="H104" i="63"/>
  <c r="G104" i="63"/>
  <c r="E104" i="63"/>
  <c r="D104" i="63"/>
  <c r="H103" i="63"/>
  <c r="G103" i="63"/>
  <c r="E103" i="63"/>
  <c r="D103" i="63"/>
  <c r="H102" i="63"/>
  <c r="G102" i="63"/>
  <c r="E102" i="63"/>
  <c r="D102" i="63"/>
  <c r="H101" i="63"/>
  <c r="G101" i="63"/>
  <c r="E101" i="63"/>
  <c r="D101" i="63"/>
  <c r="H100" i="63"/>
  <c r="G100" i="63"/>
  <c r="E100" i="63"/>
  <c r="D100" i="63"/>
  <c r="H99" i="63"/>
  <c r="G99" i="63"/>
  <c r="E99" i="63"/>
  <c r="D99" i="63"/>
  <c r="H98" i="63"/>
  <c r="G98" i="63"/>
  <c r="E98" i="63"/>
  <c r="D98" i="63"/>
  <c r="H97" i="63"/>
  <c r="G97" i="63"/>
  <c r="E97" i="63"/>
  <c r="D97" i="63"/>
  <c r="H96" i="63"/>
  <c r="G96" i="63"/>
  <c r="E96" i="63"/>
  <c r="D96" i="63"/>
  <c r="H95" i="63"/>
  <c r="G95" i="63"/>
  <c r="E95" i="63"/>
  <c r="D95" i="63"/>
  <c r="H94" i="63"/>
  <c r="G94" i="63"/>
  <c r="E94" i="63"/>
  <c r="D94" i="63"/>
  <c r="H93" i="63"/>
  <c r="G93" i="63"/>
  <c r="E93" i="63"/>
  <c r="D93" i="63"/>
  <c r="H92" i="63"/>
  <c r="G92" i="63"/>
  <c r="E92" i="63"/>
  <c r="D92" i="63"/>
  <c r="H91" i="63"/>
  <c r="G91" i="63"/>
  <c r="E91" i="63"/>
  <c r="D91" i="63"/>
  <c r="H90" i="63"/>
  <c r="G90" i="63"/>
  <c r="E90" i="63"/>
  <c r="D90" i="63"/>
  <c r="H89" i="63"/>
  <c r="G89" i="63"/>
  <c r="E89" i="63"/>
  <c r="D89" i="63"/>
  <c r="H88" i="63"/>
  <c r="G88" i="63"/>
  <c r="E88" i="63"/>
  <c r="D88" i="63"/>
  <c r="H87" i="63"/>
  <c r="G87" i="63"/>
  <c r="E87" i="63"/>
  <c r="D87" i="63"/>
  <c r="H86" i="63"/>
  <c r="G86" i="63"/>
  <c r="E86" i="63"/>
  <c r="D86" i="63"/>
  <c r="H85" i="63"/>
  <c r="G85" i="63"/>
  <c r="E85" i="63"/>
  <c r="D85" i="63"/>
  <c r="H84" i="63"/>
  <c r="G84" i="63"/>
  <c r="E84" i="63"/>
  <c r="D84" i="63"/>
  <c r="H83" i="63"/>
  <c r="G83" i="63"/>
  <c r="E83" i="63"/>
  <c r="D83" i="63"/>
  <c r="H82" i="63"/>
  <c r="G82" i="63"/>
  <c r="E82" i="63"/>
  <c r="D82" i="63"/>
  <c r="H81" i="63"/>
  <c r="G81" i="63"/>
  <c r="E81" i="63"/>
  <c r="D81" i="63"/>
  <c r="H80" i="63"/>
  <c r="G80" i="63"/>
  <c r="E80" i="63"/>
  <c r="D80" i="63"/>
  <c r="H79" i="63"/>
  <c r="G79" i="63"/>
  <c r="E79" i="63"/>
  <c r="D79" i="63"/>
  <c r="H78" i="63"/>
  <c r="G78" i="63"/>
  <c r="E78" i="63"/>
  <c r="D78" i="63"/>
  <c r="H77" i="63"/>
  <c r="G77" i="63"/>
  <c r="E77" i="63"/>
  <c r="D77" i="63"/>
  <c r="H76" i="63"/>
  <c r="G76" i="63"/>
  <c r="E76" i="63"/>
  <c r="D76" i="63"/>
  <c r="H75" i="63"/>
  <c r="G75" i="63"/>
  <c r="E75" i="63"/>
  <c r="D75" i="63"/>
  <c r="H74" i="63"/>
  <c r="G74" i="63"/>
  <c r="E74" i="63"/>
  <c r="D74" i="63"/>
  <c r="H73" i="63"/>
  <c r="G73" i="63"/>
  <c r="E73" i="63"/>
  <c r="D73" i="63"/>
  <c r="H72" i="63"/>
  <c r="G72" i="63"/>
  <c r="E72" i="63"/>
  <c r="D72" i="63"/>
  <c r="H71" i="63"/>
  <c r="G71" i="63"/>
  <c r="E71" i="63"/>
  <c r="D71" i="63"/>
  <c r="H70" i="63"/>
  <c r="G70" i="63"/>
  <c r="E70" i="63"/>
  <c r="D70" i="63"/>
  <c r="H69" i="63"/>
  <c r="G69" i="63"/>
  <c r="E69" i="63"/>
  <c r="D69" i="63"/>
  <c r="H68" i="63"/>
  <c r="G68" i="63"/>
  <c r="E68" i="63"/>
  <c r="D68" i="63"/>
  <c r="H67" i="63"/>
  <c r="G67" i="63"/>
  <c r="E67" i="63"/>
  <c r="D67" i="63"/>
  <c r="H66" i="63"/>
  <c r="G66" i="63"/>
  <c r="E66" i="63"/>
  <c r="D66" i="63"/>
  <c r="H65" i="63"/>
  <c r="G65" i="63"/>
  <c r="E65" i="63"/>
  <c r="D65" i="63"/>
  <c r="H64" i="63"/>
  <c r="G64" i="63"/>
  <c r="E64" i="63"/>
  <c r="D64" i="63"/>
  <c r="H63" i="63"/>
  <c r="G63" i="63"/>
  <c r="E63" i="63"/>
  <c r="D63" i="63"/>
  <c r="H62" i="63"/>
  <c r="G62" i="63"/>
  <c r="E62" i="63"/>
  <c r="D62" i="63"/>
  <c r="H61" i="63"/>
  <c r="G61" i="63"/>
  <c r="E61" i="63"/>
  <c r="D61" i="63"/>
  <c r="H60" i="63"/>
  <c r="G60" i="63"/>
  <c r="E60" i="63"/>
  <c r="D60" i="63"/>
  <c r="H59" i="63"/>
  <c r="G59" i="63"/>
  <c r="E59" i="63"/>
  <c r="D59" i="63"/>
  <c r="H58" i="63"/>
  <c r="G58" i="63"/>
  <c r="E58" i="63"/>
  <c r="D58" i="63"/>
  <c r="H57" i="63"/>
  <c r="G57" i="63"/>
  <c r="E57" i="63"/>
  <c r="D57" i="63"/>
  <c r="H56" i="63"/>
  <c r="G56" i="63"/>
  <c r="E56" i="63"/>
  <c r="D56" i="63"/>
  <c r="H55" i="63"/>
  <c r="G55" i="63"/>
  <c r="E55" i="63"/>
  <c r="D55" i="63"/>
  <c r="H54" i="63"/>
  <c r="G54" i="63"/>
  <c r="E54" i="63"/>
  <c r="D54" i="63"/>
  <c r="H53" i="63"/>
  <c r="G53" i="63"/>
  <c r="E53" i="63"/>
  <c r="D53" i="63"/>
  <c r="H52" i="63"/>
  <c r="G52" i="63"/>
  <c r="E52" i="63"/>
  <c r="D52" i="63"/>
  <c r="H51" i="63"/>
  <c r="G51" i="63"/>
  <c r="E51" i="63"/>
  <c r="D51" i="63"/>
  <c r="H50" i="63"/>
  <c r="G50" i="63"/>
  <c r="E50" i="63"/>
  <c r="D50" i="63"/>
  <c r="H49" i="63"/>
  <c r="G49" i="63"/>
  <c r="E49" i="63"/>
  <c r="D49" i="63"/>
  <c r="H48" i="63"/>
  <c r="G48" i="63"/>
  <c r="E48" i="63"/>
  <c r="D48" i="63"/>
  <c r="H47" i="63"/>
  <c r="G47" i="63"/>
  <c r="E47" i="63"/>
  <c r="D47" i="63"/>
  <c r="H46" i="63"/>
  <c r="G46" i="63"/>
  <c r="E46" i="63"/>
  <c r="D46" i="63"/>
  <c r="H45" i="63"/>
  <c r="G45" i="63"/>
  <c r="E45" i="63"/>
  <c r="D45" i="63"/>
  <c r="H44" i="63"/>
  <c r="G44" i="63"/>
  <c r="E44" i="63"/>
  <c r="D44" i="63"/>
  <c r="H43" i="63"/>
  <c r="G43" i="63"/>
  <c r="E43" i="63"/>
  <c r="D43" i="63"/>
  <c r="H42" i="63"/>
  <c r="G42" i="63"/>
  <c r="E42" i="63"/>
  <c r="D42" i="63"/>
  <c r="H41" i="63"/>
  <c r="G41" i="63"/>
  <c r="E41" i="63"/>
  <c r="D41" i="63"/>
  <c r="H40" i="63"/>
  <c r="G40" i="63"/>
  <c r="E40" i="63"/>
  <c r="D40" i="63"/>
  <c r="H39" i="63"/>
  <c r="G39" i="63"/>
  <c r="E39" i="63"/>
  <c r="D39" i="63"/>
  <c r="H38" i="63"/>
  <c r="G38" i="63"/>
  <c r="E38" i="63"/>
  <c r="D38" i="63"/>
  <c r="H37" i="63"/>
  <c r="G37" i="63"/>
  <c r="E37" i="63"/>
  <c r="D37" i="63"/>
  <c r="H36" i="63"/>
  <c r="G36" i="63"/>
  <c r="E36" i="63"/>
  <c r="D36" i="63"/>
  <c r="H35" i="63"/>
  <c r="G35" i="63"/>
  <c r="E35" i="63"/>
  <c r="D35" i="63"/>
  <c r="H34" i="63"/>
  <c r="G34" i="63"/>
  <c r="E34" i="63"/>
  <c r="D34" i="63"/>
  <c r="H33" i="63"/>
  <c r="G33" i="63"/>
  <c r="E33" i="63"/>
  <c r="D33" i="63"/>
  <c r="G32" i="63"/>
  <c r="D32" i="63"/>
  <c r="G31" i="63"/>
  <c r="D31" i="63"/>
  <c r="G30" i="63"/>
  <c r="D30" i="63"/>
  <c r="G29" i="63"/>
  <c r="D29" i="63"/>
  <c r="G28" i="63"/>
  <c r="D28" i="63"/>
  <c r="G27" i="63"/>
  <c r="D27" i="63"/>
  <c r="G26" i="63"/>
  <c r="D26" i="63"/>
  <c r="G25" i="63"/>
  <c r="D25" i="63"/>
  <c r="G24" i="63"/>
  <c r="D24" i="63"/>
  <c r="G23" i="63"/>
  <c r="D23" i="63"/>
  <c r="G22" i="63"/>
  <c r="D22" i="63"/>
  <c r="H34" i="62" l="1"/>
  <c r="H35" i="62"/>
  <c r="H36" i="62"/>
  <c r="H37" i="62"/>
  <c r="H38" i="62"/>
  <c r="H39" i="62"/>
  <c r="H40" i="62"/>
  <c r="H41" i="62"/>
  <c r="H42" i="62"/>
  <c r="H43" i="62"/>
  <c r="H44" i="62"/>
  <c r="H45" i="62"/>
  <c r="H46" i="62"/>
  <c r="H47" i="62"/>
  <c r="H48" i="62"/>
  <c r="H49" i="62"/>
  <c r="H50" i="62"/>
  <c r="H51" i="62"/>
  <c r="H52" i="62"/>
  <c r="H53" i="62"/>
  <c r="H54" i="62"/>
  <c r="H55" i="62"/>
  <c r="H56" i="62"/>
  <c r="H57" i="62"/>
  <c r="H58" i="62"/>
  <c r="H59" i="62"/>
  <c r="H60" i="62"/>
  <c r="H61" i="62"/>
  <c r="H62" i="62"/>
  <c r="H63" i="62"/>
  <c r="H64" i="62"/>
  <c r="H65" i="62"/>
  <c r="H66" i="62"/>
  <c r="H67" i="62"/>
  <c r="H68" i="62"/>
  <c r="H69" i="62"/>
  <c r="H70" i="62"/>
  <c r="H71" i="62"/>
  <c r="H72" i="62"/>
  <c r="H73" i="62"/>
  <c r="H74" i="62"/>
  <c r="H75" i="62"/>
  <c r="H76" i="62"/>
  <c r="H77" i="62"/>
  <c r="H78" i="62"/>
  <c r="H79" i="62"/>
  <c r="H80" i="62"/>
  <c r="H81" i="62"/>
  <c r="H82" i="62"/>
  <c r="H83" i="62"/>
  <c r="H84" i="62"/>
  <c r="H85" i="62"/>
  <c r="H86" i="62"/>
  <c r="H87" i="62"/>
  <c r="H88" i="62"/>
  <c r="H89" i="62"/>
  <c r="H90" i="62"/>
  <c r="H91" i="62"/>
  <c r="H92" i="62"/>
  <c r="H93" i="62"/>
  <c r="H94" i="62"/>
  <c r="H95" i="62"/>
  <c r="H96" i="62"/>
  <c r="H97" i="62"/>
  <c r="H98" i="62"/>
  <c r="H99" i="62"/>
  <c r="H100" i="62"/>
  <c r="H101" i="62"/>
  <c r="H102" i="62"/>
  <c r="H103" i="62"/>
  <c r="H104" i="62"/>
  <c r="H105" i="62"/>
  <c r="H106" i="62"/>
  <c r="H107" i="62"/>
  <c r="H108" i="62"/>
  <c r="H109" i="62"/>
  <c r="H110" i="62"/>
  <c r="H111" i="62"/>
  <c r="H112" i="62"/>
  <c r="H113" i="62"/>
  <c r="H114" i="62"/>
  <c r="H115" i="62"/>
  <c r="H116" i="62"/>
  <c r="H117" i="62"/>
  <c r="H118" i="62"/>
  <c r="H119" i="62"/>
  <c r="H120" i="62"/>
  <c r="H121" i="62"/>
  <c r="H122" i="62"/>
  <c r="H123" i="62"/>
  <c r="H124" i="62"/>
  <c r="H125" i="62"/>
  <c r="H126" i="62"/>
  <c r="H127" i="62"/>
  <c r="H128" i="62"/>
  <c r="H129" i="62"/>
  <c r="H130" i="62"/>
  <c r="H131" i="62"/>
  <c r="H132" i="62"/>
  <c r="H133" i="62"/>
  <c r="H134" i="62"/>
  <c r="H135" i="62"/>
  <c r="H136" i="62"/>
  <c r="H137" i="62"/>
  <c r="H138" i="62"/>
  <c r="H139" i="62"/>
  <c r="H33" i="62"/>
  <c r="G23" i="62"/>
  <c r="G24" i="62"/>
  <c r="G25" i="62"/>
  <c r="G26" i="62"/>
  <c r="G27" i="62"/>
  <c r="G28" i="62"/>
  <c r="G29" i="62"/>
  <c r="G30" i="62"/>
  <c r="G31" i="62"/>
  <c r="G32" i="62"/>
  <c r="G33" i="62"/>
  <c r="G34" i="62"/>
  <c r="G35" i="62"/>
  <c r="G36" i="62"/>
  <c r="G37" i="62"/>
  <c r="G38" i="62"/>
  <c r="G39" i="62"/>
  <c r="G40" i="62"/>
  <c r="G41" i="62"/>
  <c r="G42" i="62"/>
  <c r="G43" i="62"/>
  <c r="G44" i="62"/>
  <c r="G45" i="62"/>
  <c r="G46" i="62"/>
  <c r="G47" i="62"/>
  <c r="G48" i="62"/>
  <c r="G49" i="62"/>
  <c r="G50" i="62"/>
  <c r="G51" i="62"/>
  <c r="G52" i="62"/>
  <c r="G53" i="62"/>
  <c r="G54" i="62"/>
  <c r="G55" i="62"/>
  <c r="G56" i="62"/>
  <c r="G57" i="62"/>
  <c r="G58" i="62"/>
  <c r="G59" i="62"/>
  <c r="G60" i="62"/>
  <c r="G61" i="62"/>
  <c r="G62" i="62"/>
  <c r="G63" i="62"/>
  <c r="G64" i="62"/>
  <c r="G65" i="62"/>
  <c r="G66" i="62"/>
  <c r="G67" i="62"/>
  <c r="G68" i="62"/>
  <c r="G69" i="62"/>
  <c r="G70" i="62"/>
  <c r="G71" i="62"/>
  <c r="G72" i="62"/>
  <c r="G73" i="62"/>
  <c r="G74" i="62"/>
  <c r="G75" i="62"/>
  <c r="G76" i="62"/>
  <c r="G77" i="62"/>
  <c r="G78" i="62"/>
  <c r="G79" i="62"/>
  <c r="G80" i="62"/>
  <c r="G81" i="62"/>
  <c r="G82" i="62"/>
  <c r="G83" i="62"/>
  <c r="G84" i="62"/>
  <c r="G85" i="62"/>
  <c r="G86" i="62"/>
  <c r="G87" i="62"/>
  <c r="G88" i="62"/>
  <c r="G89" i="62"/>
  <c r="G90" i="62"/>
  <c r="G91" i="62"/>
  <c r="G92" i="62"/>
  <c r="G93" i="62"/>
  <c r="G94" i="62"/>
  <c r="G95" i="62"/>
  <c r="G96" i="62"/>
  <c r="G97" i="62"/>
  <c r="G98" i="62"/>
  <c r="G99" i="62"/>
  <c r="G100" i="62"/>
  <c r="G101" i="62"/>
  <c r="G102" i="62"/>
  <c r="G103" i="62"/>
  <c r="G104" i="62"/>
  <c r="G105" i="62"/>
  <c r="G106" i="62"/>
  <c r="G107" i="62"/>
  <c r="G108" i="62"/>
  <c r="G109" i="62"/>
  <c r="G110" i="62"/>
  <c r="G111" i="62"/>
  <c r="G112" i="62"/>
  <c r="G113" i="62"/>
  <c r="G114" i="62"/>
  <c r="G115" i="62"/>
  <c r="G116" i="62"/>
  <c r="G117" i="62"/>
  <c r="G118" i="62"/>
  <c r="G119" i="62"/>
  <c r="G120" i="62"/>
  <c r="G121" i="62"/>
  <c r="G122" i="62"/>
  <c r="G123" i="62"/>
  <c r="G124" i="62"/>
  <c r="G125" i="62"/>
  <c r="G126" i="62"/>
  <c r="G127" i="62"/>
  <c r="G128" i="62"/>
  <c r="G129" i="62"/>
  <c r="G130" i="62"/>
  <c r="G131" i="62"/>
  <c r="G132" i="62"/>
  <c r="G133" i="62"/>
  <c r="G134" i="62"/>
  <c r="G135" i="62"/>
  <c r="G136" i="62"/>
  <c r="G137" i="62"/>
  <c r="G138" i="62"/>
  <c r="G139" i="62"/>
  <c r="G22" i="62"/>
  <c r="E34" i="62"/>
  <c r="E35" i="62"/>
  <c r="E36" i="62"/>
  <c r="E37" i="62"/>
  <c r="E38" i="62"/>
  <c r="E39" i="62"/>
  <c r="E40" i="62"/>
  <c r="E41" i="62"/>
  <c r="E42" i="62"/>
  <c r="E43" i="62"/>
  <c r="E44" i="62"/>
  <c r="E45" i="62"/>
  <c r="E46" i="62"/>
  <c r="E47" i="62"/>
  <c r="E48" i="62"/>
  <c r="E49" i="62"/>
  <c r="E50" i="62"/>
  <c r="E51" i="62"/>
  <c r="E52" i="62"/>
  <c r="E53" i="62"/>
  <c r="E54" i="62"/>
  <c r="E55" i="62"/>
  <c r="E56" i="62"/>
  <c r="E57" i="62"/>
  <c r="E58" i="62"/>
  <c r="E59" i="62"/>
  <c r="E60" i="62"/>
  <c r="E61" i="62"/>
  <c r="E62" i="62"/>
  <c r="E63" i="62"/>
  <c r="E64" i="62"/>
  <c r="E65" i="62"/>
  <c r="E66" i="62"/>
  <c r="E67" i="62"/>
  <c r="E68" i="62"/>
  <c r="E69" i="62"/>
  <c r="E70" i="62"/>
  <c r="E71" i="62"/>
  <c r="E72" i="62"/>
  <c r="E73" i="62"/>
  <c r="E74" i="62"/>
  <c r="E75" i="62"/>
  <c r="E76" i="62"/>
  <c r="E77" i="62"/>
  <c r="E78" i="62"/>
  <c r="E79" i="62"/>
  <c r="E80" i="62"/>
  <c r="E81" i="62"/>
  <c r="E82" i="62"/>
  <c r="E83" i="62"/>
  <c r="E84" i="62"/>
  <c r="E85" i="62"/>
  <c r="E86" i="62"/>
  <c r="E87" i="62"/>
  <c r="E88" i="62"/>
  <c r="E89" i="62"/>
  <c r="E90" i="62"/>
  <c r="E91" i="62"/>
  <c r="E92" i="62"/>
  <c r="E93" i="62"/>
  <c r="E94" i="62"/>
  <c r="E95" i="62"/>
  <c r="E96" i="62"/>
  <c r="E97" i="62"/>
  <c r="E98" i="62"/>
  <c r="E99" i="62"/>
  <c r="E100" i="62"/>
  <c r="E101" i="62"/>
  <c r="E102" i="62"/>
  <c r="E103" i="62"/>
  <c r="E104" i="62"/>
  <c r="E105" i="62"/>
  <c r="E106" i="62"/>
  <c r="E107" i="62"/>
  <c r="E108" i="62"/>
  <c r="E109" i="62"/>
  <c r="E110" i="62"/>
  <c r="E111" i="62"/>
  <c r="E112" i="62"/>
  <c r="E113" i="62"/>
  <c r="E114" i="62"/>
  <c r="E115" i="62"/>
  <c r="E116" i="62"/>
  <c r="E117" i="62"/>
  <c r="E118" i="62"/>
  <c r="E119" i="62"/>
  <c r="E120" i="62"/>
  <c r="E121" i="62"/>
  <c r="E122" i="62"/>
  <c r="E123" i="62"/>
  <c r="E124" i="62"/>
  <c r="E125" i="62"/>
  <c r="E126" i="62"/>
  <c r="E127" i="62"/>
  <c r="E128" i="62"/>
  <c r="E129" i="62"/>
  <c r="E130" i="62"/>
  <c r="E131" i="62"/>
  <c r="E132" i="62"/>
  <c r="E133" i="62"/>
  <c r="E134" i="62"/>
  <c r="E135" i="62"/>
  <c r="E136" i="62"/>
  <c r="E137" i="62"/>
  <c r="E138" i="62"/>
  <c r="E139" i="62"/>
  <c r="D23" i="62"/>
  <c r="D24"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92" i="62"/>
  <c r="D93" i="62"/>
  <c r="D94" i="62"/>
  <c r="D95" i="62"/>
  <c r="D96" i="62"/>
  <c r="D97" i="62"/>
  <c r="D98" i="62"/>
  <c r="D99" i="62"/>
  <c r="D100" i="62"/>
  <c r="D101" i="62"/>
  <c r="D102" i="62"/>
  <c r="D103" i="62"/>
  <c r="D104" i="62"/>
  <c r="D105" i="62"/>
  <c r="D106" i="62"/>
  <c r="D107" i="62"/>
  <c r="D108" i="62"/>
  <c r="D109" i="62"/>
  <c r="D110" i="62"/>
  <c r="D111" i="62"/>
  <c r="D112" i="62"/>
  <c r="D113" i="62"/>
  <c r="D114" i="62"/>
  <c r="D115" i="62"/>
  <c r="D116" i="62"/>
  <c r="D117" i="62"/>
  <c r="D118" i="62"/>
  <c r="D119" i="62"/>
  <c r="D120" i="62"/>
  <c r="D121" i="62"/>
  <c r="D122" i="62"/>
  <c r="D123" i="62"/>
  <c r="D124" i="62"/>
  <c r="D125" i="62"/>
  <c r="D126" i="62"/>
  <c r="D127" i="62"/>
  <c r="D128" i="62"/>
  <c r="D129" i="62"/>
  <c r="D130" i="62"/>
  <c r="D131" i="62"/>
  <c r="D132" i="62"/>
  <c r="D133" i="62"/>
  <c r="D134" i="62"/>
  <c r="D135" i="62"/>
  <c r="D136" i="62"/>
  <c r="D137" i="62"/>
  <c r="D138" i="62"/>
  <c r="D139" i="62"/>
  <c r="E33" i="62"/>
  <c r="D22" i="62"/>
  <c r="F34" i="57" l="1"/>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33" i="57"/>
  <c r="F134" i="57"/>
  <c r="F135" i="57"/>
  <c r="F136" i="57"/>
  <c r="F137"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33" i="57"/>
  <c r="D134" i="57"/>
  <c r="D135" i="57"/>
  <c r="D136" i="57"/>
  <c r="D137" i="57"/>
  <c r="F33" i="57"/>
  <c r="D33" i="57"/>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35" i="42"/>
  <c r="F136" i="42"/>
  <c r="F137" i="42"/>
  <c r="F138" i="42"/>
  <c r="F139" i="42"/>
  <c r="F140" i="42"/>
  <c r="F33" i="42"/>
  <c r="D34" i="42"/>
  <c r="D35" i="42"/>
  <c r="D36" i="42"/>
  <c r="D37" i="42"/>
  <c r="D38" i="42"/>
  <c r="D39" i="42"/>
  <c r="D40" i="42"/>
  <c r="D41" i="42"/>
  <c r="D42" i="42"/>
  <c r="D43" i="42"/>
  <c r="D44" i="42"/>
  <c r="D45" i="42"/>
  <c r="D46" i="42"/>
  <c r="D47" i="42"/>
  <c r="D48" i="42"/>
  <c r="D49" i="42"/>
  <c r="D50" i="42"/>
  <c r="D51" i="42"/>
  <c r="D52" i="42"/>
  <c r="D53" i="42"/>
  <c r="D54" i="42"/>
  <c r="D55" i="42"/>
  <c r="D56" i="42"/>
  <c r="D57" i="42"/>
  <c r="D58" i="42"/>
  <c r="D59" i="42"/>
  <c r="D60" i="42"/>
  <c r="D61" i="42"/>
  <c r="D62" i="42"/>
  <c r="D63" i="42"/>
  <c r="D64" i="42"/>
  <c r="D65" i="42"/>
  <c r="D66" i="42"/>
  <c r="D67" i="42"/>
  <c r="D68" i="42"/>
  <c r="D69" i="42"/>
  <c r="D70" i="42"/>
  <c r="D71" i="42"/>
  <c r="D72" i="42"/>
  <c r="D73" i="42"/>
  <c r="D74" i="42"/>
  <c r="D75"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0" i="42"/>
  <c r="D121" i="42"/>
  <c r="D122" i="42"/>
  <c r="D123" i="42"/>
  <c r="D124" i="42"/>
  <c r="D125" i="42"/>
  <c r="D126" i="42"/>
  <c r="D127" i="42"/>
  <c r="D128" i="42"/>
  <c r="D135" i="42"/>
  <c r="D136" i="42"/>
  <c r="D137" i="42"/>
  <c r="D138" i="42"/>
  <c r="D139" i="42"/>
  <c r="D140" i="42"/>
  <c r="D33" i="42"/>
  <c r="F37" i="1" l="1"/>
  <c r="E48" i="5"/>
  <c r="D48" i="5"/>
  <c r="F139" i="30" l="1"/>
  <c r="F138" i="30"/>
  <c r="H139" i="30"/>
  <c r="I139" i="30"/>
  <c r="J139" i="30"/>
  <c r="D139" i="30"/>
  <c r="E139" i="30"/>
  <c r="H139" i="56"/>
  <c r="I139" i="56"/>
  <c r="J139" i="56"/>
  <c r="D139" i="56"/>
  <c r="E139" i="56"/>
  <c r="F139" i="56"/>
  <c r="J138"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I40" i="56"/>
  <c r="I39" i="56"/>
  <c r="I38" i="56"/>
  <c r="I37" i="56"/>
  <c r="I36" i="56"/>
  <c r="I35" i="56"/>
  <c r="I34" i="56"/>
  <c r="I33" i="56"/>
  <c r="H33" i="56"/>
  <c r="H32" i="56"/>
  <c r="H31" i="56"/>
  <c r="H30" i="56"/>
  <c r="H29" i="56"/>
  <c r="H28" i="56"/>
  <c r="H27" i="56"/>
  <c r="H26" i="56"/>
  <c r="H25" i="56"/>
  <c r="H24" i="56"/>
  <c r="H23" i="56"/>
  <c r="H22" i="56"/>
  <c r="I138" i="56"/>
  <c r="H138" i="56"/>
  <c r="J137" i="56"/>
  <c r="I137" i="56"/>
  <c r="H137" i="56"/>
  <c r="J136" i="56"/>
  <c r="I136" i="56"/>
  <c r="H136" i="56"/>
  <c r="J135" i="56"/>
  <c r="I135" i="56"/>
  <c r="H135" i="56"/>
  <c r="J134" i="56"/>
  <c r="I134" i="56"/>
  <c r="H134" i="56"/>
  <c r="J133" i="56"/>
  <c r="I133" i="56"/>
  <c r="H133" i="56"/>
  <c r="J132" i="56"/>
  <c r="I132" i="56"/>
  <c r="H132" i="56"/>
  <c r="J131" i="56"/>
  <c r="I131" i="56"/>
  <c r="H131" i="56"/>
  <c r="J130" i="56"/>
  <c r="I130" i="56"/>
  <c r="H130" i="56"/>
  <c r="J129" i="56"/>
  <c r="I129" i="56"/>
  <c r="H129" i="56"/>
  <c r="J128" i="56"/>
  <c r="I128" i="56"/>
  <c r="H128" i="56"/>
  <c r="J127" i="56"/>
  <c r="I127" i="56"/>
  <c r="H127" i="56"/>
  <c r="J126" i="56"/>
  <c r="I126" i="56"/>
  <c r="H126" i="56"/>
  <c r="J125" i="56"/>
  <c r="I125" i="56"/>
  <c r="H125" i="56"/>
  <c r="J124" i="56"/>
  <c r="I124" i="56"/>
  <c r="H124" i="56"/>
  <c r="J123" i="56"/>
  <c r="I123" i="56"/>
  <c r="H123" i="56"/>
  <c r="J122" i="56"/>
  <c r="I122" i="56"/>
  <c r="H122" i="56"/>
  <c r="J121" i="56"/>
  <c r="I121" i="56"/>
  <c r="H121" i="56"/>
  <c r="J120" i="56"/>
  <c r="I120" i="56"/>
  <c r="H120" i="56"/>
  <c r="J119" i="56"/>
  <c r="I119" i="56"/>
  <c r="H119" i="56"/>
  <c r="J118" i="56"/>
  <c r="I118" i="56"/>
  <c r="H118" i="56"/>
  <c r="J117" i="56"/>
  <c r="I117" i="56"/>
  <c r="H117" i="56"/>
  <c r="J116" i="56"/>
  <c r="I116" i="56"/>
  <c r="H116" i="56"/>
  <c r="J115" i="56"/>
  <c r="I115" i="56"/>
  <c r="H115" i="56"/>
  <c r="J114" i="56"/>
  <c r="I114" i="56"/>
  <c r="H114" i="56"/>
  <c r="J113" i="56"/>
  <c r="I113" i="56"/>
  <c r="H113" i="56"/>
  <c r="J112" i="56"/>
  <c r="I112" i="56"/>
  <c r="H112" i="56"/>
  <c r="J111" i="56"/>
  <c r="I111" i="56"/>
  <c r="H111" i="56"/>
  <c r="J110" i="56"/>
  <c r="I110" i="56"/>
  <c r="H110" i="56"/>
  <c r="J109" i="56"/>
  <c r="I109" i="56"/>
  <c r="H109" i="56"/>
  <c r="J108" i="56"/>
  <c r="I108" i="56"/>
  <c r="H108" i="56"/>
  <c r="J107" i="56"/>
  <c r="I107" i="56"/>
  <c r="H107" i="56"/>
  <c r="J106" i="56"/>
  <c r="I106" i="56"/>
  <c r="H106" i="56"/>
  <c r="J105" i="56"/>
  <c r="I105" i="56"/>
  <c r="H105" i="56"/>
  <c r="J104" i="56"/>
  <c r="I104" i="56"/>
  <c r="H104" i="56"/>
  <c r="J103" i="56"/>
  <c r="I103" i="56"/>
  <c r="H103" i="56"/>
  <c r="J102" i="56"/>
  <c r="I102" i="56"/>
  <c r="H102" i="56"/>
  <c r="J101" i="56"/>
  <c r="I101" i="56"/>
  <c r="H101" i="56"/>
  <c r="J100" i="56"/>
  <c r="I100" i="56"/>
  <c r="H100" i="56"/>
  <c r="J99" i="56"/>
  <c r="I99" i="56"/>
  <c r="H99" i="56"/>
  <c r="J98" i="56"/>
  <c r="I98" i="56"/>
  <c r="H98" i="56"/>
  <c r="J97" i="56"/>
  <c r="I97" i="56"/>
  <c r="H97" i="56"/>
  <c r="J96" i="56"/>
  <c r="I96" i="56"/>
  <c r="H96" i="56"/>
  <c r="J95" i="56"/>
  <c r="I95" i="56"/>
  <c r="H95" i="56"/>
  <c r="J94" i="56"/>
  <c r="I94" i="56"/>
  <c r="H94" i="56"/>
  <c r="J93" i="56"/>
  <c r="I93" i="56"/>
  <c r="H93" i="56"/>
  <c r="J92" i="56"/>
  <c r="I92" i="56"/>
  <c r="H92" i="56"/>
  <c r="J91" i="56"/>
  <c r="I91" i="56"/>
  <c r="H91" i="56"/>
  <c r="J90" i="56"/>
  <c r="I90" i="56"/>
  <c r="H90" i="56"/>
  <c r="J89" i="56"/>
  <c r="I89" i="56"/>
  <c r="H89" i="56"/>
  <c r="J88" i="56"/>
  <c r="I88" i="56"/>
  <c r="H88" i="56"/>
  <c r="J87" i="56"/>
  <c r="I87" i="56"/>
  <c r="H87" i="56"/>
  <c r="J86" i="56"/>
  <c r="I86" i="56"/>
  <c r="H86" i="56"/>
  <c r="J85" i="56"/>
  <c r="I85" i="56"/>
  <c r="H85" i="56"/>
  <c r="J84" i="56"/>
  <c r="I84" i="56"/>
  <c r="H84" i="56"/>
  <c r="J83" i="56"/>
  <c r="I83" i="56"/>
  <c r="H83" i="56"/>
  <c r="J82" i="56"/>
  <c r="I82" i="56"/>
  <c r="H82" i="56"/>
  <c r="J81" i="56"/>
  <c r="I81" i="56"/>
  <c r="H81" i="56"/>
  <c r="J80" i="56"/>
  <c r="I80" i="56"/>
  <c r="H80" i="56"/>
  <c r="J79" i="56"/>
  <c r="I79" i="56"/>
  <c r="H79" i="56"/>
  <c r="J78" i="56"/>
  <c r="I78" i="56"/>
  <c r="H78" i="56"/>
  <c r="J77" i="56"/>
  <c r="I77" i="56"/>
  <c r="H77" i="56"/>
  <c r="J76" i="56"/>
  <c r="I76" i="56"/>
  <c r="H76" i="56"/>
  <c r="J75" i="56"/>
  <c r="I75" i="56"/>
  <c r="H75" i="56"/>
  <c r="J74" i="56"/>
  <c r="I74" i="56"/>
  <c r="H74" i="56"/>
  <c r="J73" i="56"/>
  <c r="I73" i="56"/>
  <c r="H73" i="56"/>
  <c r="J72" i="56"/>
  <c r="I72" i="56"/>
  <c r="H72" i="56"/>
  <c r="J71" i="56"/>
  <c r="I71" i="56"/>
  <c r="H71" i="56"/>
  <c r="J70" i="56"/>
  <c r="I70" i="56"/>
  <c r="H70" i="56"/>
  <c r="J69" i="56"/>
  <c r="I69" i="56"/>
  <c r="H69" i="56"/>
  <c r="J68" i="56"/>
  <c r="I68" i="56"/>
  <c r="H68" i="56"/>
  <c r="J67" i="56"/>
  <c r="I67" i="56"/>
  <c r="H67" i="56"/>
  <c r="J66" i="56"/>
  <c r="I66" i="56"/>
  <c r="H66" i="56"/>
  <c r="I65" i="56"/>
  <c r="H65" i="56"/>
  <c r="I64" i="56"/>
  <c r="H64" i="56"/>
  <c r="I63" i="56"/>
  <c r="H63" i="56"/>
  <c r="I62" i="56"/>
  <c r="H62" i="56"/>
  <c r="I61" i="56"/>
  <c r="H61" i="56"/>
  <c r="I60" i="56"/>
  <c r="H60" i="56"/>
  <c r="I59" i="56"/>
  <c r="H59" i="56"/>
  <c r="I58" i="56"/>
  <c r="H58" i="56"/>
  <c r="I57" i="56"/>
  <c r="H57" i="56"/>
  <c r="I56" i="56"/>
  <c r="H56" i="56"/>
  <c r="I55" i="56"/>
  <c r="H55" i="56"/>
  <c r="I54" i="56"/>
  <c r="H54" i="56"/>
  <c r="I53" i="56"/>
  <c r="H53" i="56"/>
  <c r="I52" i="56"/>
  <c r="H52" i="56"/>
  <c r="I51" i="56"/>
  <c r="H51" i="56"/>
  <c r="I50" i="56"/>
  <c r="H50" i="56"/>
  <c r="I49" i="56"/>
  <c r="H49" i="56"/>
  <c r="I48" i="56"/>
  <c r="H48" i="56"/>
  <c r="I47" i="56"/>
  <c r="H47" i="56"/>
  <c r="I46" i="56"/>
  <c r="H46" i="56"/>
  <c r="I45" i="56"/>
  <c r="H45" i="56"/>
  <c r="I44" i="56"/>
  <c r="H44" i="56"/>
  <c r="I43" i="56"/>
  <c r="H43" i="56"/>
  <c r="I42" i="56"/>
  <c r="H42" i="56"/>
  <c r="I41" i="56"/>
  <c r="H41" i="56"/>
  <c r="H40" i="56"/>
  <c r="H39" i="56"/>
  <c r="H38" i="56"/>
  <c r="H37" i="56"/>
  <c r="H36" i="56"/>
  <c r="H35" i="56"/>
  <c r="H34" i="56"/>
  <c r="F138" i="56"/>
  <c r="E138" i="56"/>
  <c r="D138" i="56"/>
  <c r="F137" i="56"/>
  <c r="E137" i="56"/>
  <c r="D137" i="56"/>
  <c r="F136" i="56"/>
  <c r="E136" i="56"/>
  <c r="D136" i="56"/>
  <c r="F135" i="56"/>
  <c r="E135" i="56"/>
  <c r="D135" i="56"/>
  <c r="F134" i="56"/>
  <c r="E134" i="56"/>
  <c r="D134" i="56"/>
  <c r="F133" i="56"/>
  <c r="E133" i="56"/>
  <c r="D133" i="56"/>
  <c r="F132" i="56"/>
  <c r="E132" i="56"/>
  <c r="D132" i="56"/>
  <c r="F131" i="56"/>
  <c r="E131" i="56"/>
  <c r="D131" i="56"/>
  <c r="F130" i="56"/>
  <c r="E130" i="56"/>
  <c r="D130" i="56"/>
  <c r="F129" i="56"/>
  <c r="E129" i="56"/>
  <c r="D129" i="56"/>
  <c r="F128" i="56"/>
  <c r="E128" i="56"/>
  <c r="D128" i="56"/>
  <c r="F127" i="56"/>
  <c r="E127" i="56"/>
  <c r="D127" i="56"/>
  <c r="F126" i="56"/>
  <c r="E126" i="56"/>
  <c r="D126" i="56"/>
  <c r="F125" i="56"/>
  <c r="E125" i="56"/>
  <c r="D125" i="56"/>
  <c r="F124" i="56"/>
  <c r="E124" i="56"/>
  <c r="D124" i="56"/>
  <c r="F123" i="56"/>
  <c r="E123" i="56"/>
  <c r="D123" i="56"/>
  <c r="F122" i="56"/>
  <c r="E122" i="56"/>
  <c r="D122" i="56"/>
  <c r="F121" i="56"/>
  <c r="E121" i="56"/>
  <c r="D121" i="56"/>
  <c r="F120" i="56"/>
  <c r="E120" i="56"/>
  <c r="D120" i="56"/>
  <c r="F119" i="56"/>
  <c r="E119" i="56"/>
  <c r="D119" i="56"/>
  <c r="F118" i="56"/>
  <c r="E118" i="56"/>
  <c r="D118" i="56"/>
  <c r="F117" i="56"/>
  <c r="E117" i="56"/>
  <c r="D117" i="56"/>
  <c r="F116" i="56"/>
  <c r="E116" i="56"/>
  <c r="D116" i="56"/>
  <c r="F115" i="56"/>
  <c r="E115" i="56"/>
  <c r="D115" i="56"/>
  <c r="F114" i="56"/>
  <c r="E114" i="56"/>
  <c r="D114" i="56"/>
  <c r="F113" i="56"/>
  <c r="E113" i="56"/>
  <c r="D113" i="56"/>
  <c r="F112" i="56"/>
  <c r="E112" i="56"/>
  <c r="D112" i="56"/>
  <c r="F111" i="56"/>
  <c r="E111" i="56"/>
  <c r="D111" i="56"/>
  <c r="F110" i="56"/>
  <c r="E110" i="56"/>
  <c r="D110" i="56"/>
  <c r="F109" i="56"/>
  <c r="E109" i="56"/>
  <c r="D109" i="56"/>
  <c r="F108" i="56"/>
  <c r="E108" i="56"/>
  <c r="D108" i="56"/>
  <c r="F107" i="56"/>
  <c r="E107" i="56"/>
  <c r="D107" i="56"/>
  <c r="F106" i="56"/>
  <c r="E106" i="56"/>
  <c r="D106" i="56"/>
  <c r="F105" i="56"/>
  <c r="E105" i="56"/>
  <c r="D105" i="56"/>
  <c r="F104" i="56"/>
  <c r="E104" i="56"/>
  <c r="D104" i="56"/>
  <c r="F103" i="56"/>
  <c r="E103" i="56"/>
  <c r="D103" i="56"/>
  <c r="F102" i="56"/>
  <c r="E102" i="56"/>
  <c r="D102" i="56"/>
  <c r="F101" i="56"/>
  <c r="E101" i="56"/>
  <c r="D101" i="56"/>
  <c r="F100" i="56"/>
  <c r="E100" i="56"/>
  <c r="D100" i="56"/>
  <c r="F99" i="56"/>
  <c r="E99" i="56"/>
  <c r="D99" i="56"/>
  <c r="F98" i="56"/>
  <c r="E98" i="56"/>
  <c r="D98" i="56"/>
  <c r="F97" i="56"/>
  <c r="E97" i="56"/>
  <c r="D97" i="56"/>
  <c r="F96" i="56"/>
  <c r="E96" i="56"/>
  <c r="D96" i="56"/>
  <c r="F95" i="56"/>
  <c r="E95" i="56"/>
  <c r="D95" i="56"/>
  <c r="F94" i="56"/>
  <c r="E94" i="56"/>
  <c r="D94" i="56"/>
  <c r="F93" i="56"/>
  <c r="E93" i="56"/>
  <c r="D93" i="56"/>
  <c r="F92" i="56"/>
  <c r="E92" i="56"/>
  <c r="D92" i="56"/>
  <c r="F91" i="56"/>
  <c r="E91" i="56"/>
  <c r="D91" i="56"/>
  <c r="F90" i="56"/>
  <c r="E90" i="56"/>
  <c r="D90" i="56"/>
  <c r="F89" i="56"/>
  <c r="E89" i="56"/>
  <c r="D89" i="56"/>
  <c r="F88" i="56"/>
  <c r="E88" i="56"/>
  <c r="D88" i="56"/>
  <c r="F87" i="56"/>
  <c r="E87" i="56"/>
  <c r="D87" i="56"/>
  <c r="F86" i="56"/>
  <c r="E86" i="56"/>
  <c r="D86" i="56"/>
  <c r="F85" i="56"/>
  <c r="E85" i="56"/>
  <c r="D85" i="56"/>
  <c r="F84" i="56"/>
  <c r="E84" i="56"/>
  <c r="D84" i="56"/>
  <c r="F83" i="56"/>
  <c r="E83" i="56"/>
  <c r="D83" i="56"/>
  <c r="F82" i="56"/>
  <c r="E82" i="56"/>
  <c r="D82" i="56"/>
  <c r="F81" i="56"/>
  <c r="E81" i="56"/>
  <c r="D81" i="56"/>
  <c r="F80" i="56"/>
  <c r="E80" i="56"/>
  <c r="D80" i="56"/>
  <c r="F79" i="56"/>
  <c r="E79" i="56"/>
  <c r="D79" i="56"/>
  <c r="F78" i="56"/>
  <c r="E78" i="56"/>
  <c r="D78" i="56"/>
  <c r="F77" i="56"/>
  <c r="E77" i="56"/>
  <c r="D77" i="56"/>
  <c r="F76" i="56"/>
  <c r="E76" i="56"/>
  <c r="D76" i="56"/>
  <c r="F75" i="56"/>
  <c r="E75" i="56"/>
  <c r="D75" i="56"/>
  <c r="F74" i="56"/>
  <c r="E74" i="56"/>
  <c r="D74" i="56"/>
  <c r="F73" i="56"/>
  <c r="E73" i="56"/>
  <c r="D73" i="56"/>
  <c r="F72" i="56"/>
  <c r="E72" i="56"/>
  <c r="D72" i="56"/>
  <c r="F71" i="56"/>
  <c r="E71" i="56"/>
  <c r="D71" i="56"/>
  <c r="F70" i="56"/>
  <c r="E70" i="56"/>
  <c r="D70" i="56"/>
  <c r="F69" i="56"/>
  <c r="E69" i="56"/>
  <c r="D69" i="56"/>
  <c r="F68" i="56"/>
  <c r="E68" i="56"/>
  <c r="D68" i="56"/>
  <c r="F67" i="56"/>
  <c r="E67" i="56"/>
  <c r="D67" i="56"/>
  <c r="F66" i="56"/>
  <c r="E66" i="56"/>
  <c r="D66" i="56"/>
  <c r="F65" i="56"/>
  <c r="E65" i="56"/>
  <c r="D65" i="56"/>
  <c r="F64" i="56"/>
  <c r="E64" i="56"/>
  <c r="D64" i="56"/>
  <c r="F63" i="56"/>
  <c r="E63" i="56"/>
  <c r="D63" i="56"/>
  <c r="F62" i="56"/>
  <c r="E62" i="56"/>
  <c r="D62" i="56"/>
  <c r="F61" i="56"/>
  <c r="E61" i="56"/>
  <c r="D61" i="56"/>
  <c r="F60" i="56"/>
  <c r="E60" i="56"/>
  <c r="D60" i="56"/>
  <c r="F59" i="56"/>
  <c r="E59" i="56"/>
  <c r="D59" i="56"/>
  <c r="F58" i="56"/>
  <c r="E58" i="56"/>
  <c r="D58" i="56"/>
  <c r="F57" i="56"/>
  <c r="E57" i="56"/>
  <c r="D57" i="56"/>
  <c r="F56" i="56"/>
  <c r="E56" i="56"/>
  <c r="D56" i="56"/>
  <c r="F55" i="56"/>
  <c r="E55" i="56"/>
  <c r="D55" i="56"/>
  <c r="F54" i="56"/>
  <c r="E54" i="56"/>
  <c r="D54" i="56"/>
  <c r="F53" i="56"/>
  <c r="E53" i="56"/>
  <c r="D53" i="56"/>
  <c r="F52" i="56"/>
  <c r="E52" i="56"/>
  <c r="D52" i="56"/>
  <c r="F51" i="56"/>
  <c r="E51" i="56"/>
  <c r="D51" i="56"/>
  <c r="F50" i="56"/>
  <c r="E50" i="56"/>
  <c r="D50" i="56"/>
  <c r="F49" i="56"/>
  <c r="E49" i="56"/>
  <c r="D49" i="56"/>
  <c r="F48" i="56"/>
  <c r="E48" i="56"/>
  <c r="D48" i="56"/>
  <c r="F47" i="56"/>
  <c r="E47" i="56"/>
  <c r="D47" i="56"/>
  <c r="F46" i="56"/>
  <c r="E46" i="56"/>
  <c r="D46" i="56"/>
  <c r="F45" i="56"/>
  <c r="E45" i="56"/>
  <c r="D45" i="56"/>
  <c r="F44" i="56"/>
  <c r="E44" i="56"/>
  <c r="D44" i="56"/>
  <c r="F43" i="56"/>
  <c r="E43" i="56"/>
  <c r="D43" i="56"/>
  <c r="F42" i="56"/>
  <c r="E42" i="56"/>
  <c r="D42" i="56"/>
  <c r="F41" i="56"/>
  <c r="E41" i="56"/>
  <c r="D41" i="56"/>
  <c r="F40" i="56"/>
  <c r="E40" i="56"/>
  <c r="D40" i="56"/>
  <c r="F39" i="56"/>
  <c r="E39" i="56"/>
  <c r="D39" i="56"/>
  <c r="F38" i="56"/>
  <c r="E38" i="56"/>
  <c r="D38" i="56"/>
  <c r="F37" i="56"/>
  <c r="E37" i="56"/>
  <c r="D37" i="56"/>
  <c r="F36" i="56"/>
  <c r="E36" i="56"/>
  <c r="D36" i="56"/>
  <c r="F35" i="56"/>
  <c r="E35" i="56"/>
  <c r="D35" i="56"/>
  <c r="F34" i="56"/>
  <c r="E34" i="56"/>
  <c r="D34" i="56"/>
  <c r="F33" i="56"/>
  <c r="E33" i="56"/>
  <c r="D33" i="56"/>
  <c r="D32" i="56"/>
  <c r="D31" i="56"/>
  <c r="D30" i="56"/>
  <c r="D29" i="56"/>
  <c r="D28" i="56"/>
  <c r="D27" i="56"/>
  <c r="D26" i="56"/>
  <c r="D25" i="56"/>
  <c r="D24" i="56"/>
  <c r="D23" i="56"/>
  <c r="D22" i="56"/>
  <c r="D138" i="37"/>
  <c r="F138" i="37"/>
  <c r="E138" i="37"/>
  <c r="F130" i="37"/>
  <c r="F131" i="37"/>
  <c r="F132" i="37"/>
  <c r="F133" i="37"/>
  <c r="F134" i="37"/>
  <c r="F135" i="37"/>
  <c r="F136" i="37"/>
  <c r="F137" i="37"/>
  <c r="F129" i="37"/>
  <c r="F118" i="37"/>
  <c r="F119" i="37"/>
  <c r="F120" i="37"/>
  <c r="F121" i="37"/>
  <c r="F122" i="37"/>
  <c r="F123" i="37"/>
  <c r="F124" i="37"/>
  <c r="F125" i="37"/>
  <c r="F126" i="37"/>
  <c r="F127" i="37"/>
  <c r="F128" i="37"/>
  <c r="F117" i="37"/>
  <c r="F106" i="37"/>
  <c r="F107" i="37"/>
  <c r="F108" i="37"/>
  <c r="F109" i="37"/>
  <c r="F110" i="37"/>
  <c r="F111" i="37"/>
  <c r="F112" i="37"/>
  <c r="F113" i="37"/>
  <c r="F114" i="37"/>
  <c r="F115" i="37"/>
  <c r="F116" i="37"/>
  <c r="F105" i="37"/>
  <c r="F94" i="37"/>
  <c r="F95" i="37"/>
  <c r="F96" i="37"/>
  <c r="F97" i="37"/>
  <c r="F98" i="37"/>
  <c r="F99" i="37"/>
  <c r="F100" i="37"/>
  <c r="F101" i="37"/>
  <c r="F102" i="37"/>
  <c r="F103" i="37"/>
  <c r="F104" i="37"/>
  <c r="F93" i="37"/>
  <c r="F82" i="37"/>
  <c r="F83" i="37"/>
  <c r="F84" i="37"/>
  <c r="F85" i="37"/>
  <c r="F86" i="37"/>
  <c r="F87" i="37"/>
  <c r="F88" i="37"/>
  <c r="F89" i="37"/>
  <c r="F90" i="37"/>
  <c r="F91" i="37"/>
  <c r="F92" i="37"/>
  <c r="F81" i="37"/>
  <c r="F70" i="37"/>
  <c r="F71" i="37"/>
  <c r="F72" i="37"/>
  <c r="F73" i="37"/>
  <c r="F74" i="37"/>
  <c r="F75" i="37"/>
  <c r="F76" i="37"/>
  <c r="F77" i="37"/>
  <c r="F78" i="37"/>
  <c r="F79" i="37"/>
  <c r="F80" i="37"/>
  <c r="F69" i="37"/>
  <c r="F58" i="37"/>
  <c r="F59" i="37"/>
  <c r="F60" i="37"/>
  <c r="F61" i="37"/>
  <c r="F62" i="37"/>
  <c r="F63" i="37"/>
  <c r="F64" i="37"/>
  <c r="F65" i="37"/>
  <c r="F66" i="37"/>
  <c r="F67" i="37"/>
  <c r="F68" i="37"/>
  <c r="F57" i="37"/>
  <c r="F46" i="37"/>
  <c r="F47" i="37"/>
  <c r="F48" i="37"/>
  <c r="F49" i="37"/>
  <c r="F50" i="37"/>
  <c r="F51" i="37"/>
  <c r="F52" i="37"/>
  <c r="F53" i="37"/>
  <c r="F54" i="37"/>
  <c r="F55" i="37"/>
  <c r="F56" i="37"/>
  <c r="F45" i="37"/>
  <c r="F44" i="37"/>
  <c r="F43" i="37"/>
  <c r="F42" i="37"/>
  <c r="F41" i="37"/>
  <c r="F40" i="37"/>
  <c r="F39" i="37"/>
  <c r="F38" i="37"/>
  <c r="F37" i="37"/>
  <c r="F36" i="37"/>
  <c r="F35" i="37"/>
  <c r="F34" i="37"/>
  <c r="F33" i="37"/>
  <c r="E34" i="37"/>
  <c r="E35" i="37"/>
  <c r="E36" i="37"/>
  <c r="E37" i="37"/>
  <c r="E38" i="37"/>
  <c r="E39" i="37"/>
  <c r="E40" i="37"/>
  <c r="E41" i="37"/>
  <c r="E42" i="37"/>
  <c r="E43" i="37"/>
  <c r="E44" i="37"/>
  <c r="E45" i="37"/>
  <c r="E46" i="37"/>
  <c r="E47" i="37"/>
  <c r="E48" i="37"/>
  <c r="E49" i="37"/>
  <c r="E50" i="37"/>
  <c r="E51" i="37"/>
  <c r="E52" i="37"/>
  <c r="E53" i="37"/>
  <c r="E54" i="37"/>
  <c r="E55" i="37"/>
  <c r="E56" i="37"/>
  <c r="E57" i="37"/>
  <c r="E58" i="37"/>
  <c r="E59" i="37"/>
  <c r="E60" i="37"/>
  <c r="E61" i="37"/>
  <c r="E62" i="37"/>
  <c r="E63" i="37"/>
  <c r="E64" i="37"/>
  <c r="E65" i="37"/>
  <c r="E66" i="37"/>
  <c r="E67" i="37"/>
  <c r="E68" i="37"/>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134" i="37"/>
  <c r="E135" i="37"/>
  <c r="E136" i="37"/>
  <c r="E137" i="37"/>
  <c r="E33" i="37"/>
  <c r="D33" i="37"/>
  <c r="D34" i="37"/>
  <c r="D35" i="37"/>
  <c r="D36" i="37"/>
  <c r="D37" i="37"/>
  <c r="D38" i="37"/>
  <c r="D39" i="37"/>
  <c r="D40" i="37"/>
  <c r="D41" i="37"/>
  <c r="D42" i="37"/>
  <c r="D43" i="37"/>
  <c r="D44" i="37"/>
  <c r="D45" i="37"/>
  <c r="D46" i="37"/>
  <c r="D47" i="37"/>
  <c r="D48" i="37"/>
  <c r="D49" i="37"/>
  <c r="D50" i="37"/>
  <c r="D51" i="37"/>
  <c r="D52" i="37"/>
  <c r="D53" i="37"/>
  <c r="D54" i="37"/>
  <c r="D55" i="37"/>
  <c r="D56" i="37"/>
  <c r="D57" i="37"/>
  <c r="D58" i="37"/>
  <c r="D59" i="37"/>
  <c r="D60" i="37"/>
  <c r="D61" i="37"/>
  <c r="D62" i="37"/>
  <c r="D63" i="37"/>
  <c r="D64" i="37"/>
  <c r="D65" i="37"/>
  <c r="D66" i="37"/>
  <c r="D67" i="37"/>
  <c r="D68" i="37"/>
  <c r="D69" i="37"/>
  <c r="D70" i="37"/>
  <c r="D71" i="37"/>
  <c r="D72" i="37"/>
  <c r="D73" i="37"/>
  <c r="D74" i="37"/>
  <c r="D75" i="37"/>
  <c r="D76" i="37"/>
  <c r="D77" i="37"/>
  <c r="D78" i="37"/>
  <c r="D79" i="37"/>
  <c r="D80" i="37"/>
  <c r="D81" i="37"/>
  <c r="D82" i="37"/>
  <c r="D83" i="37"/>
  <c r="D84" i="37"/>
  <c r="D85" i="37"/>
  <c r="D86" i="37"/>
  <c r="D87" i="37"/>
  <c r="D88" i="37"/>
  <c r="D89" i="37"/>
  <c r="D90" i="37"/>
  <c r="D91" i="37"/>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D118" i="37"/>
  <c r="D119" i="37"/>
  <c r="D120" i="37"/>
  <c r="D121" i="37"/>
  <c r="D122" i="37"/>
  <c r="D123" i="37"/>
  <c r="D124" i="37"/>
  <c r="D125" i="37"/>
  <c r="D126" i="37"/>
  <c r="D127" i="37"/>
  <c r="D128" i="37"/>
  <c r="D129" i="37"/>
  <c r="D130" i="37"/>
  <c r="D131" i="37"/>
  <c r="D132" i="37"/>
  <c r="D133" i="37"/>
  <c r="D134" i="37"/>
  <c r="D135" i="37"/>
  <c r="D136" i="37"/>
  <c r="D137" i="37"/>
  <c r="D23" i="37"/>
  <c r="D24" i="37"/>
  <c r="D25" i="37"/>
  <c r="D26" i="37"/>
  <c r="D27" i="37"/>
  <c r="D28" i="37"/>
  <c r="D29" i="37"/>
  <c r="D30" i="37"/>
  <c r="D31" i="37"/>
  <c r="D32" i="37"/>
  <c r="D22" i="37"/>
  <c r="F140" i="35" l="1"/>
  <c r="D140" i="35"/>
  <c r="F140" i="34"/>
  <c r="D140" i="34"/>
  <c r="J44" i="53" l="1"/>
  <c r="I44" i="53"/>
  <c r="H44" i="53"/>
  <c r="J43" i="53"/>
  <c r="I43" i="53"/>
  <c r="H43" i="53"/>
  <c r="J42" i="53"/>
  <c r="I42" i="53"/>
  <c r="H42" i="53"/>
  <c r="J41" i="53"/>
  <c r="I41" i="53"/>
  <c r="H41" i="53"/>
  <c r="J40" i="53"/>
  <c r="I40" i="53"/>
  <c r="H40" i="53"/>
  <c r="J39" i="53"/>
  <c r="I39" i="53"/>
  <c r="H39" i="53"/>
  <c r="J38" i="53"/>
  <c r="I38" i="53"/>
  <c r="H38" i="53"/>
  <c r="J37" i="53"/>
  <c r="I37" i="53"/>
  <c r="H37" i="53"/>
  <c r="J36" i="53"/>
  <c r="I36" i="53"/>
  <c r="H36" i="53"/>
  <c r="J35" i="53"/>
  <c r="I35" i="53"/>
  <c r="H35" i="53"/>
  <c r="J34" i="53"/>
  <c r="I34" i="53"/>
  <c r="H34" i="53"/>
  <c r="J33" i="53"/>
  <c r="I33" i="53"/>
  <c r="H33" i="53"/>
  <c r="H32" i="53"/>
  <c r="H31" i="53"/>
  <c r="H30" i="53"/>
  <c r="H29" i="53"/>
  <c r="H28" i="53"/>
  <c r="H27" i="53"/>
  <c r="H26" i="53"/>
  <c r="H25" i="53"/>
  <c r="H24" i="53"/>
  <c r="H23" i="53"/>
  <c r="H22" i="53"/>
  <c r="F38" i="53"/>
  <c r="F37" i="53"/>
  <c r="F36" i="53"/>
  <c r="F35" i="53"/>
  <c r="F34" i="53"/>
  <c r="F33" i="53"/>
  <c r="E33" i="53"/>
  <c r="F44" i="53"/>
  <c r="E44" i="53"/>
  <c r="D44" i="53"/>
  <c r="F43" i="53"/>
  <c r="E43" i="53"/>
  <c r="D43" i="53"/>
  <c r="F42" i="53"/>
  <c r="E42" i="53"/>
  <c r="D42" i="53"/>
  <c r="F41" i="53"/>
  <c r="E41" i="53"/>
  <c r="D41" i="53"/>
  <c r="F40" i="53"/>
  <c r="E40" i="53"/>
  <c r="D40" i="53"/>
  <c r="F39" i="53"/>
  <c r="E39" i="53"/>
  <c r="D39" i="53"/>
  <c r="E38" i="53"/>
  <c r="D38" i="53"/>
  <c r="E37" i="53"/>
  <c r="D37" i="53"/>
  <c r="E36" i="53"/>
  <c r="D36" i="53"/>
  <c r="E35" i="53"/>
  <c r="D35" i="53"/>
  <c r="E34" i="53"/>
  <c r="D34" i="53"/>
  <c r="D33" i="53"/>
  <c r="D32" i="53"/>
  <c r="D31" i="53"/>
  <c r="D30" i="53"/>
  <c r="D29" i="53"/>
  <c r="D28" i="53"/>
  <c r="D27" i="53"/>
  <c r="D26" i="53"/>
  <c r="D25" i="53"/>
  <c r="D24" i="53"/>
  <c r="D23" i="53"/>
  <c r="D22" i="53"/>
  <c r="J36" i="51"/>
  <c r="J34" i="51"/>
  <c r="J35" i="51"/>
  <c r="J37" i="51"/>
  <c r="J38" i="51"/>
  <c r="J39" i="51"/>
  <c r="J40" i="51"/>
  <c r="J41" i="51"/>
  <c r="J42" i="51"/>
  <c r="J43" i="51"/>
  <c r="J44" i="51"/>
  <c r="J33" i="51"/>
  <c r="F40" i="51"/>
  <c r="F44" i="51"/>
  <c r="F35" i="51"/>
  <c r="F36" i="51"/>
  <c r="F37" i="51"/>
  <c r="F38" i="51"/>
  <c r="F39" i="51"/>
  <c r="F41" i="51"/>
  <c r="F42" i="51"/>
  <c r="F43" i="51"/>
  <c r="E36" i="51"/>
  <c r="E35" i="51"/>
  <c r="E33" i="51"/>
  <c r="D33" i="51"/>
  <c r="D32" i="51"/>
  <c r="D31" i="51"/>
  <c r="D30" i="51"/>
  <c r="D29" i="51"/>
  <c r="D28" i="51"/>
  <c r="D27" i="51"/>
  <c r="D26" i="51"/>
  <c r="D25" i="51"/>
  <c r="D24" i="51"/>
  <c r="D23" i="51"/>
  <c r="D22" i="51"/>
  <c r="H23" i="51"/>
  <c r="H24" i="51"/>
  <c r="H25" i="51"/>
  <c r="H26" i="51"/>
  <c r="H27" i="51"/>
  <c r="H28" i="51"/>
  <c r="H29" i="51"/>
  <c r="H30" i="51"/>
  <c r="H31" i="51"/>
  <c r="H32" i="51"/>
  <c r="H33" i="51"/>
  <c r="I33" i="51"/>
  <c r="H34" i="51"/>
  <c r="I34" i="51"/>
  <c r="H35" i="51"/>
  <c r="I35" i="51"/>
  <c r="H36" i="51"/>
  <c r="I36" i="51"/>
  <c r="H37" i="51"/>
  <c r="I37" i="51"/>
  <c r="H38" i="51"/>
  <c r="I38" i="51"/>
  <c r="H39" i="51"/>
  <c r="I39" i="51"/>
  <c r="H40" i="51"/>
  <c r="I40" i="51"/>
  <c r="H41" i="51"/>
  <c r="I41" i="51"/>
  <c r="H42" i="51"/>
  <c r="I42" i="51"/>
  <c r="H43" i="51"/>
  <c r="I43" i="51"/>
  <c r="H44" i="51"/>
  <c r="I44" i="51"/>
  <c r="H22" i="51"/>
  <c r="D34" i="51"/>
  <c r="D35" i="51"/>
  <c r="D36" i="51"/>
  <c r="D37" i="51"/>
  <c r="E37" i="51"/>
  <c r="D38" i="51"/>
  <c r="E38" i="51"/>
  <c r="D39" i="51"/>
  <c r="E39" i="51"/>
  <c r="D40" i="51"/>
  <c r="E40" i="51"/>
  <c r="D41" i="51"/>
  <c r="E41" i="51"/>
  <c r="D42" i="51"/>
  <c r="E42" i="51"/>
  <c r="D43" i="51"/>
  <c r="E43" i="51"/>
  <c r="D44" i="51"/>
  <c r="E44" i="51"/>
  <c r="I56" i="25"/>
  <c r="H56" i="25"/>
  <c r="E56" i="25"/>
  <c r="D56" i="25"/>
  <c r="J56" i="49"/>
  <c r="F56" i="49"/>
  <c r="E56" i="49"/>
  <c r="D56" i="49"/>
  <c r="H56" i="49"/>
  <c r="I56" i="49"/>
  <c r="H141" i="38" l="1"/>
  <c r="I141" i="38"/>
  <c r="F141" i="38"/>
  <c r="E141" i="38"/>
  <c r="D141" i="38"/>
  <c r="J129" i="38"/>
  <c r="D138" i="45"/>
  <c r="F138" i="45"/>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122" i="47"/>
  <c r="F123" i="47"/>
  <c r="F124" i="47"/>
  <c r="F125" i="47"/>
  <c r="F126" i="47"/>
  <c r="F127" i="47"/>
  <c r="F128" i="47"/>
  <c r="F129" i="47"/>
  <c r="F130" i="47"/>
  <c r="F131" i="47"/>
  <c r="F132" i="47"/>
  <c r="F133" i="47"/>
  <c r="F134" i="47"/>
  <c r="F135" i="47"/>
  <c r="F136" i="47"/>
  <c r="F137" i="47"/>
  <c r="F138" i="47"/>
  <c r="F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D69" i="47"/>
  <c r="D70" i="47"/>
  <c r="D71" i="47"/>
  <c r="D72" i="47"/>
  <c r="D73" i="47"/>
  <c r="D74" i="47"/>
  <c r="D75" i="47"/>
  <c r="D76" i="47"/>
  <c r="D77" i="47"/>
  <c r="D78" i="47"/>
  <c r="D79" i="47"/>
  <c r="D80" i="47"/>
  <c r="D81" i="47"/>
  <c r="D82" i="47"/>
  <c r="D83" i="47"/>
  <c r="D84" i="47"/>
  <c r="D85" i="47"/>
  <c r="D86" i="47"/>
  <c r="D87" i="47"/>
  <c r="D88" i="47"/>
  <c r="D89" i="47"/>
  <c r="D90" i="47"/>
  <c r="D91" i="47"/>
  <c r="D92" i="47"/>
  <c r="D93" i="47"/>
  <c r="D94" i="47"/>
  <c r="D95" i="47"/>
  <c r="D96" i="47"/>
  <c r="D97" i="47"/>
  <c r="D98" i="47"/>
  <c r="D99" i="47"/>
  <c r="D100" i="47"/>
  <c r="D101" i="47"/>
  <c r="D102" i="47"/>
  <c r="D103" i="47"/>
  <c r="D104" i="47"/>
  <c r="D105" i="47"/>
  <c r="D106" i="47"/>
  <c r="D107" i="47"/>
  <c r="D108" i="47"/>
  <c r="D109" i="47"/>
  <c r="D110" i="47"/>
  <c r="D111" i="47"/>
  <c r="D112" i="47"/>
  <c r="D113" i="47"/>
  <c r="D114" i="47"/>
  <c r="D115" i="47"/>
  <c r="D116" i="47"/>
  <c r="D117" i="47"/>
  <c r="D118" i="47"/>
  <c r="D119" i="47"/>
  <c r="D120" i="47"/>
  <c r="D121" i="47"/>
  <c r="D122" i="47"/>
  <c r="D123" i="47"/>
  <c r="D124" i="47"/>
  <c r="D125" i="47"/>
  <c r="D126" i="47"/>
  <c r="D127" i="47"/>
  <c r="D128" i="47"/>
  <c r="D129" i="47"/>
  <c r="D130" i="47"/>
  <c r="D131" i="47"/>
  <c r="D132" i="47"/>
  <c r="D133" i="47"/>
  <c r="D134" i="47"/>
  <c r="D135" i="47"/>
  <c r="D136" i="47"/>
  <c r="D137" i="47"/>
  <c r="D138" i="47"/>
  <c r="D33" i="47"/>
  <c r="F138" i="41"/>
  <c r="D138"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128" i="41"/>
  <c r="F129" i="41"/>
  <c r="F130" i="41"/>
  <c r="F131" i="41"/>
  <c r="F132" i="41"/>
  <c r="F133" i="41"/>
  <c r="F134" i="41"/>
  <c r="F135" i="41"/>
  <c r="F136" i="41"/>
  <c r="F137" i="41"/>
  <c r="F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33" i="41"/>
  <c r="A11" i="1" l="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F137" i="45" l="1"/>
  <c r="D138" i="35" l="1"/>
  <c r="F138" i="35"/>
  <c r="D139" i="35"/>
  <c r="F139" i="35"/>
  <c r="F138" i="34"/>
  <c r="F139" i="34"/>
  <c r="D138" i="34"/>
  <c r="D139" i="34"/>
  <c r="D137" i="45" l="1"/>
  <c r="D136" i="45"/>
  <c r="H138" i="29" l="1"/>
  <c r="I138" i="29"/>
  <c r="J138" i="29"/>
  <c r="F138" i="29"/>
  <c r="D138" i="29"/>
  <c r="E138" i="29"/>
  <c r="H54" i="49"/>
  <c r="I54" i="49"/>
  <c r="H55" i="49"/>
  <c r="I55" i="49"/>
  <c r="J55" i="49"/>
  <c r="J54" i="49"/>
  <c r="J53" i="49"/>
  <c r="J52" i="49"/>
  <c r="F55" i="49"/>
  <c r="F54" i="49"/>
  <c r="F53" i="49"/>
  <c r="I55" i="25"/>
  <c r="I54" i="25"/>
  <c r="H55" i="25"/>
  <c r="H54" i="25"/>
  <c r="D54" i="25"/>
  <c r="E54" i="25"/>
  <c r="D55" i="25"/>
  <c r="E55" i="25"/>
  <c r="D54" i="49"/>
  <c r="E54" i="49"/>
  <c r="D55" i="49"/>
  <c r="E55" i="49"/>
  <c r="G116" i="7" l="1"/>
  <c r="H116" i="7"/>
  <c r="D116" i="7"/>
  <c r="E116" i="7"/>
  <c r="G115" i="7"/>
  <c r="H115" i="7"/>
  <c r="D115" i="7"/>
  <c r="E115" i="7"/>
  <c r="H140" i="38"/>
  <c r="I140" i="38"/>
  <c r="F140" i="38"/>
  <c r="F139" i="38"/>
  <c r="E139" i="38"/>
  <c r="E140" i="38"/>
  <c r="D140" i="38"/>
  <c r="E47" i="5"/>
  <c r="D47" i="5"/>
  <c r="H139" i="38" l="1"/>
  <c r="I139" i="38"/>
  <c r="J139" i="38"/>
  <c r="D139" i="38"/>
  <c r="D137" i="35" l="1"/>
  <c r="F137" i="35"/>
  <c r="F137" i="34"/>
  <c r="D137" i="34"/>
  <c r="F136" i="45" l="1"/>
  <c r="H137" i="29" l="1"/>
  <c r="I137" i="29"/>
  <c r="J137" i="29"/>
  <c r="F137" i="29"/>
  <c r="D137" i="29"/>
  <c r="E137" i="29"/>
  <c r="H137" i="30"/>
  <c r="I137" i="30"/>
  <c r="J137" i="30"/>
  <c r="H138" i="30"/>
  <c r="I138" i="30"/>
  <c r="J138" i="30"/>
  <c r="F137" i="30"/>
  <c r="D137" i="30"/>
  <c r="E137" i="30"/>
  <c r="D138" i="30"/>
  <c r="E138" i="30"/>
  <c r="H53" i="25"/>
  <c r="I53" i="25"/>
  <c r="D53" i="25"/>
  <c r="E53" i="25"/>
  <c r="I53" i="49"/>
  <c r="H53" i="49"/>
  <c r="E53" i="49"/>
  <c r="D53" i="49"/>
  <c r="G66" i="46"/>
  <c r="G68" i="46"/>
  <c r="G56" i="10"/>
  <c r="G68" i="10"/>
  <c r="G114" i="7"/>
  <c r="H114" i="7"/>
  <c r="D114" i="7"/>
  <c r="E114" i="7"/>
  <c r="E46" i="5"/>
  <c r="E45" i="5"/>
  <c r="D46" i="5"/>
  <c r="D45" i="5"/>
  <c r="D138" i="38" l="1"/>
  <c r="E138" i="38"/>
  <c r="F138" i="38"/>
  <c r="H138" i="38"/>
  <c r="I138" i="38"/>
  <c r="J138" i="38"/>
  <c r="F136" i="35" l="1"/>
  <c r="D136" i="35"/>
  <c r="F136" i="34"/>
  <c r="D136" i="34"/>
  <c r="F135" i="45" l="1"/>
  <c r="D135" i="45"/>
  <c r="J136" i="29" l="1"/>
  <c r="F136" i="29"/>
  <c r="D136" i="29"/>
  <c r="E136" i="29"/>
  <c r="H136" i="29"/>
  <c r="I136" i="29"/>
  <c r="F136" i="30"/>
  <c r="F135" i="30"/>
  <c r="H136" i="30"/>
  <c r="I136" i="30"/>
  <c r="J136" i="30"/>
  <c r="D136" i="30"/>
  <c r="E136" i="30"/>
  <c r="I52" i="25"/>
  <c r="J46" i="25"/>
  <c r="J45" i="25"/>
  <c r="D46" i="25"/>
  <c r="D45" i="25"/>
  <c r="H52" i="25"/>
  <c r="D52" i="25"/>
  <c r="E52" i="25"/>
  <c r="H52" i="49"/>
  <c r="I52" i="49"/>
  <c r="J51" i="49"/>
  <c r="J50" i="49"/>
  <c r="J49" i="49"/>
  <c r="J48" i="49"/>
  <c r="J47" i="49"/>
  <c r="J46" i="49"/>
  <c r="J45" i="49"/>
  <c r="F52" i="49"/>
  <c r="F51" i="49"/>
  <c r="F50" i="49"/>
  <c r="F49" i="49"/>
  <c r="F48" i="49"/>
  <c r="F47" i="49"/>
  <c r="F46" i="49"/>
  <c r="F45" i="49"/>
  <c r="F44" i="49"/>
  <c r="F43" i="49"/>
  <c r="F42" i="49"/>
  <c r="F41" i="49"/>
  <c r="F40" i="49"/>
  <c r="F39" i="49"/>
  <c r="F38" i="49"/>
  <c r="F37" i="49"/>
  <c r="F36" i="49"/>
  <c r="F35" i="49"/>
  <c r="F34" i="49"/>
  <c r="F33" i="49"/>
  <c r="E52" i="49"/>
  <c r="D52" i="49"/>
  <c r="G113" i="7" l="1"/>
  <c r="H113" i="7"/>
  <c r="E113" i="7"/>
  <c r="D113" i="7"/>
  <c r="D44" i="5"/>
  <c r="E44" i="5"/>
  <c r="F135" i="35" l="1"/>
  <c r="D135" i="35"/>
  <c r="F135" i="34"/>
  <c r="D135" i="34"/>
  <c r="F134" i="45" l="1"/>
  <c r="D134" i="45"/>
  <c r="H136" i="38" l="1"/>
  <c r="I136" i="38"/>
  <c r="J136" i="38"/>
  <c r="H137" i="38"/>
  <c r="I137" i="38"/>
  <c r="J137" i="38"/>
  <c r="D137" i="38"/>
  <c r="E137" i="38"/>
  <c r="F137" i="38"/>
  <c r="F136" i="38"/>
  <c r="E136" i="38"/>
  <c r="D136" i="38"/>
  <c r="D135" i="29"/>
  <c r="E135" i="29"/>
  <c r="F135" i="29"/>
  <c r="H135" i="29"/>
  <c r="I135" i="29"/>
  <c r="J135" i="29"/>
  <c r="J135" i="30"/>
  <c r="J134" i="30"/>
  <c r="J133" i="30"/>
  <c r="J132" i="30"/>
  <c r="J131" i="30"/>
  <c r="J130" i="30"/>
  <c r="J129" i="30"/>
  <c r="H135" i="30"/>
  <c r="I135" i="30"/>
  <c r="D135" i="30"/>
  <c r="E135" i="30"/>
  <c r="H51" i="49"/>
  <c r="I51" i="49"/>
  <c r="H51" i="25"/>
  <c r="I51" i="25"/>
  <c r="D51" i="25"/>
  <c r="E51" i="25"/>
  <c r="D51" i="49"/>
  <c r="E51" i="49"/>
  <c r="G112" i="7"/>
  <c r="H112" i="7"/>
  <c r="D112" i="7"/>
  <c r="E112" i="7"/>
  <c r="E43" i="5"/>
  <c r="D43" i="5"/>
  <c r="F29" i="28" l="1"/>
  <c r="F28" i="28"/>
  <c r="F27" i="28"/>
  <c r="F26" i="28"/>
  <c r="F25" i="28"/>
  <c r="F24" i="28"/>
  <c r="F23" i="28"/>
  <c r="F22" i="28"/>
  <c r="F134" i="35" l="1"/>
  <c r="D134" i="35"/>
  <c r="F134" i="34"/>
  <c r="D134" i="34"/>
  <c r="F133" i="45" l="1"/>
  <c r="D133" i="45"/>
  <c r="H134" i="29" l="1"/>
  <c r="I134" i="29"/>
  <c r="J134" i="29"/>
  <c r="D134" i="29"/>
  <c r="E134" i="29"/>
  <c r="F134" i="29"/>
  <c r="H134" i="30" l="1"/>
  <c r="I134" i="30"/>
  <c r="F134" i="30"/>
  <c r="D134" i="30"/>
  <c r="E134" i="30"/>
  <c r="G67" i="46"/>
  <c r="G67" i="10"/>
  <c r="D42" i="5" l="1"/>
  <c r="E42" i="5"/>
  <c r="E41" i="5"/>
  <c r="D31" i="5"/>
  <c r="D32" i="5"/>
  <c r="D33" i="5"/>
  <c r="D34" i="5"/>
  <c r="D35" i="5"/>
  <c r="D36" i="5"/>
  <c r="D37" i="5"/>
  <c r="D38" i="5"/>
  <c r="D39" i="5"/>
  <c r="D40" i="5"/>
  <c r="D41" i="5"/>
  <c r="D30" i="5"/>
  <c r="D111" i="7" l="1"/>
  <c r="E111"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33"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E33" i="7" l="1"/>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H50" i="25" l="1"/>
  <c r="I50" i="25"/>
  <c r="D50" i="25"/>
  <c r="E50" i="25"/>
  <c r="D49" i="25"/>
  <c r="E49" i="25"/>
  <c r="H49" i="25"/>
  <c r="I49" i="25"/>
  <c r="H50" i="49"/>
  <c r="I50" i="49"/>
  <c r="D50" i="49"/>
  <c r="E50" i="49"/>
  <c r="I49" i="49"/>
  <c r="H49" i="49"/>
  <c r="E49" i="49"/>
  <c r="D49" i="49"/>
  <c r="I48" i="49"/>
  <c r="H48" i="49"/>
  <c r="E48" i="49"/>
  <c r="D48" i="49"/>
  <c r="I47" i="49"/>
  <c r="H47" i="49"/>
  <c r="E47" i="49"/>
  <c r="D47" i="49"/>
  <c r="I46" i="49"/>
  <c r="H46" i="49"/>
  <c r="E46" i="49"/>
  <c r="D46" i="49"/>
  <c r="I45" i="49"/>
  <c r="H45" i="49"/>
  <c r="E45" i="49"/>
  <c r="D45" i="49"/>
  <c r="J44" i="49"/>
  <c r="I44" i="49"/>
  <c r="H44" i="49"/>
  <c r="E44" i="49"/>
  <c r="D44" i="49"/>
  <c r="J43" i="49"/>
  <c r="I43" i="49"/>
  <c r="H43" i="49"/>
  <c r="E43" i="49"/>
  <c r="D43" i="49"/>
  <c r="J42" i="49"/>
  <c r="I42" i="49"/>
  <c r="H42" i="49"/>
  <c r="E42" i="49"/>
  <c r="D42" i="49"/>
  <c r="J41" i="49"/>
  <c r="I41" i="49"/>
  <c r="H41" i="49"/>
  <c r="E41" i="49"/>
  <c r="D41" i="49"/>
  <c r="J40" i="49"/>
  <c r="I40" i="49"/>
  <c r="H40" i="49"/>
  <c r="E40" i="49"/>
  <c r="D40" i="49"/>
  <c r="J39" i="49"/>
  <c r="I39" i="49"/>
  <c r="H39" i="49"/>
  <c r="E39" i="49"/>
  <c r="D39" i="49"/>
  <c r="J38" i="49"/>
  <c r="I38" i="49"/>
  <c r="H38" i="49"/>
  <c r="E38" i="49"/>
  <c r="D38" i="49"/>
  <c r="J37" i="49"/>
  <c r="I37" i="49"/>
  <c r="H37" i="49"/>
  <c r="E37" i="49"/>
  <c r="D37" i="49"/>
  <c r="J36" i="49"/>
  <c r="I36" i="49"/>
  <c r="H36" i="49"/>
  <c r="E36" i="49"/>
  <c r="D36" i="49"/>
  <c r="J35" i="49"/>
  <c r="I35" i="49"/>
  <c r="H35" i="49"/>
  <c r="E35" i="49"/>
  <c r="D35" i="49"/>
  <c r="J34" i="49"/>
  <c r="I34" i="49"/>
  <c r="H34" i="49"/>
  <c r="E34" i="49"/>
  <c r="D34" i="49"/>
  <c r="J33" i="49"/>
  <c r="I33" i="49"/>
  <c r="H33" i="49"/>
  <c r="E33" i="49"/>
  <c r="D33" i="49"/>
  <c r="H32" i="49"/>
  <c r="D32" i="49"/>
  <c r="H31" i="49"/>
  <c r="D31" i="49"/>
  <c r="H30" i="49"/>
  <c r="D30" i="49"/>
  <c r="H29" i="49"/>
  <c r="D29" i="49"/>
  <c r="H28" i="49"/>
  <c r="D28" i="49"/>
  <c r="H27" i="49"/>
  <c r="D27" i="49"/>
  <c r="H26" i="49"/>
  <c r="D26" i="49"/>
  <c r="H25" i="49"/>
  <c r="D25" i="49"/>
  <c r="H24" i="49"/>
  <c r="D24" i="49"/>
  <c r="H23" i="49"/>
  <c r="D23" i="49"/>
  <c r="H22" i="49"/>
  <c r="D22" i="49"/>
  <c r="F105" i="38" l="1"/>
  <c r="F117" i="38"/>
  <c r="F129" i="38"/>
  <c r="F135" i="38"/>
  <c r="J45" i="38"/>
  <c r="J57" i="38"/>
  <c r="J67" i="38"/>
  <c r="J69" i="38"/>
  <c r="J81" i="38"/>
  <c r="J88" i="38"/>
  <c r="J93" i="38"/>
  <c r="J128" i="38"/>
  <c r="J127" i="38"/>
  <c r="J135" i="38"/>
  <c r="I135" i="38"/>
  <c r="H135" i="38"/>
  <c r="J130" i="38"/>
  <c r="J131" i="38"/>
  <c r="J132" i="38"/>
  <c r="J133" i="38"/>
  <c r="J134" i="38"/>
  <c r="J118" i="38"/>
  <c r="J119" i="38"/>
  <c r="J120" i="38"/>
  <c r="J121" i="38"/>
  <c r="J122" i="38"/>
  <c r="J123" i="38"/>
  <c r="J124" i="38"/>
  <c r="J125" i="38"/>
  <c r="J126" i="38"/>
  <c r="J117" i="38"/>
  <c r="J116" i="38"/>
  <c r="J107" i="38"/>
  <c r="J108" i="38"/>
  <c r="J109" i="38"/>
  <c r="J110" i="38"/>
  <c r="J111" i="38"/>
  <c r="J112" i="38"/>
  <c r="J113" i="38"/>
  <c r="J114" i="38"/>
  <c r="J115" i="38"/>
  <c r="J106" i="38"/>
  <c r="J105" i="38"/>
  <c r="J104" i="38"/>
  <c r="J103" i="38"/>
  <c r="J94" i="38"/>
  <c r="J95" i="38"/>
  <c r="J96" i="38"/>
  <c r="J97" i="38"/>
  <c r="J98" i="38"/>
  <c r="J99" i="38"/>
  <c r="J100" i="38"/>
  <c r="J101" i="38"/>
  <c r="J102" i="38"/>
  <c r="J82" i="38"/>
  <c r="J83" i="38"/>
  <c r="J84" i="38"/>
  <c r="J85" i="38"/>
  <c r="J86" i="38"/>
  <c r="J87" i="38"/>
  <c r="J89" i="38"/>
  <c r="J90" i="38"/>
  <c r="J91" i="38"/>
  <c r="J92" i="38"/>
  <c r="J70" i="38"/>
  <c r="J71" i="38"/>
  <c r="J72" i="38"/>
  <c r="J73" i="38"/>
  <c r="J74" i="38"/>
  <c r="J75" i="38"/>
  <c r="J76" i="38"/>
  <c r="J77" i="38"/>
  <c r="J78" i="38"/>
  <c r="J79" i="38"/>
  <c r="J80" i="38"/>
  <c r="J68" i="38"/>
  <c r="J58" i="38"/>
  <c r="J59" i="38"/>
  <c r="J60" i="38"/>
  <c r="J61" i="38"/>
  <c r="J62" i="38"/>
  <c r="J63" i="38"/>
  <c r="J64" i="38"/>
  <c r="J65" i="38"/>
  <c r="J66" i="38"/>
  <c r="J46" i="38"/>
  <c r="J47" i="38"/>
  <c r="J48" i="38"/>
  <c r="J49" i="38"/>
  <c r="J50" i="38"/>
  <c r="J51" i="38"/>
  <c r="J52" i="38"/>
  <c r="J53" i="38"/>
  <c r="J54" i="38"/>
  <c r="J55" i="38"/>
  <c r="J56" i="38"/>
  <c r="J34" i="38"/>
  <c r="J35" i="38"/>
  <c r="J36" i="38"/>
  <c r="J37" i="38"/>
  <c r="J38" i="38"/>
  <c r="J39" i="38"/>
  <c r="J40" i="38"/>
  <c r="J41" i="38"/>
  <c r="J42" i="38"/>
  <c r="J43" i="38"/>
  <c r="J44" i="38"/>
  <c r="J33" i="38"/>
  <c r="I134" i="38"/>
  <c r="H134" i="38"/>
  <c r="I133" i="38"/>
  <c r="H133" i="38"/>
  <c r="I132" i="38"/>
  <c r="H132" i="38"/>
  <c r="I131" i="38"/>
  <c r="H131" i="38"/>
  <c r="I130" i="38"/>
  <c r="H130" i="38"/>
  <c r="I129" i="38"/>
  <c r="H129" i="38"/>
  <c r="I128" i="38"/>
  <c r="H128" i="38"/>
  <c r="I127" i="38"/>
  <c r="H127" i="38"/>
  <c r="I126" i="38"/>
  <c r="H126" i="38"/>
  <c r="I125" i="38"/>
  <c r="H125" i="38"/>
  <c r="I124" i="38"/>
  <c r="H124" i="38"/>
  <c r="I123" i="38"/>
  <c r="H123" i="38"/>
  <c r="I122" i="38"/>
  <c r="H122" i="38"/>
  <c r="I121" i="38"/>
  <c r="H121" i="38"/>
  <c r="I120" i="38"/>
  <c r="H120" i="38"/>
  <c r="I119" i="38"/>
  <c r="H119" i="38"/>
  <c r="I118" i="38"/>
  <c r="H118" i="38"/>
  <c r="I117" i="38"/>
  <c r="H117" i="38"/>
  <c r="I116" i="38"/>
  <c r="H116" i="38"/>
  <c r="I115" i="38"/>
  <c r="H115" i="38"/>
  <c r="I114" i="38"/>
  <c r="H114" i="38"/>
  <c r="I113" i="38"/>
  <c r="H113" i="38"/>
  <c r="I112" i="38"/>
  <c r="H112" i="38"/>
  <c r="I111" i="38"/>
  <c r="H111" i="38"/>
  <c r="I110" i="38"/>
  <c r="H110" i="38"/>
  <c r="I109" i="38"/>
  <c r="H109" i="38"/>
  <c r="I108" i="38"/>
  <c r="H108" i="38"/>
  <c r="I107" i="38"/>
  <c r="H107" i="38"/>
  <c r="I106" i="38"/>
  <c r="H106" i="38"/>
  <c r="I105" i="38"/>
  <c r="H105" i="38"/>
  <c r="I104" i="38"/>
  <c r="H104" i="38"/>
  <c r="I103" i="38"/>
  <c r="H103" i="38"/>
  <c r="I102" i="38"/>
  <c r="H102" i="38"/>
  <c r="I101" i="38"/>
  <c r="H101" i="38"/>
  <c r="I100" i="38"/>
  <c r="H100" i="38"/>
  <c r="I99" i="38"/>
  <c r="H99" i="38"/>
  <c r="I98" i="38"/>
  <c r="H98" i="38"/>
  <c r="I97" i="38"/>
  <c r="H97" i="38"/>
  <c r="I96" i="38"/>
  <c r="H96" i="38"/>
  <c r="I95" i="38"/>
  <c r="H95" i="38"/>
  <c r="I94" i="38"/>
  <c r="H94" i="38"/>
  <c r="I93" i="38"/>
  <c r="H93" i="38"/>
  <c r="I92" i="38"/>
  <c r="H92" i="38"/>
  <c r="I91" i="38"/>
  <c r="H91" i="38"/>
  <c r="I90" i="38"/>
  <c r="H90" i="38"/>
  <c r="I89" i="38"/>
  <c r="H89" i="38"/>
  <c r="I88" i="38"/>
  <c r="H88" i="38"/>
  <c r="I87" i="38"/>
  <c r="H87" i="38"/>
  <c r="I86" i="38"/>
  <c r="H86" i="38"/>
  <c r="I85" i="38"/>
  <c r="H85" i="38"/>
  <c r="I84" i="38"/>
  <c r="H84" i="38"/>
  <c r="I83" i="38"/>
  <c r="H83" i="38"/>
  <c r="I82" i="38"/>
  <c r="H82" i="38"/>
  <c r="I81" i="38"/>
  <c r="H81" i="38"/>
  <c r="I80" i="38"/>
  <c r="I79" i="38"/>
  <c r="I78" i="38"/>
  <c r="I77" i="38"/>
  <c r="I76" i="38"/>
  <c r="I75" i="38"/>
  <c r="I74" i="38"/>
  <c r="I73" i="38"/>
  <c r="I72" i="38"/>
  <c r="I71" i="38"/>
  <c r="I70" i="38"/>
  <c r="I69" i="38"/>
  <c r="I68" i="38"/>
  <c r="H68" i="38"/>
  <c r="I67" i="38"/>
  <c r="H67" i="38"/>
  <c r="I66" i="38"/>
  <c r="H66" i="38"/>
  <c r="I65" i="38"/>
  <c r="H65" i="38"/>
  <c r="I64" i="38"/>
  <c r="H64" i="38"/>
  <c r="I63" i="38"/>
  <c r="H63" i="38"/>
  <c r="I62" i="38"/>
  <c r="H62" i="38"/>
  <c r="I61" i="38"/>
  <c r="H61" i="38"/>
  <c r="I60" i="38"/>
  <c r="H60" i="38"/>
  <c r="I59" i="38"/>
  <c r="H59" i="38"/>
  <c r="I58" i="38"/>
  <c r="H58" i="38"/>
  <c r="I57" i="38"/>
  <c r="H57" i="38"/>
  <c r="I56" i="38"/>
  <c r="H56" i="38"/>
  <c r="I55" i="38"/>
  <c r="H55" i="38"/>
  <c r="I54" i="38"/>
  <c r="H54" i="38"/>
  <c r="I53" i="38"/>
  <c r="H53" i="38"/>
  <c r="I52" i="38"/>
  <c r="H52" i="38"/>
  <c r="I51" i="38"/>
  <c r="H51" i="38"/>
  <c r="I50" i="38"/>
  <c r="H50" i="38"/>
  <c r="I49" i="38"/>
  <c r="H49" i="38"/>
  <c r="I48" i="38"/>
  <c r="H48" i="38"/>
  <c r="I47" i="38"/>
  <c r="H47" i="38"/>
  <c r="I46" i="38"/>
  <c r="H46" i="38"/>
  <c r="I45" i="38"/>
  <c r="H45" i="38"/>
  <c r="I44" i="38"/>
  <c r="H44" i="38"/>
  <c r="I43" i="38"/>
  <c r="H43" i="38"/>
  <c r="I42" i="38"/>
  <c r="H42" i="38"/>
  <c r="I41" i="38"/>
  <c r="H41" i="38"/>
  <c r="I40" i="38"/>
  <c r="H40" i="38"/>
  <c r="I39" i="38"/>
  <c r="H39" i="38"/>
  <c r="I38" i="38"/>
  <c r="H38" i="38"/>
  <c r="I37" i="38"/>
  <c r="H37" i="38"/>
  <c r="I36" i="38"/>
  <c r="H36" i="38"/>
  <c r="I35" i="38"/>
  <c r="H35" i="38"/>
  <c r="I34" i="38"/>
  <c r="H34" i="38"/>
  <c r="I33" i="38"/>
  <c r="H33" i="38"/>
  <c r="H32" i="38"/>
  <c r="H31" i="38"/>
  <c r="H30" i="38"/>
  <c r="H29" i="38"/>
  <c r="H28" i="38"/>
  <c r="H27" i="38"/>
  <c r="H26" i="38"/>
  <c r="H25" i="38"/>
  <c r="H24" i="38"/>
  <c r="H23" i="38"/>
  <c r="H22" i="38"/>
  <c r="E135" i="38"/>
  <c r="E134" i="38"/>
  <c r="F134" i="38"/>
  <c r="F38" i="38"/>
  <c r="F37" i="38"/>
  <c r="F36" i="38"/>
  <c r="F35" i="38"/>
  <c r="F34" i="38"/>
  <c r="F33" i="38"/>
  <c r="F130" i="38"/>
  <c r="F131" i="38"/>
  <c r="F132" i="38"/>
  <c r="F133" i="38"/>
  <c r="F118" i="38"/>
  <c r="F119" i="38"/>
  <c r="F120" i="38"/>
  <c r="F121" i="38"/>
  <c r="F122" i="38"/>
  <c r="F123" i="38"/>
  <c r="F124" i="38"/>
  <c r="F125" i="38"/>
  <c r="F126" i="38"/>
  <c r="F127" i="38"/>
  <c r="F128" i="38"/>
  <c r="F106" i="38"/>
  <c r="F107" i="38"/>
  <c r="F108" i="38"/>
  <c r="F109" i="38"/>
  <c r="F110" i="38"/>
  <c r="F111" i="38"/>
  <c r="F112" i="38"/>
  <c r="F113" i="38"/>
  <c r="F114" i="38"/>
  <c r="F115" i="38"/>
  <c r="F116" i="38"/>
  <c r="F93" i="38"/>
  <c r="F99" i="38"/>
  <c r="F100" i="38"/>
  <c r="F101" i="38"/>
  <c r="F102" i="38"/>
  <c r="F103" i="38"/>
  <c r="F104" i="38"/>
  <c r="F98" i="38"/>
  <c r="D99" i="38"/>
  <c r="E99" i="38"/>
  <c r="D100" i="38"/>
  <c r="E100" i="38"/>
  <c r="D101" i="38"/>
  <c r="E101" i="38"/>
  <c r="D102" i="38"/>
  <c r="E102" i="38"/>
  <c r="D103" i="38"/>
  <c r="E103" i="38"/>
  <c r="D104" i="38"/>
  <c r="E104" i="38"/>
  <c r="D105" i="38"/>
  <c r="E105" i="38"/>
  <c r="D106" i="38"/>
  <c r="E106" i="38"/>
  <c r="D107" i="38"/>
  <c r="E107" i="38"/>
  <c r="D108" i="38"/>
  <c r="E108" i="38"/>
  <c r="D109" i="38"/>
  <c r="E109" i="38"/>
  <c r="D110" i="38"/>
  <c r="E110" i="38"/>
  <c r="D111" i="38"/>
  <c r="E111" i="38"/>
  <c r="D112" i="38"/>
  <c r="E112" i="38"/>
  <c r="D113" i="38"/>
  <c r="E113" i="38"/>
  <c r="D114" i="38"/>
  <c r="E114" i="38"/>
  <c r="D115" i="38"/>
  <c r="E115" i="38"/>
  <c r="D116" i="38"/>
  <c r="E116" i="38"/>
  <c r="D117" i="38"/>
  <c r="E117" i="38"/>
  <c r="D118" i="38"/>
  <c r="E118" i="38"/>
  <c r="D119" i="38"/>
  <c r="E119"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33" i="38"/>
  <c r="E133" i="38"/>
  <c r="D134" i="38"/>
  <c r="D135" i="38"/>
  <c r="E98" i="38" l="1"/>
  <c r="E34" i="38"/>
  <c r="E35" i="38"/>
  <c r="E36" i="38"/>
  <c r="E37" i="38"/>
  <c r="E38" i="38"/>
  <c r="E39" i="38"/>
  <c r="E40" i="38"/>
  <c r="E41" i="38"/>
  <c r="E42" i="38"/>
  <c r="E43" i="38"/>
  <c r="E44" i="38"/>
  <c r="E45" i="38"/>
  <c r="E46" i="38"/>
  <c r="E47" i="38"/>
  <c r="E48" i="38"/>
  <c r="E49" i="38"/>
  <c r="E50" i="38"/>
  <c r="E51" i="38"/>
  <c r="E52" i="38"/>
  <c r="E53" i="38"/>
  <c r="E54" i="38"/>
  <c r="E55" i="38"/>
  <c r="E56" i="38"/>
  <c r="E57" i="38"/>
  <c r="E58" i="38"/>
  <c r="E59" i="38"/>
  <c r="E60" i="38"/>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7" i="38"/>
  <c r="E33" i="38"/>
  <c r="J92" i="29"/>
  <c r="F133" i="29"/>
  <c r="E133" i="29"/>
  <c r="D133" i="29"/>
  <c r="F132" i="29"/>
  <c r="E132" i="29"/>
  <c r="D132" i="29"/>
  <c r="F131" i="29"/>
  <c r="E131" i="29"/>
  <c r="D131" i="29"/>
  <c r="F130" i="29"/>
  <c r="E130" i="29"/>
  <c r="D130" i="29"/>
  <c r="F129" i="29"/>
  <c r="E129" i="29"/>
  <c r="D129" i="29"/>
  <c r="F128" i="29"/>
  <c r="E128" i="29"/>
  <c r="D128" i="29"/>
  <c r="F127" i="29"/>
  <c r="E127" i="29"/>
  <c r="D127" i="29"/>
  <c r="F126" i="29"/>
  <c r="E126" i="29"/>
  <c r="D126" i="29"/>
  <c r="F125" i="29"/>
  <c r="E125" i="29"/>
  <c r="D125" i="29"/>
  <c r="F124" i="29"/>
  <c r="E124" i="29"/>
  <c r="D124" i="29"/>
  <c r="F123" i="29"/>
  <c r="E123" i="29"/>
  <c r="D123" i="29"/>
  <c r="F122" i="29"/>
  <c r="E122" i="29"/>
  <c r="D122" i="29"/>
  <c r="F121" i="29"/>
  <c r="E121" i="29"/>
  <c r="D121" i="29"/>
  <c r="F120" i="29"/>
  <c r="E120" i="29"/>
  <c r="D120" i="29"/>
  <c r="F119" i="29"/>
  <c r="E119" i="29"/>
  <c r="D119" i="29"/>
  <c r="F118" i="29"/>
  <c r="E118" i="29"/>
  <c r="D118" i="29"/>
  <c r="F117" i="29"/>
  <c r="E117" i="29"/>
  <c r="D117" i="29"/>
  <c r="F116" i="29"/>
  <c r="E116" i="29"/>
  <c r="D116" i="29"/>
  <c r="F115" i="29"/>
  <c r="E115" i="29"/>
  <c r="D115" i="29"/>
  <c r="F114" i="29"/>
  <c r="E114" i="29"/>
  <c r="D114" i="29"/>
  <c r="F113" i="29"/>
  <c r="E113" i="29"/>
  <c r="D113" i="29"/>
  <c r="F112" i="29"/>
  <c r="E112" i="29"/>
  <c r="D112" i="29"/>
  <c r="F111" i="29"/>
  <c r="E111" i="29"/>
  <c r="D111" i="29"/>
  <c r="F110" i="29"/>
  <c r="E110" i="29"/>
  <c r="D110" i="29"/>
  <c r="F109" i="29"/>
  <c r="E109" i="29"/>
  <c r="D109" i="29"/>
  <c r="F108" i="29"/>
  <c r="E108" i="29"/>
  <c r="D108" i="29"/>
  <c r="F107" i="29"/>
  <c r="E107" i="29"/>
  <c r="D107" i="29"/>
  <c r="F106" i="29"/>
  <c r="E106" i="29"/>
  <c r="D106" i="29"/>
  <c r="F105" i="29"/>
  <c r="E105" i="29"/>
  <c r="D105" i="29"/>
  <c r="F104" i="29"/>
  <c r="E104" i="29"/>
  <c r="D104" i="29"/>
  <c r="F103" i="29"/>
  <c r="E103" i="29"/>
  <c r="D103" i="29"/>
  <c r="F102" i="29"/>
  <c r="E102" i="29"/>
  <c r="D102" i="29"/>
  <c r="F101" i="29"/>
  <c r="E101" i="29"/>
  <c r="D101" i="29"/>
  <c r="F100" i="29"/>
  <c r="E100" i="29"/>
  <c r="D100" i="29"/>
  <c r="F99" i="29"/>
  <c r="E99" i="29"/>
  <c r="D99" i="29"/>
  <c r="F98" i="29"/>
  <c r="E98" i="29"/>
  <c r="D98" i="29"/>
  <c r="F97" i="29"/>
  <c r="E97" i="29"/>
  <c r="D97" i="29"/>
  <c r="F96" i="29"/>
  <c r="E96" i="29"/>
  <c r="D96" i="29"/>
  <c r="F95" i="29"/>
  <c r="E95" i="29"/>
  <c r="D95" i="29"/>
  <c r="F94" i="29"/>
  <c r="E94" i="29"/>
  <c r="D94" i="29"/>
  <c r="F93" i="29"/>
  <c r="E93" i="29"/>
  <c r="D93" i="29"/>
  <c r="F92" i="29"/>
  <c r="E92" i="29"/>
  <c r="D92" i="29"/>
  <c r="F91" i="29"/>
  <c r="E91" i="29"/>
  <c r="D91" i="29"/>
  <c r="F90" i="29"/>
  <c r="E90" i="29"/>
  <c r="D90" i="29"/>
  <c r="F89" i="29"/>
  <c r="E89" i="29"/>
  <c r="D89" i="29"/>
  <c r="F88" i="29"/>
  <c r="E88" i="29"/>
  <c r="D88" i="29"/>
  <c r="F87" i="29"/>
  <c r="E87" i="29"/>
  <c r="D87" i="29"/>
  <c r="F86" i="29"/>
  <c r="E86" i="29"/>
  <c r="D86" i="29"/>
  <c r="F85" i="29"/>
  <c r="E85" i="29"/>
  <c r="D85" i="29"/>
  <c r="F84" i="29"/>
  <c r="E84" i="29"/>
  <c r="D84" i="29"/>
  <c r="F83" i="29"/>
  <c r="E83" i="29"/>
  <c r="D83" i="29"/>
  <c r="F82" i="29"/>
  <c r="E82" i="29"/>
  <c r="D82" i="29"/>
  <c r="F81" i="29"/>
  <c r="E81" i="29"/>
  <c r="D81" i="29"/>
  <c r="F80" i="29"/>
  <c r="E80" i="29"/>
  <c r="D80" i="29"/>
  <c r="F79" i="29"/>
  <c r="E79" i="29"/>
  <c r="D79" i="29"/>
  <c r="F78" i="29"/>
  <c r="E78" i="29"/>
  <c r="D78" i="29"/>
  <c r="F77" i="29"/>
  <c r="E77" i="29"/>
  <c r="D77" i="29"/>
  <c r="F76" i="29"/>
  <c r="E76" i="29"/>
  <c r="D76" i="29"/>
  <c r="F75" i="29"/>
  <c r="E75" i="29"/>
  <c r="D75" i="29"/>
  <c r="F74" i="29"/>
  <c r="E74" i="29"/>
  <c r="D74" i="29"/>
  <c r="F73" i="29"/>
  <c r="E73" i="29"/>
  <c r="D73" i="29"/>
  <c r="F72" i="29"/>
  <c r="E72" i="29"/>
  <c r="D72" i="29"/>
  <c r="F71" i="29"/>
  <c r="E71" i="29"/>
  <c r="D71" i="29"/>
  <c r="F70" i="29"/>
  <c r="E70" i="29"/>
  <c r="D70" i="29"/>
  <c r="F69" i="29"/>
  <c r="E69" i="29"/>
  <c r="D69" i="29"/>
  <c r="F68" i="29"/>
  <c r="E68" i="29"/>
  <c r="D68" i="29"/>
  <c r="F67" i="29"/>
  <c r="E67" i="29"/>
  <c r="D67" i="29"/>
  <c r="F66" i="29"/>
  <c r="E66" i="29"/>
  <c r="D66" i="29"/>
  <c r="F65" i="29"/>
  <c r="E65" i="29"/>
  <c r="D65" i="29"/>
  <c r="F64" i="29"/>
  <c r="E64" i="29"/>
  <c r="D64" i="29"/>
  <c r="F63" i="29"/>
  <c r="E63" i="29"/>
  <c r="D63" i="29"/>
  <c r="F62" i="29"/>
  <c r="E62" i="29"/>
  <c r="D62" i="29"/>
  <c r="F61" i="29"/>
  <c r="E61" i="29"/>
  <c r="D61" i="29"/>
  <c r="F60" i="29"/>
  <c r="E60" i="29"/>
  <c r="D60" i="29"/>
  <c r="F59" i="29"/>
  <c r="E59" i="29"/>
  <c r="D59" i="29"/>
  <c r="F58" i="29"/>
  <c r="E58" i="29"/>
  <c r="D58" i="29"/>
  <c r="F57" i="29"/>
  <c r="E57" i="29"/>
  <c r="D57" i="29"/>
  <c r="F56" i="29"/>
  <c r="E56" i="29"/>
  <c r="D56" i="29"/>
  <c r="F55" i="29"/>
  <c r="E55" i="29"/>
  <c r="D55" i="29"/>
  <c r="F54" i="29"/>
  <c r="E54" i="29"/>
  <c r="D54" i="29"/>
  <c r="F53" i="29"/>
  <c r="E53" i="29"/>
  <c r="D53" i="29"/>
  <c r="F52" i="29"/>
  <c r="E52" i="29"/>
  <c r="D52" i="29"/>
  <c r="F51" i="29"/>
  <c r="E51" i="29"/>
  <c r="D51" i="29"/>
  <c r="F50" i="29"/>
  <c r="E50" i="29"/>
  <c r="D50" i="29"/>
  <c r="F49" i="29"/>
  <c r="E49" i="29"/>
  <c r="D49" i="29"/>
  <c r="F48" i="29"/>
  <c r="E48" i="29"/>
  <c r="D48" i="29"/>
  <c r="F47" i="29"/>
  <c r="E47" i="29"/>
  <c r="D47" i="29"/>
  <c r="F46" i="29"/>
  <c r="E46" i="29"/>
  <c r="D46" i="29"/>
  <c r="F45" i="29"/>
  <c r="E45" i="29"/>
  <c r="D45" i="29"/>
  <c r="F44" i="29"/>
  <c r="E44" i="29"/>
  <c r="D44" i="29"/>
  <c r="F43" i="29"/>
  <c r="E43" i="29"/>
  <c r="D43" i="29"/>
  <c r="F42" i="29"/>
  <c r="E42" i="29"/>
  <c r="D42" i="29"/>
  <c r="F41" i="29"/>
  <c r="E41" i="29"/>
  <c r="D41" i="29"/>
  <c r="F40" i="29"/>
  <c r="E40" i="29"/>
  <c r="D40" i="29"/>
  <c r="F39" i="29"/>
  <c r="E39" i="29"/>
  <c r="D39" i="29"/>
  <c r="F38" i="29"/>
  <c r="E38" i="29"/>
  <c r="D38" i="29"/>
  <c r="F37" i="29"/>
  <c r="E37" i="29"/>
  <c r="D37" i="29"/>
  <c r="F36" i="29"/>
  <c r="E36" i="29"/>
  <c r="D36" i="29"/>
  <c r="F35" i="29"/>
  <c r="E35" i="29"/>
  <c r="D35" i="29"/>
  <c r="F34" i="29"/>
  <c r="E34" i="29"/>
  <c r="D34" i="29"/>
  <c r="F33" i="29"/>
  <c r="E33" i="29"/>
  <c r="D33" i="29"/>
  <c r="F32" i="29"/>
  <c r="D32" i="29"/>
  <c r="F31" i="29"/>
  <c r="D31" i="29"/>
  <c r="F30" i="29"/>
  <c r="D30" i="29"/>
  <c r="F29" i="29"/>
  <c r="D29" i="29"/>
  <c r="F28" i="29"/>
  <c r="D28" i="29"/>
  <c r="F27" i="29"/>
  <c r="D27" i="29"/>
  <c r="F26" i="29"/>
  <c r="D26" i="29"/>
  <c r="F25" i="29"/>
  <c r="D25" i="29"/>
  <c r="F24" i="29"/>
  <c r="D24" i="29"/>
  <c r="F23" i="29"/>
  <c r="D23" i="29"/>
  <c r="F22" i="29"/>
  <c r="D22" i="29"/>
  <c r="F21" i="29"/>
  <c r="J133" i="29"/>
  <c r="I133" i="29"/>
  <c r="H133" i="29"/>
  <c r="J132" i="29"/>
  <c r="I132" i="29"/>
  <c r="H132" i="29"/>
  <c r="J131" i="29"/>
  <c r="I131" i="29"/>
  <c r="H131" i="29"/>
  <c r="J130" i="29"/>
  <c r="I130" i="29"/>
  <c r="H130" i="29"/>
  <c r="J129" i="29"/>
  <c r="I129" i="29"/>
  <c r="H129" i="29"/>
  <c r="J128" i="29"/>
  <c r="I128" i="29"/>
  <c r="H128" i="29"/>
  <c r="J127" i="29"/>
  <c r="I127" i="29"/>
  <c r="H127" i="29"/>
  <c r="J126" i="29"/>
  <c r="I126" i="29"/>
  <c r="H126" i="29"/>
  <c r="J125" i="29"/>
  <c r="I125" i="29"/>
  <c r="H125" i="29"/>
  <c r="J124" i="29"/>
  <c r="I124" i="29"/>
  <c r="H124" i="29"/>
  <c r="J123" i="29"/>
  <c r="I123" i="29"/>
  <c r="H123" i="29"/>
  <c r="J122" i="29"/>
  <c r="I122" i="29"/>
  <c r="H122" i="29"/>
  <c r="J121" i="29"/>
  <c r="I121" i="29"/>
  <c r="H121" i="29"/>
  <c r="J120" i="29"/>
  <c r="I120" i="29"/>
  <c r="H120" i="29"/>
  <c r="J119" i="29"/>
  <c r="I119" i="29"/>
  <c r="H119" i="29"/>
  <c r="J118" i="29"/>
  <c r="I118" i="29"/>
  <c r="H118" i="29"/>
  <c r="J117" i="29"/>
  <c r="I117" i="29"/>
  <c r="H117" i="29"/>
  <c r="J116" i="29"/>
  <c r="I116" i="29"/>
  <c r="H116" i="29"/>
  <c r="J115" i="29"/>
  <c r="I115" i="29"/>
  <c r="H115" i="29"/>
  <c r="J114" i="29"/>
  <c r="I114" i="29"/>
  <c r="H114" i="29"/>
  <c r="J113" i="29"/>
  <c r="I113" i="29"/>
  <c r="H113" i="29"/>
  <c r="J112" i="29"/>
  <c r="I112" i="29"/>
  <c r="H112" i="29"/>
  <c r="J111" i="29"/>
  <c r="I111" i="29"/>
  <c r="H111" i="29"/>
  <c r="J110" i="29"/>
  <c r="I110" i="29"/>
  <c r="H110" i="29"/>
  <c r="J109" i="29"/>
  <c r="I109" i="29"/>
  <c r="H109" i="29"/>
  <c r="J108" i="29"/>
  <c r="I108" i="29"/>
  <c r="H108" i="29"/>
  <c r="J107" i="29"/>
  <c r="I107" i="29"/>
  <c r="H107" i="29"/>
  <c r="J106" i="29"/>
  <c r="I106" i="29"/>
  <c r="H106" i="29"/>
  <c r="J105" i="29"/>
  <c r="I105" i="29"/>
  <c r="H105" i="29"/>
  <c r="J104" i="29"/>
  <c r="I104" i="29"/>
  <c r="H104" i="29"/>
  <c r="J103" i="29"/>
  <c r="I103" i="29"/>
  <c r="H103" i="29"/>
  <c r="J102" i="29"/>
  <c r="I102" i="29"/>
  <c r="H102" i="29"/>
  <c r="J101" i="29"/>
  <c r="I101" i="29"/>
  <c r="H101" i="29"/>
  <c r="J100" i="29"/>
  <c r="I100" i="29"/>
  <c r="H100" i="29"/>
  <c r="J99" i="29"/>
  <c r="I99" i="29"/>
  <c r="H99" i="29"/>
  <c r="J98" i="29"/>
  <c r="I98" i="29"/>
  <c r="H98" i="29"/>
  <c r="J97" i="29"/>
  <c r="I97" i="29"/>
  <c r="H97" i="29"/>
  <c r="J96" i="29"/>
  <c r="I96" i="29"/>
  <c r="H96" i="29"/>
  <c r="J95" i="29"/>
  <c r="I95" i="29"/>
  <c r="H95" i="29"/>
  <c r="J94" i="29"/>
  <c r="I94" i="29"/>
  <c r="H94" i="29"/>
  <c r="J93" i="29"/>
  <c r="I93" i="29"/>
  <c r="H93" i="29"/>
  <c r="I92" i="29"/>
  <c r="H92" i="29"/>
  <c r="J91" i="29"/>
  <c r="I91" i="29"/>
  <c r="H91" i="29"/>
  <c r="J90" i="29"/>
  <c r="I90" i="29"/>
  <c r="H90" i="29"/>
  <c r="J89" i="29"/>
  <c r="I89" i="29"/>
  <c r="H89" i="29"/>
  <c r="J88" i="29"/>
  <c r="I88" i="29"/>
  <c r="H88" i="29"/>
  <c r="J87" i="29"/>
  <c r="I87" i="29"/>
  <c r="H87" i="29"/>
  <c r="J86" i="29"/>
  <c r="I86" i="29"/>
  <c r="H86" i="29"/>
  <c r="J85" i="29"/>
  <c r="I85" i="29"/>
  <c r="H85" i="29"/>
  <c r="J84" i="29"/>
  <c r="I84" i="29"/>
  <c r="H84" i="29"/>
  <c r="J83" i="29"/>
  <c r="I83" i="29"/>
  <c r="H83" i="29"/>
  <c r="J82" i="29"/>
  <c r="I82" i="29"/>
  <c r="H82" i="29"/>
  <c r="J81" i="29"/>
  <c r="I81" i="29"/>
  <c r="H81" i="29"/>
  <c r="J80" i="29"/>
  <c r="I80" i="29"/>
  <c r="H80" i="29"/>
  <c r="J79" i="29"/>
  <c r="I79" i="29"/>
  <c r="H79" i="29"/>
  <c r="J78" i="29"/>
  <c r="I78" i="29"/>
  <c r="H78" i="29"/>
  <c r="J77" i="29"/>
  <c r="I77" i="29"/>
  <c r="H77" i="29"/>
  <c r="J76" i="29"/>
  <c r="I76" i="29"/>
  <c r="H76" i="29"/>
  <c r="J75" i="29"/>
  <c r="I75" i="29"/>
  <c r="H75" i="29"/>
  <c r="J74" i="29"/>
  <c r="I74" i="29"/>
  <c r="H74" i="29"/>
  <c r="J73" i="29"/>
  <c r="I73" i="29"/>
  <c r="H73" i="29"/>
  <c r="J72" i="29"/>
  <c r="I72" i="29"/>
  <c r="H72" i="29"/>
  <c r="J71" i="29"/>
  <c r="I71" i="29"/>
  <c r="H71" i="29"/>
  <c r="J70" i="29"/>
  <c r="I70" i="29"/>
  <c r="H70" i="29"/>
  <c r="J69" i="29"/>
  <c r="I69" i="29"/>
  <c r="H69" i="29"/>
  <c r="J68" i="29"/>
  <c r="I68" i="29"/>
  <c r="H68" i="29"/>
  <c r="J67" i="29"/>
  <c r="I67" i="29"/>
  <c r="H67" i="29"/>
  <c r="J66" i="29"/>
  <c r="I66" i="29"/>
  <c r="H66" i="29"/>
  <c r="J65" i="29"/>
  <c r="I65" i="29"/>
  <c r="H65" i="29"/>
  <c r="J64" i="29"/>
  <c r="I64" i="29"/>
  <c r="H64" i="29"/>
  <c r="J63" i="29"/>
  <c r="I63" i="29"/>
  <c r="H63" i="29"/>
  <c r="J62" i="29"/>
  <c r="I62" i="29"/>
  <c r="H62" i="29"/>
  <c r="J61" i="29"/>
  <c r="I61" i="29"/>
  <c r="H61" i="29"/>
  <c r="J60" i="29"/>
  <c r="I60" i="29"/>
  <c r="H60" i="29"/>
  <c r="J59" i="29"/>
  <c r="I59" i="29"/>
  <c r="H59" i="29"/>
  <c r="J58" i="29"/>
  <c r="I58" i="29"/>
  <c r="H58" i="29"/>
  <c r="J57" i="29"/>
  <c r="I57" i="29"/>
  <c r="H57" i="29"/>
  <c r="J56" i="29"/>
  <c r="I56" i="29"/>
  <c r="H56" i="29"/>
  <c r="J55" i="29"/>
  <c r="I55" i="29"/>
  <c r="H55" i="29"/>
  <c r="J54" i="29"/>
  <c r="I54" i="29"/>
  <c r="H54" i="29"/>
  <c r="J53" i="29"/>
  <c r="I53" i="29"/>
  <c r="H53" i="29"/>
  <c r="J52" i="29"/>
  <c r="I52" i="29"/>
  <c r="H52" i="29"/>
  <c r="J51" i="29"/>
  <c r="I51" i="29"/>
  <c r="H51" i="29"/>
  <c r="J50" i="29"/>
  <c r="I50" i="29"/>
  <c r="H50" i="29"/>
  <c r="J49" i="29"/>
  <c r="I49" i="29"/>
  <c r="H49" i="29"/>
  <c r="J48" i="29"/>
  <c r="I48" i="29"/>
  <c r="H48" i="29"/>
  <c r="J47" i="29"/>
  <c r="I47" i="29"/>
  <c r="H47" i="29"/>
  <c r="J46" i="29"/>
  <c r="I46" i="29"/>
  <c r="H46" i="29"/>
  <c r="J45" i="29"/>
  <c r="I45" i="29"/>
  <c r="H45" i="29"/>
  <c r="J44" i="29"/>
  <c r="I44" i="29"/>
  <c r="H44" i="29"/>
  <c r="J43" i="29"/>
  <c r="I43" i="29"/>
  <c r="H43" i="29"/>
  <c r="J42" i="29"/>
  <c r="I42" i="29"/>
  <c r="H42" i="29"/>
  <c r="J41" i="29"/>
  <c r="I41" i="29"/>
  <c r="H41" i="29"/>
  <c r="J40" i="29"/>
  <c r="I40" i="29"/>
  <c r="H40" i="29"/>
  <c r="J39" i="29"/>
  <c r="I39" i="29"/>
  <c r="H39" i="29"/>
  <c r="J38" i="29"/>
  <c r="I38" i="29"/>
  <c r="H38" i="29"/>
  <c r="J37" i="29"/>
  <c r="I37" i="29"/>
  <c r="H37" i="29"/>
  <c r="J36" i="29"/>
  <c r="I36" i="29"/>
  <c r="H36" i="29"/>
  <c r="J35" i="29"/>
  <c r="I35" i="29"/>
  <c r="H35" i="29"/>
  <c r="J34" i="29"/>
  <c r="I34" i="29"/>
  <c r="H34" i="29"/>
  <c r="J33" i="29"/>
  <c r="I33" i="29"/>
  <c r="H33" i="29"/>
  <c r="J32" i="29"/>
  <c r="H32" i="29"/>
  <c r="J31" i="29"/>
  <c r="H31" i="29"/>
  <c r="J30" i="29"/>
  <c r="H30" i="29"/>
  <c r="J29" i="29"/>
  <c r="H29" i="29"/>
  <c r="J28" i="29"/>
  <c r="H28" i="29"/>
  <c r="J27" i="29"/>
  <c r="H27" i="29"/>
  <c r="J26" i="29"/>
  <c r="H26" i="29"/>
  <c r="J25" i="29"/>
  <c r="H25" i="29"/>
  <c r="J24" i="29"/>
  <c r="H24" i="29"/>
  <c r="J23" i="29"/>
  <c r="H23" i="29"/>
  <c r="J22" i="29"/>
  <c r="H22" i="29"/>
  <c r="J21" i="29"/>
  <c r="J118" i="30"/>
  <c r="J119" i="30"/>
  <c r="J120" i="30"/>
  <c r="J121" i="30"/>
  <c r="J122" i="30"/>
  <c r="J123" i="30"/>
  <c r="J124" i="30"/>
  <c r="J125" i="30"/>
  <c r="J126" i="30"/>
  <c r="J127" i="30"/>
  <c r="J128" i="30"/>
  <c r="J117" i="30"/>
  <c r="J106" i="30"/>
  <c r="J107" i="30"/>
  <c r="J108" i="30"/>
  <c r="J109" i="30"/>
  <c r="J110" i="30"/>
  <c r="J111" i="30"/>
  <c r="J112" i="30"/>
  <c r="J113" i="30"/>
  <c r="J114" i="30"/>
  <c r="J115" i="30"/>
  <c r="J116" i="30"/>
  <c r="J105" i="30"/>
  <c r="J94" i="30"/>
  <c r="J95" i="30"/>
  <c r="J96" i="30"/>
  <c r="J97" i="30"/>
  <c r="J98" i="30"/>
  <c r="J99" i="30"/>
  <c r="J100" i="30"/>
  <c r="J101" i="30"/>
  <c r="J102" i="30"/>
  <c r="J103" i="30"/>
  <c r="J104" i="30"/>
  <c r="J93" i="30"/>
  <c r="J82" i="30"/>
  <c r="J83" i="30"/>
  <c r="J84" i="30"/>
  <c r="J85" i="30"/>
  <c r="J86" i="30"/>
  <c r="J87" i="30"/>
  <c r="J88" i="30"/>
  <c r="J89" i="30"/>
  <c r="J90" i="30"/>
  <c r="J91" i="30"/>
  <c r="J92" i="30"/>
  <c r="J81" i="30"/>
  <c r="F82" i="30"/>
  <c r="E91" i="30"/>
  <c r="E90" i="30"/>
  <c r="E89" i="30"/>
  <c r="E88" i="30"/>
  <c r="E87" i="30"/>
  <c r="E86" i="30"/>
  <c r="E85" i="30"/>
  <c r="E84" i="30"/>
  <c r="E83" i="30"/>
  <c r="E82" i="30"/>
  <c r="J70" i="30"/>
  <c r="J71" i="30"/>
  <c r="J72" i="30"/>
  <c r="J73" i="30"/>
  <c r="J74" i="30"/>
  <c r="J75" i="30"/>
  <c r="J76" i="30"/>
  <c r="J77" i="30"/>
  <c r="J78" i="30"/>
  <c r="J79" i="30"/>
  <c r="J80" i="30"/>
  <c r="F80" i="30"/>
  <c r="F81" i="30"/>
  <c r="F70" i="30"/>
  <c r="F71" i="30"/>
  <c r="F72" i="30"/>
  <c r="F73" i="30"/>
  <c r="F74" i="30"/>
  <c r="F75" i="30"/>
  <c r="F76" i="30"/>
  <c r="F77" i="30"/>
  <c r="F78" i="30"/>
  <c r="F79" i="30"/>
  <c r="J69" i="30"/>
  <c r="F69" i="30"/>
  <c r="F58" i="30"/>
  <c r="F59" i="30"/>
  <c r="F60" i="30"/>
  <c r="F61" i="30"/>
  <c r="F62" i="30"/>
  <c r="F63" i="30"/>
  <c r="F64" i="30"/>
  <c r="F65" i="30"/>
  <c r="F66" i="30"/>
  <c r="F67" i="30"/>
  <c r="F68" i="30"/>
  <c r="J58" i="30"/>
  <c r="J59" i="30"/>
  <c r="J60" i="30"/>
  <c r="J61" i="30"/>
  <c r="J62" i="30"/>
  <c r="J63" i="30"/>
  <c r="J64" i="30"/>
  <c r="J65" i="30"/>
  <c r="J66" i="30"/>
  <c r="J67" i="30"/>
  <c r="J68" i="30"/>
  <c r="J57" i="30"/>
  <c r="F57" i="30"/>
  <c r="E45" i="30"/>
  <c r="J46" i="30"/>
  <c r="J47" i="30"/>
  <c r="J48" i="30"/>
  <c r="J49" i="30"/>
  <c r="J50" i="30"/>
  <c r="J51" i="30"/>
  <c r="J52" i="30"/>
  <c r="J53" i="30"/>
  <c r="J54" i="30"/>
  <c r="J55" i="30"/>
  <c r="J56" i="30"/>
  <c r="F46" i="30"/>
  <c r="F47" i="30"/>
  <c r="F48" i="30"/>
  <c r="F49" i="30"/>
  <c r="F50" i="30"/>
  <c r="F51" i="30"/>
  <c r="F52" i="30"/>
  <c r="F53" i="30"/>
  <c r="F54" i="30"/>
  <c r="F55" i="30"/>
  <c r="F56" i="30"/>
  <c r="J45" i="30"/>
  <c r="F45" i="30"/>
  <c r="H45" i="30"/>
  <c r="I45" i="30"/>
  <c r="H46" i="30"/>
  <c r="I46" i="30"/>
  <c r="H47" i="30"/>
  <c r="I47" i="30"/>
  <c r="H48" i="30"/>
  <c r="I48" i="30"/>
  <c r="H49" i="30"/>
  <c r="I49" i="30"/>
  <c r="H50" i="30"/>
  <c r="I50" i="30"/>
  <c r="H51" i="30"/>
  <c r="I51" i="30"/>
  <c r="H52" i="30"/>
  <c r="I52" i="30"/>
  <c r="H53" i="30"/>
  <c r="I53" i="30"/>
  <c r="H54" i="30"/>
  <c r="I54" i="30"/>
  <c r="H55" i="30"/>
  <c r="I55" i="30"/>
  <c r="H56" i="30"/>
  <c r="I56" i="30"/>
  <c r="H57" i="30"/>
  <c r="I57" i="30"/>
  <c r="H58" i="30"/>
  <c r="I58" i="30"/>
  <c r="H59" i="30"/>
  <c r="I59" i="30"/>
  <c r="H60" i="30"/>
  <c r="I60" i="30"/>
  <c r="H61" i="30"/>
  <c r="I61" i="30"/>
  <c r="H62" i="30"/>
  <c r="I62" i="30"/>
  <c r="H63" i="30"/>
  <c r="I63" i="30"/>
  <c r="H64" i="30"/>
  <c r="I64" i="30"/>
  <c r="H65" i="30"/>
  <c r="I65" i="30"/>
  <c r="H66" i="30"/>
  <c r="I66" i="30"/>
  <c r="H67" i="30"/>
  <c r="I67" i="30"/>
  <c r="H68" i="30"/>
  <c r="I68" i="30"/>
  <c r="H69" i="30"/>
  <c r="I69" i="30"/>
  <c r="H70" i="30"/>
  <c r="I70" i="30"/>
  <c r="H71" i="30"/>
  <c r="I71" i="30"/>
  <c r="H72" i="30"/>
  <c r="I72" i="30"/>
  <c r="H73" i="30"/>
  <c r="I73" i="30"/>
  <c r="H74" i="30"/>
  <c r="I74" i="30"/>
  <c r="H75" i="30"/>
  <c r="I75" i="30"/>
  <c r="H76" i="30"/>
  <c r="I76" i="30"/>
  <c r="H77" i="30"/>
  <c r="I77" i="30"/>
  <c r="H78" i="30"/>
  <c r="I78" i="30"/>
  <c r="H79" i="30"/>
  <c r="I79" i="30"/>
  <c r="H80" i="30"/>
  <c r="I80" i="30"/>
  <c r="H81" i="30"/>
  <c r="I81" i="30"/>
  <c r="H82" i="30"/>
  <c r="I82" i="30"/>
  <c r="H83" i="30"/>
  <c r="I83" i="30"/>
  <c r="H84" i="30"/>
  <c r="I84" i="30"/>
  <c r="H85" i="30"/>
  <c r="I85" i="30"/>
  <c r="H86" i="30"/>
  <c r="I86" i="30"/>
  <c r="H87" i="30"/>
  <c r="I87" i="30"/>
  <c r="H88" i="30"/>
  <c r="I88" i="30"/>
  <c r="H89" i="30"/>
  <c r="I89" i="30"/>
  <c r="H90" i="30"/>
  <c r="I90" i="30"/>
  <c r="H91" i="30"/>
  <c r="I91" i="30"/>
  <c r="H92" i="30"/>
  <c r="I92" i="30"/>
  <c r="H93" i="30"/>
  <c r="I93" i="30"/>
  <c r="H94" i="30"/>
  <c r="I94" i="30"/>
  <c r="H95" i="30"/>
  <c r="I95" i="30"/>
  <c r="H96" i="30"/>
  <c r="I96" i="30"/>
  <c r="H97" i="30"/>
  <c r="I97" i="30"/>
  <c r="H98" i="30"/>
  <c r="I98" i="30"/>
  <c r="H99" i="30"/>
  <c r="I99" i="30"/>
  <c r="H100" i="30"/>
  <c r="I100" i="30"/>
  <c r="H101" i="30"/>
  <c r="I101" i="30"/>
  <c r="H102" i="30"/>
  <c r="I102" i="30"/>
  <c r="H103" i="30"/>
  <c r="I103" i="30"/>
  <c r="H104" i="30"/>
  <c r="I104" i="30"/>
  <c r="H105" i="30"/>
  <c r="I105" i="30"/>
  <c r="H106" i="30"/>
  <c r="I106" i="30"/>
  <c r="H107" i="30"/>
  <c r="I107" i="30"/>
  <c r="H108" i="30"/>
  <c r="I108" i="30"/>
  <c r="H109" i="30"/>
  <c r="I109" i="30"/>
  <c r="H110" i="30"/>
  <c r="I110" i="30"/>
  <c r="H111" i="30"/>
  <c r="I111" i="30"/>
  <c r="H112" i="30"/>
  <c r="I112" i="30"/>
  <c r="H113" i="30"/>
  <c r="I113" i="30"/>
  <c r="H114" i="30"/>
  <c r="I114" i="30"/>
  <c r="H115" i="30"/>
  <c r="I115" i="30"/>
  <c r="H116" i="30"/>
  <c r="I116" i="30"/>
  <c r="H117" i="30"/>
  <c r="I117" i="30"/>
  <c r="H118" i="30"/>
  <c r="I118" i="30"/>
  <c r="H119" i="30"/>
  <c r="I119" i="30"/>
  <c r="H120" i="30"/>
  <c r="I120" i="30"/>
  <c r="H121" i="30"/>
  <c r="I121" i="30"/>
  <c r="H122" i="30"/>
  <c r="I122" i="30"/>
  <c r="H123" i="30"/>
  <c r="I123" i="30"/>
  <c r="H124" i="30"/>
  <c r="I124" i="30"/>
  <c r="H125" i="30"/>
  <c r="I125" i="30"/>
  <c r="H126" i="30"/>
  <c r="I126" i="30"/>
  <c r="H127" i="30"/>
  <c r="I127" i="30"/>
  <c r="H128" i="30"/>
  <c r="I128" i="30"/>
  <c r="H129" i="30"/>
  <c r="I129" i="30"/>
  <c r="H130" i="30"/>
  <c r="I130" i="30"/>
  <c r="H131" i="30"/>
  <c r="I131" i="30"/>
  <c r="H132" i="30"/>
  <c r="I132" i="30"/>
  <c r="H133" i="30"/>
  <c r="I133" i="30"/>
  <c r="H33" i="30"/>
  <c r="I33" i="30"/>
  <c r="H34" i="30"/>
  <c r="I34" i="30"/>
  <c r="H35" i="30"/>
  <c r="I35" i="30"/>
  <c r="H36" i="30"/>
  <c r="I36" i="30"/>
  <c r="H37" i="30"/>
  <c r="I37" i="30"/>
  <c r="H38" i="30"/>
  <c r="I38" i="30"/>
  <c r="H39" i="30"/>
  <c r="I39" i="30"/>
  <c r="H40" i="30"/>
  <c r="I40" i="30"/>
  <c r="H41" i="30"/>
  <c r="I41" i="30"/>
  <c r="H42" i="30"/>
  <c r="I42" i="30"/>
  <c r="H43" i="30"/>
  <c r="I43" i="30"/>
  <c r="H44" i="30"/>
  <c r="I44" i="30"/>
  <c r="J34" i="30"/>
  <c r="J35" i="30"/>
  <c r="J36" i="30"/>
  <c r="J37" i="30"/>
  <c r="J38" i="30"/>
  <c r="J39" i="30"/>
  <c r="J40" i="30"/>
  <c r="J41" i="30"/>
  <c r="J42" i="30"/>
  <c r="J43" i="30"/>
  <c r="J44" i="30"/>
  <c r="J33" i="30"/>
  <c r="H22" i="30"/>
  <c r="H23" i="30"/>
  <c r="H24" i="30"/>
  <c r="H25" i="30"/>
  <c r="H26" i="30"/>
  <c r="H27" i="30"/>
  <c r="H28" i="30"/>
  <c r="H29" i="30"/>
  <c r="H30" i="30"/>
  <c r="H31" i="30"/>
  <c r="H32" i="30"/>
  <c r="J22" i="30"/>
  <c r="J23" i="30"/>
  <c r="J24" i="30"/>
  <c r="J25" i="30"/>
  <c r="J26" i="30"/>
  <c r="J27" i="30"/>
  <c r="J28" i="30"/>
  <c r="J29" i="30"/>
  <c r="J30" i="30"/>
  <c r="J31" i="30"/>
  <c r="J32" i="30"/>
  <c r="J21" i="30"/>
  <c r="F34" i="30"/>
  <c r="F35" i="30"/>
  <c r="F36" i="30"/>
  <c r="F37" i="30"/>
  <c r="F38" i="30"/>
  <c r="F39" i="30"/>
  <c r="F40" i="30"/>
  <c r="F41" i="30"/>
  <c r="F42" i="30"/>
  <c r="F43" i="30"/>
  <c r="F44" i="30"/>
  <c r="F33" i="30"/>
  <c r="F32" i="30"/>
  <c r="F31" i="30"/>
  <c r="F30" i="30"/>
  <c r="F29" i="30"/>
  <c r="F28" i="30"/>
  <c r="F27" i="30"/>
  <c r="F26" i="30"/>
  <c r="F25" i="30"/>
  <c r="F24" i="30"/>
  <c r="F23" i="30"/>
  <c r="F22" i="30"/>
  <c r="F21" i="30"/>
  <c r="D22" i="30"/>
  <c r="D23" i="30"/>
  <c r="D24" i="30"/>
  <c r="D25" i="30"/>
  <c r="D26" i="30"/>
  <c r="D27" i="30"/>
  <c r="D28" i="30"/>
  <c r="D29" i="30"/>
  <c r="D30" i="30"/>
  <c r="D31" i="30"/>
  <c r="D32" i="30"/>
  <c r="D33" i="30"/>
  <c r="E33" i="30"/>
  <c r="D34" i="30"/>
  <c r="E34" i="30"/>
  <c r="D35" i="30"/>
  <c r="E35" i="30"/>
  <c r="D36" i="30"/>
  <c r="E36" i="30"/>
  <c r="D37" i="30"/>
  <c r="E37" i="30"/>
  <c r="D38" i="30"/>
  <c r="E38" i="30"/>
  <c r="D39" i="30"/>
  <c r="E39" i="30"/>
  <c r="D40" i="30"/>
  <c r="E40" i="30"/>
  <c r="D41" i="30"/>
  <c r="E41" i="30"/>
  <c r="D42" i="30"/>
  <c r="E42" i="30"/>
  <c r="D43" i="30"/>
  <c r="E43" i="30"/>
  <c r="D44" i="30"/>
  <c r="E44" i="30"/>
  <c r="D45" i="30"/>
  <c r="D46" i="30"/>
  <c r="E46" i="30"/>
  <c r="D47" i="30"/>
  <c r="E47" i="30"/>
  <c r="D48" i="30"/>
  <c r="E48" i="30"/>
  <c r="D49" i="30"/>
  <c r="E49" i="30"/>
  <c r="D50" i="30"/>
  <c r="E50" i="30"/>
  <c r="D51" i="30"/>
  <c r="E51" i="30"/>
  <c r="D52" i="30"/>
  <c r="E52" i="30"/>
  <c r="D53" i="30"/>
  <c r="E53" i="30"/>
  <c r="D54" i="30"/>
  <c r="E54" i="30"/>
  <c r="D55" i="30"/>
  <c r="E55" i="30"/>
  <c r="D56" i="30"/>
  <c r="E56" i="30"/>
  <c r="D57" i="30"/>
  <c r="E57" i="30"/>
  <c r="D58" i="30"/>
  <c r="E58" i="30"/>
  <c r="D59" i="30"/>
  <c r="E59" i="30"/>
  <c r="D60" i="30"/>
  <c r="E60" i="30"/>
  <c r="D61" i="30"/>
  <c r="E61" i="30"/>
  <c r="D62" i="30"/>
  <c r="E62" i="30"/>
  <c r="D63" i="30"/>
  <c r="E63" i="30"/>
  <c r="D64" i="30"/>
  <c r="E64" i="30"/>
  <c r="D65" i="30"/>
  <c r="E65" i="30"/>
  <c r="D66" i="30"/>
  <c r="E66" i="30"/>
  <c r="D67" i="30"/>
  <c r="E67" i="30"/>
  <c r="D68" i="30"/>
  <c r="E68" i="30"/>
  <c r="D69" i="30"/>
  <c r="E69" i="30"/>
  <c r="D70" i="30"/>
  <c r="E70" i="30"/>
  <c r="D71" i="30"/>
  <c r="E71" i="30"/>
  <c r="D72" i="30"/>
  <c r="E72" i="30"/>
  <c r="D73" i="30"/>
  <c r="E73" i="30"/>
  <c r="D74" i="30"/>
  <c r="E74" i="30"/>
  <c r="D75" i="30"/>
  <c r="E75" i="30"/>
  <c r="D76" i="30"/>
  <c r="E76" i="30"/>
  <c r="D77" i="30"/>
  <c r="E77" i="30"/>
  <c r="D78" i="30"/>
  <c r="E78" i="30"/>
  <c r="D79" i="30"/>
  <c r="E79" i="30"/>
  <c r="D80" i="30"/>
  <c r="E80" i="30"/>
  <c r="D81" i="30"/>
  <c r="E81" i="30"/>
  <c r="D82" i="30"/>
  <c r="D83" i="30"/>
  <c r="D84" i="30"/>
  <c r="D85" i="30"/>
  <c r="D86" i="30"/>
  <c r="D87" i="30"/>
  <c r="D88" i="30"/>
  <c r="D89" i="30"/>
  <c r="D90" i="30"/>
  <c r="D91" i="30"/>
  <c r="D92" i="30"/>
  <c r="E92" i="30"/>
  <c r="F86" i="35" l="1"/>
  <c r="F87" i="35"/>
  <c r="F88" i="35"/>
  <c r="F89" i="35"/>
  <c r="F90" i="35"/>
  <c r="F91" i="35"/>
  <c r="F92" i="35"/>
  <c r="F93" i="35"/>
  <c r="F94" i="35"/>
  <c r="F95" i="35"/>
  <c r="F96" i="35"/>
  <c r="F97" i="35"/>
  <c r="F98" i="35"/>
  <c r="F99" i="35"/>
  <c r="F100" i="35"/>
  <c r="F101" i="35"/>
  <c r="F102" i="35"/>
  <c r="F103" i="35"/>
  <c r="F104" i="35"/>
  <c r="F105" i="35"/>
  <c r="F106" i="35"/>
  <c r="F107" i="35"/>
  <c r="F108" i="35"/>
  <c r="F109" i="35"/>
  <c r="F110" i="35"/>
  <c r="F111" i="35"/>
  <c r="F112" i="35"/>
  <c r="F113" i="35"/>
  <c r="F114" i="35"/>
  <c r="F115" i="35"/>
  <c r="F116" i="35"/>
  <c r="F117" i="35"/>
  <c r="F118" i="35"/>
  <c r="F119" i="35"/>
  <c r="F120" i="35"/>
  <c r="F121" i="35"/>
  <c r="F122" i="35"/>
  <c r="F123" i="35"/>
  <c r="F124" i="35"/>
  <c r="F125" i="35"/>
  <c r="F126" i="35"/>
  <c r="F127" i="35"/>
  <c r="F128" i="35"/>
  <c r="F129" i="35"/>
  <c r="F130" i="35"/>
  <c r="F131" i="35"/>
  <c r="F132" i="35"/>
  <c r="F133" i="35"/>
  <c r="D86" i="35"/>
  <c r="D87" i="35"/>
  <c r="D88" i="35"/>
  <c r="D89" i="35"/>
  <c r="D90" i="35"/>
  <c r="D91" i="35"/>
  <c r="D92" i="35"/>
  <c r="D93" i="35"/>
  <c r="D94" i="35"/>
  <c r="D95" i="35"/>
  <c r="D96" i="35"/>
  <c r="D97" i="35"/>
  <c r="D98" i="35"/>
  <c r="D99" i="35"/>
  <c r="D100" i="35"/>
  <c r="D101" i="35"/>
  <c r="D102" i="35"/>
  <c r="D103" i="35"/>
  <c r="D104" i="35"/>
  <c r="D105" i="35"/>
  <c r="D106" i="35"/>
  <c r="D107" i="35"/>
  <c r="D108" i="35"/>
  <c r="D109" i="35"/>
  <c r="D110" i="35"/>
  <c r="D111" i="35"/>
  <c r="D112" i="35"/>
  <c r="D113" i="35"/>
  <c r="D114" i="35"/>
  <c r="D115" i="35"/>
  <c r="D116" i="35"/>
  <c r="D117" i="35"/>
  <c r="D118" i="35"/>
  <c r="D119" i="35"/>
  <c r="D120" i="35"/>
  <c r="D121" i="35"/>
  <c r="D122" i="35"/>
  <c r="D123" i="35"/>
  <c r="D124" i="35"/>
  <c r="D125" i="35"/>
  <c r="D126" i="35"/>
  <c r="D127" i="35"/>
  <c r="D128" i="35"/>
  <c r="D129" i="35"/>
  <c r="D130" i="35"/>
  <c r="D131" i="35"/>
  <c r="D132" i="35"/>
  <c r="D133" i="35"/>
  <c r="F86" i="34"/>
  <c r="F87" i="34"/>
  <c r="F88" i="34"/>
  <c r="F89" i="34"/>
  <c r="F90" i="34"/>
  <c r="F91" i="34"/>
  <c r="F92" i="34"/>
  <c r="F93" i="34"/>
  <c r="F94" i="34"/>
  <c r="F95" i="34"/>
  <c r="F96" i="34"/>
  <c r="F97" i="34"/>
  <c r="F98" i="34"/>
  <c r="F99" i="34"/>
  <c r="F100" i="34"/>
  <c r="F101" i="34"/>
  <c r="F102" i="34"/>
  <c r="F103" i="34"/>
  <c r="F104" i="34"/>
  <c r="F105" i="34"/>
  <c r="F106" i="34"/>
  <c r="F107" i="34"/>
  <c r="F108" i="34"/>
  <c r="F109" i="34"/>
  <c r="F110" i="34"/>
  <c r="F111" i="34"/>
  <c r="F112" i="34"/>
  <c r="F113" i="34"/>
  <c r="F114" i="34"/>
  <c r="F115" i="34"/>
  <c r="F116" i="34"/>
  <c r="F117" i="34"/>
  <c r="F118" i="34"/>
  <c r="F119" i="34"/>
  <c r="F120" i="34"/>
  <c r="F121" i="34"/>
  <c r="F122" i="34"/>
  <c r="F123" i="34"/>
  <c r="F124" i="34"/>
  <c r="F125" i="34"/>
  <c r="F126" i="34"/>
  <c r="F127" i="34"/>
  <c r="F128" i="34"/>
  <c r="F129" i="34"/>
  <c r="F130" i="34"/>
  <c r="F131" i="34"/>
  <c r="F132" i="34"/>
  <c r="F133"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F33" i="45" l="1"/>
  <c r="H24" i="46" l="1"/>
  <c r="H23" i="46"/>
  <c r="H22" i="46"/>
  <c r="G34" i="46"/>
  <c r="G33" i="46"/>
  <c r="G32" i="46"/>
  <c r="G31" i="46"/>
  <c r="G29" i="46"/>
  <c r="G28" i="46"/>
  <c r="G27" i="46"/>
  <c r="G26" i="46"/>
  <c r="G64" i="46"/>
  <c r="G63" i="46"/>
  <c r="G62" i="46"/>
  <c r="G61" i="46"/>
  <c r="G59" i="46"/>
  <c r="G58" i="46"/>
  <c r="G57" i="46"/>
  <c r="G56" i="46"/>
  <c r="G54" i="46"/>
  <c r="G53" i="46"/>
  <c r="G52" i="46"/>
  <c r="G51" i="46"/>
  <c r="G49" i="46"/>
  <c r="G48" i="46"/>
  <c r="G47" i="46"/>
  <c r="G46" i="46"/>
  <c r="G44" i="46"/>
  <c r="G43" i="46"/>
  <c r="G42" i="46"/>
  <c r="G41" i="46"/>
  <c r="G39" i="46"/>
  <c r="G38" i="46"/>
  <c r="G37" i="46"/>
  <c r="G36" i="46"/>
  <c r="G65" i="46"/>
  <c r="G60" i="46"/>
  <c r="G55" i="46"/>
  <c r="G50" i="46"/>
  <c r="G45" i="46"/>
  <c r="G40" i="46"/>
  <c r="G35" i="46"/>
  <c r="G30" i="46"/>
  <c r="G40" i="10"/>
  <c r="G65" i="10"/>
  <c r="G64" i="10"/>
  <c r="G63" i="10"/>
  <c r="G62" i="10"/>
  <c r="G61" i="10"/>
  <c r="G60" i="10"/>
  <c r="G59" i="10"/>
  <c r="G58" i="10"/>
  <c r="G57" i="10"/>
  <c r="G55" i="10"/>
  <c r="G54" i="10"/>
  <c r="G53" i="10"/>
  <c r="G52" i="10"/>
  <c r="G51" i="10"/>
  <c r="G50" i="10"/>
  <c r="G49" i="10"/>
  <c r="G48" i="10"/>
  <c r="G47" i="10"/>
  <c r="G46" i="10"/>
  <c r="G45" i="10"/>
  <c r="G44" i="10"/>
  <c r="G43" i="10"/>
  <c r="G42" i="10"/>
  <c r="G41" i="10"/>
  <c r="G39" i="10"/>
  <c r="G38" i="10"/>
  <c r="G37" i="10"/>
  <c r="G36" i="10"/>
  <c r="G35" i="10"/>
  <c r="G34" i="10"/>
  <c r="G33" i="10"/>
  <c r="G32" i="10"/>
  <c r="F132" i="45" l="1"/>
  <c r="D132" i="45"/>
  <c r="F85" i="35" l="1"/>
  <c r="D85" i="35"/>
  <c r="F85" i="34"/>
  <c r="D85" i="34"/>
  <c r="D131" i="45" l="1"/>
  <c r="F131" i="45"/>
  <c r="D98" i="38" l="1"/>
  <c r="F129" i="30" l="1"/>
  <c r="F130" i="30"/>
  <c r="F131" i="30"/>
  <c r="D131" i="30"/>
  <c r="D132" i="30"/>
  <c r="D133" i="30"/>
  <c r="E133" i="30"/>
  <c r="E132" i="30"/>
  <c r="F133" i="30"/>
  <c r="F132" i="30"/>
  <c r="F84" i="35" l="1"/>
  <c r="D84" i="35"/>
  <c r="D84" i="34"/>
  <c r="D83" i="34"/>
  <c r="F84" i="34" l="1"/>
  <c r="I48" i="25" l="1"/>
  <c r="H48" i="25"/>
  <c r="E48" i="25"/>
  <c r="D48" i="25"/>
  <c r="F97" i="38"/>
  <c r="D97" i="38"/>
  <c r="D130" i="45" l="1"/>
  <c r="F130" i="45"/>
  <c r="E131" i="30" l="1"/>
  <c r="E130" i="30"/>
  <c r="E129" i="30"/>
  <c r="D130" i="30"/>
  <c r="D129" i="30"/>
  <c r="F83" i="35" l="1"/>
  <c r="D83" i="35"/>
  <c r="F83" i="34"/>
  <c r="I47" i="25" l="1"/>
  <c r="H47" i="25"/>
  <c r="E47" i="25"/>
  <c r="D47" i="25"/>
  <c r="D82" i="35" l="1"/>
  <c r="D79" i="35"/>
  <c r="D81" i="35"/>
  <c r="F82" i="35"/>
  <c r="F82" i="34"/>
  <c r="D82" i="34"/>
  <c r="F129" i="45" l="1"/>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117" i="45"/>
  <c r="F118" i="45"/>
  <c r="F119" i="45"/>
  <c r="F120" i="45"/>
  <c r="F121" i="45"/>
  <c r="F122" i="45"/>
  <c r="F123" i="45"/>
  <c r="F124" i="45"/>
  <c r="F125" i="45"/>
  <c r="F126" i="45"/>
  <c r="F127" i="45"/>
  <c r="F128" i="45"/>
  <c r="J34" i="25" l="1"/>
  <c r="I46" i="25"/>
  <c r="H46" i="25"/>
  <c r="E46" i="25"/>
  <c r="F118" i="30"/>
  <c r="F119" i="30"/>
  <c r="F120" i="30"/>
  <c r="F121" i="30"/>
  <c r="F122" i="30"/>
  <c r="F123" i="30"/>
  <c r="F124" i="30"/>
  <c r="F125" i="30"/>
  <c r="F126" i="30"/>
  <c r="F127" i="30"/>
  <c r="F128" i="30"/>
  <c r="F117" i="30"/>
  <c r="F106" i="30"/>
  <c r="F107" i="30"/>
  <c r="F108" i="30"/>
  <c r="F109" i="30"/>
  <c r="F110" i="30"/>
  <c r="F111" i="30"/>
  <c r="F112" i="30"/>
  <c r="F113" i="30"/>
  <c r="F114" i="30"/>
  <c r="F115" i="30"/>
  <c r="F116" i="30"/>
  <c r="F105" i="30"/>
  <c r="F104" i="30"/>
  <c r="F102" i="30"/>
  <c r="F101" i="30"/>
  <c r="F100" i="30"/>
  <c r="F99" i="30"/>
  <c r="F98" i="30"/>
  <c r="F97" i="30"/>
  <c r="F96" i="30"/>
  <c r="F95" i="30"/>
  <c r="F94" i="30"/>
  <c r="F103" i="30"/>
  <c r="F93" i="30"/>
  <c r="F92" i="30"/>
  <c r="F91" i="30"/>
  <c r="F90" i="30"/>
  <c r="F89" i="30"/>
  <c r="F88" i="30"/>
  <c r="F87" i="30"/>
  <c r="F86" i="30"/>
  <c r="F85" i="30"/>
  <c r="F84" i="30"/>
  <c r="F83" i="30"/>
  <c r="D96" i="38"/>
  <c r="F96" i="38"/>
  <c r="D80" i="35" l="1"/>
  <c r="F81" i="35"/>
  <c r="F81" i="34"/>
  <c r="D81" i="34"/>
  <c r="F95" i="38" l="1"/>
  <c r="D95" i="38"/>
  <c r="I45" i="25"/>
  <c r="H45" i="25"/>
  <c r="E45" i="25"/>
  <c r="E33" i="25"/>
  <c r="D65" i="46" l="1"/>
  <c r="D94" i="38" l="1"/>
  <c r="F94" i="38"/>
  <c r="D29" i="28" l="1"/>
  <c r="D28" i="28"/>
  <c r="F80" i="35" l="1"/>
  <c r="F80" i="34"/>
  <c r="D80" i="34"/>
  <c r="E127" i="30" l="1"/>
  <c r="E128" i="30"/>
  <c r="D128" i="30"/>
  <c r="D127" i="30"/>
  <c r="H44" i="25"/>
  <c r="I44" i="25"/>
  <c r="J44" i="25"/>
  <c r="E44" i="25"/>
  <c r="D44" i="25"/>
  <c r="F79" i="35"/>
  <c r="F79" i="34" l="1"/>
  <c r="D79" i="34"/>
  <c r="F83" i="38" l="1"/>
  <c r="F82" i="38"/>
  <c r="F81" i="38"/>
  <c r="F90" i="38"/>
  <c r="F92" i="38"/>
  <c r="D93" i="38"/>
  <c r="D43" i="25" l="1"/>
  <c r="E43" i="25"/>
  <c r="J43" i="25" l="1"/>
  <c r="I43" i="25"/>
  <c r="I42" i="25"/>
  <c r="H43" i="25"/>
  <c r="F77" i="35" l="1"/>
  <c r="F78" i="35"/>
  <c r="D77" i="35"/>
  <c r="D78" i="35"/>
  <c r="F77" i="34"/>
  <c r="F78" i="34"/>
  <c r="D77" i="34"/>
  <c r="D78" i="34"/>
  <c r="D92" i="38" l="1"/>
  <c r="D125" i="30" l="1"/>
  <c r="E125" i="30"/>
  <c r="D126" i="30"/>
  <c r="E126" i="30"/>
  <c r="I41" i="25"/>
  <c r="J41" i="25"/>
  <c r="D42" i="25"/>
  <c r="E42" i="25"/>
  <c r="J42" i="25"/>
  <c r="H42" i="25"/>
  <c r="D64" i="46" l="1"/>
  <c r="D63" i="46"/>
  <c r="D62" i="46"/>
  <c r="D91" i="38" l="1"/>
  <c r="F91" i="38"/>
  <c r="H41" i="25" l="1"/>
  <c r="E41" i="25"/>
  <c r="E40" i="25"/>
  <c r="D41" i="25"/>
  <c r="F76" i="35" l="1"/>
  <c r="D76" i="35"/>
  <c r="D76" i="34"/>
  <c r="F76" i="34"/>
  <c r="D75" i="35" l="1"/>
  <c r="F75" i="35"/>
  <c r="D75" i="34"/>
  <c r="F75" i="34"/>
  <c r="D90" i="38" l="1"/>
  <c r="E124" i="30" l="1"/>
  <c r="D124" i="30"/>
  <c r="J40" i="25" l="1"/>
  <c r="I40" i="25" l="1"/>
  <c r="H40" i="25"/>
  <c r="D40" i="25"/>
  <c r="D89" i="38" l="1"/>
  <c r="F89" i="38"/>
  <c r="F88" i="38"/>
  <c r="D88" i="38"/>
  <c r="D123" i="30"/>
  <c r="E123" i="30"/>
  <c r="H39" i="25" l="1"/>
  <c r="I39" i="25"/>
  <c r="J39" i="25"/>
  <c r="E39" i="25"/>
  <c r="D39" i="25"/>
  <c r="D61" i="46" l="1"/>
  <c r="F74" i="35" l="1"/>
  <c r="D74" i="35"/>
  <c r="D74" i="34"/>
  <c r="F74" i="34"/>
  <c r="D122" i="30" l="1"/>
  <c r="E122" i="30"/>
  <c r="J38" i="25" l="1"/>
  <c r="J37" i="25"/>
  <c r="H38" i="25"/>
  <c r="I38" i="25"/>
  <c r="D38" i="25"/>
  <c r="E38" i="25"/>
  <c r="I37" i="25" l="1"/>
  <c r="I34" i="25"/>
  <c r="I35" i="25"/>
  <c r="I36" i="25"/>
  <c r="I33" i="25"/>
  <c r="E34" i="25"/>
  <c r="E35" i="25"/>
  <c r="E36" i="25"/>
  <c r="E37" i="25"/>
  <c r="J36" i="25"/>
  <c r="J35" i="25"/>
  <c r="J33" i="25"/>
  <c r="D23" i="25"/>
  <c r="D24" i="25"/>
  <c r="D25" i="25"/>
  <c r="D26" i="25"/>
  <c r="D27" i="25"/>
  <c r="D28" i="25"/>
  <c r="D29" i="25"/>
  <c r="D30" i="25"/>
  <c r="D31" i="25"/>
  <c r="D32" i="25"/>
  <c r="D33" i="25"/>
  <c r="D34" i="25"/>
  <c r="D35" i="25"/>
  <c r="D36" i="25"/>
  <c r="D37" i="25"/>
  <c r="D22" i="25"/>
  <c r="D86" i="38" l="1"/>
  <c r="F86" i="38"/>
  <c r="D87" i="38"/>
  <c r="F87" i="38"/>
  <c r="D120" i="30" l="1"/>
  <c r="E120" i="30"/>
  <c r="D121" i="30"/>
  <c r="E121" i="30"/>
  <c r="F73" i="34" l="1"/>
  <c r="D73" i="34"/>
  <c r="F73" i="35"/>
  <c r="D73" i="35"/>
  <c r="H37" i="25" l="1"/>
  <c r="H36" i="25"/>
  <c r="H35" i="25"/>
  <c r="H34" i="25"/>
  <c r="H33" i="25"/>
  <c r="H32" i="25"/>
  <c r="H31" i="25"/>
  <c r="H30" i="25"/>
  <c r="H29" i="25"/>
  <c r="H28" i="25"/>
  <c r="H27" i="25"/>
  <c r="H26" i="25"/>
  <c r="H25" i="25"/>
  <c r="H24" i="25"/>
  <c r="H23" i="25"/>
  <c r="H22" i="25"/>
  <c r="F84" i="38" l="1"/>
  <c r="F85" i="38"/>
  <c r="F68" i="38"/>
  <c r="D81" i="38"/>
  <c r="D82" i="38"/>
  <c r="D83" i="38"/>
  <c r="D84" i="38"/>
  <c r="D85" i="38"/>
  <c r="D22" i="28" l="1"/>
  <c r="D23" i="28"/>
  <c r="D24" i="28"/>
  <c r="D25" i="28"/>
  <c r="D26" i="28"/>
  <c r="D27" i="28"/>
  <c r="D33" i="34"/>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34" i="35"/>
  <c r="D35" i="35"/>
  <c r="D36" i="35"/>
  <c r="D37" i="35"/>
  <c r="D38" i="35"/>
  <c r="D39" i="35"/>
  <c r="D40" i="35"/>
  <c r="D33" i="35"/>
  <c r="D34" i="34" l="1"/>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33" i="34"/>
  <c r="F34" i="35"/>
  <c r="F35" i="35"/>
  <c r="F36" i="35"/>
  <c r="F37" i="35"/>
  <c r="F38" i="35"/>
  <c r="F39" i="35"/>
  <c r="F40" i="35"/>
  <c r="F41" i="35"/>
  <c r="F42" i="35"/>
  <c r="F43" i="35"/>
  <c r="F44" i="35"/>
  <c r="F45" i="35"/>
  <c r="F46" i="35"/>
  <c r="F47" i="35"/>
  <c r="F48" i="35"/>
  <c r="F49" i="35"/>
  <c r="F50" i="35"/>
  <c r="F51" i="35"/>
  <c r="F52" i="35"/>
  <c r="F53" i="35"/>
  <c r="F54" i="35"/>
  <c r="F55" i="35"/>
  <c r="F56" i="35"/>
  <c r="F57" i="35"/>
  <c r="F58" i="35"/>
  <c r="F59" i="35"/>
  <c r="F60" i="35"/>
  <c r="F61" i="35"/>
  <c r="F62" i="35"/>
  <c r="F63" i="35"/>
  <c r="F64" i="35"/>
  <c r="F65" i="35"/>
  <c r="F66" i="35"/>
  <c r="F67" i="35"/>
  <c r="F68" i="35"/>
  <c r="F69" i="35"/>
  <c r="F70" i="35"/>
  <c r="F71" i="35"/>
  <c r="F72" i="35"/>
  <c r="F33" i="35"/>
  <c r="D60" i="46" l="1"/>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E23" i="46"/>
  <c r="E22" i="46"/>
  <c r="F64" i="38" l="1"/>
  <c r="F58" i="38"/>
  <c r="F57" i="38"/>
  <c r="F56" i="38"/>
  <c r="F55" i="38"/>
  <c r="F54" i="38"/>
  <c r="F53" i="38"/>
  <c r="F52" i="38"/>
  <c r="F51" i="38"/>
  <c r="F50" i="38"/>
  <c r="F49" i="38"/>
  <c r="F48" i="38"/>
  <c r="F47" i="38"/>
  <c r="F46" i="38"/>
  <c r="F45" i="38"/>
  <c r="D37" i="38"/>
  <c r="F40" i="38"/>
  <c r="F39" i="38"/>
  <c r="D65" i="38"/>
  <c r="D117" i="30" l="1"/>
  <c r="E117" i="30"/>
  <c r="D118" i="30"/>
  <c r="E118" i="30"/>
  <c r="D119" i="30"/>
  <c r="E119" i="30"/>
  <c r="D115" i="30"/>
  <c r="E115" i="30"/>
  <c r="D116" i="30"/>
  <c r="E116" i="30"/>
  <c r="F59" i="38" l="1"/>
  <c r="F60" i="38"/>
  <c r="F61" i="38"/>
  <c r="F62" i="38"/>
  <c r="F63" i="38"/>
  <c r="F65" i="38"/>
  <c r="F66" i="38"/>
  <c r="F67" i="38"/>
  <c r="F41" i="38"/>
  <c r="F42" i="38"/>
  <c r="F43" i="38"/>
  <c r="F44" i="38"/>
  <c r="D22" i="38"/>
  <c r="D23" i="38"/>
  <c r="D24" i="38"/>
  <c r="D25" i="38"/>
  <c r="D26" i="38"/>
  <c r="D27" i="38"/>
  <c r="D28" i="38"/>
  <c r="D29" i="38"/>
  <c r="D30" i="38"/>
  <c r="D31" i="38"/>
  <c r="D32" i="38"/>
  <c r="D33" i="38"/>
  <c r="D34" i="38"/>
  <c r="D35" i="38"/>
  <c r="D36"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6" i="38"/>
  <c r="D67" i="38"/>
  <c r="D68" i="38"/>
  <c r="E114" i="30" l="1"/>
  <c r="D114" i="30"/>
  <c r="E113" i="30"/>
  <c r="D113" i="30"/>
  <c r="E112" i="30"/>
  <c r="D112" i="30"/>
  <c r="E111" i="30"/>
  <c r="D111" i="30"/>
  <c r="E110" i="30"/>
  <c r="D110" i="30"/>
  <c r="E109" i="30"/>
  <c r="D109" i="30"/>
  <c r="E108" i="30"/>
  <c r="D108" i="30"/>
  <c r="E107" i="30"/>
  <c r="D107" i="30"/>
  <c r="E106" i="30"/>
  <c r="D106" i="30"/>
  <c r="E105" i="30"/>
  <c r="D105" i="30"/>
  <c r="E104" i="30"/>
  <c r="D104" i="30"/>
  <c r="E103" i="30"/>
  <c r="D103" i="30"/>
  <c r="E102" i="30"/>
  <c r="D102" i="30"/>
  <c r="E101" i="30"/>
  <c r="D101" i="30"/>
  <c r="E100" i="30"/>
  <c r="D100" i="30"/>
  <c r="E99" i="30"/>
  <c r="D99" i="30"/>
  <c r="E98" i="30"/>
  <c r="D98" i="30"/>
  <c r="E97" i="30"/>
  <c r="D97" i="30"/>
  <c r="E96" i="30"/>
  <c r="D96" i="30"/>
  <c r="E95" i="30"/>
  <c r="D95" i="30"/>
  <c r="E94" i="30"/>
  <c r="D94" i="30"/>
  <c r="E93" i="30"/>
  <c r="D93" i="30"/>
</calcChain>
</file>

<file path=xl/sharedStrings.xml><?xml version="1.0" encoding="utf-8"?>
<sst xmlns="http://schemas.openxmlformats.org/spreadsheetml/2006/main" count="3124" uniqueCount="415">
  <si>
    <t>Indicadores / Variables</t>
  </si>
  <si>
    <t>Industria</t>
  </si>
  <si>
    <t>Construcción</t>
  </si>
  <si>
    <t>Unidad de medida</t>
  </si>
  <si>
    <t xml:space="preserve">Toneladas </t>
  </si>
  <si>
    <t>Porcentaje (%)</t>
  </si>
  <si>
    <t>N.A</t>
  </si>
  <si>
    <t>Total unidades productivas</t>
  </si>
  <si>
    <t>Tasa %</t>
  </si>
  <si>
    <t>Variación anual</t>
  </si>
  <si>
    <t>Variación mensual</t>
  </si>
  <si>
    <t>Año</t>
  </si>
  <si>
    <t>Mes</t>
  </si>
  <si>
    <t>Variación trimestral</t>
  </si>
  <si>
    <t>Trimestre</t>
  </si>
  <si>
    <t>5.</t>
  </si>
  <si>
    <t>No</t>
  </si>
  <si>
    <t>Trim</t>
  </si>
  <si>
    <t>Unidad de medida: Toneladas</t>
  </si>
  <si>
    <t>mes</t>
  </si>
  <si>
    <t>Tasa de ocupación hotelera</t>
  </si>
  <si>
    <t>Producción real</t>
  </si>
  <si>
    <t>Periodicidad: Mensual</t>
  </si>
  <si>
    <t>Cobertura: Mundial</t>
  </si>
  <si>
    <t>Periodicidad: Trimestral</t>
  </si>
  <si>
    <t>Cobertura: Bogotá</t>
  </si>
  <si>
    <t>Unidad de medida: Número de personas</t>
  </si>
  <si>
    <t xml:space="preserve">Unidad de medida: Índices de volumen </t>
  </si>
  <si>
    <t>Fuente: DIAN</t>
  </si>
  <si>
    <t>Unidad de medida: M2</t>
  </si>
  <si>
    <t>Fuente: DANE - IPC</t>
  </si>
  <si>
    <t xml:space="preserve">Temática: Construcción </t>
  </si>
  <si>
    <t>Unidad de medida: Proporción de personas</t>
  </si>
  <si>
    <t>Periodicidad: Trimestre - móvil</t>
  </si>
  <si>
    <t>Temática: Mercado laboral</t>
  </si>
  <si>
    <t>Temática: Industria</t>
  </si>
  <si>
    <t>Temática: Comercio exterior</t>
  </si>
  <si>
    <t>Unidad de medida: unidades de vivienda</t>
  </si>
  <si>
    <t>Ene-Mar</t>
  </si>
  <si>
    <t>Feb-Abr</t>
  </si>
  <si>
    <t>Mar-May</t>
  </si>
  <si>
    <t>Abr-Jun</t>
  </si>
  <si>
    <t>May-Jul</t>
  </si>
  <si>
    <t>Jun-Ago</t>
  </si>
  <si>
    <t>Jul-Sep</t>
  </si>
  <si>
    <t>Ago-Oct</t>
  </si>
  <si>
    <t>Sep-Nov</t>
  </si>
  <si>
    <t>Oct-Dic</t>
  </si>
  <si>
    <t>Nov-Ene</t>
  </si>
  <si>
    <t>Dic-Feb</t>
  </si>
  <si>
    <t>Temática</t>
  </si>
  <si>
    <t>Nuevos empleos</t>
  </si>
  <si>
    <t xml:space="preserve">Tasa de ocupación hotelera </t>
  </si>
  <si>
    <t>Unidad de medida: Número de empresas</t>
  </si>
  <si>
    <t>Millones de dólares FOB</t>
  </si>
  <si>
    <t>Millones de dólares CIF</t>
  </si>
  <si>
    <t>Variación año corrido</t>
  </si>
  <si>
    <t>18.</t>
  </si>
  <si>
    <t>trimestre móvil</t>
  </si>
  <si>
    <t xml:space="preserve">Bogotá </t>
  </si>
  <si>
    <t>El número de nuevos empleos es la relación entre los ocupados del trimestre móvil analizado, frente al mismo trimestre móvil del año inmediatamente anterior. Este indicador permite hacer seguimiento a la creación de empleo en la ciudad.</t>
  </si>
  <si>
    <t>ACTUALIZADO</t>
  </si>
  <si>
    <t>Período de Referencia</t>
  </si>
  <si>
    <t>Colombia</t>
  </si>
  <si>
    <t>PIB a precios constantes base 2015 (desestacionalizadas)</t>
  </si>
  <si>
    <t>Miles de millones de pesos</t>
  </si>
  <si>
    <t>N.A.</t>
  </si>
  <si>
    <t>Ventas reales</t>
  </si>
  <si>
    <t>Variación año corrido (%)</t>
  </si>
  <si>
    <t>Valor de las exportaciones año corrido</t>
  </si>
  <si>
    <t>Valor de las importaciones año corrido</t>
  </si>
  <si>
    <t xml:space="preserve">Indice de competitividad </t>
  </si>
  <si>
    <t>Ranking</t>
  </si>
  <si>
    <t>Tasa de ocupación</t>
  </si>
  <si>
    <t>total</t>
  </si>
  <si>
    <t xml:space="preserve">Unidad de medida: Miles de millones de pesos </t>
  </si>
  <si>
    <t>Periodicidad: Anual</t>
  </si>
  <si>
    <t>Variación % anual</t>
  </si>
  <si>
    <t>Indice de precios de los alimentos FAO</t>
  </si>
  <si>
    <t>19.</t>
  </si>
  <si>
    <t>20.</t>
  </si>
  <si>
    <t>21.</t>
  </si>
  <si>
    <t>22.</t>
  </si>
  <si>
    <t>23.</t>
  </si>
  <si>
    <t>Tasa de Ocupación Bogotá</t>
  </si>
  <si>
    <t>Tasa de Ocupación Colombia</t>
  </si>
  <si>
    <t>Ocupados Bogotá</t>
  </si>
  <si>
    <t>Nuevos empleos Bogotá</t>
  </si>
  <si>
    <t>Ocupados Colombia</t>
  </si>
  <si>
    <t>Nuevos empleos Colombia</t>
  </si>
  <si>
    <t>Área aprobada vivienda Colombia (302 municipios)</t>
  </si>
  <si>
    <t>Área aprobada vivienda Bogotá</t>
  </si>
  <si>
    <t>Total área aprobada vivienda</t>
  </si>
  <si>
    <t>Área aprobada edificaciones Bogotá</t>
  </si>
  <si>
    <t>Área aprobada edificaciones Colombia (302 municipios)</t>
  </si>
  <si>
    <t>Total área aprobada edificaciones</t>
  </si>
  <si>
    <t xml:space="preserve">Metros cuadrados </t>
  </si>
  <si>
    <t xml:space="preserve">Unidades </t>
  </si>
  <si>
    <t>1°</t>
  </si>
  <si>
    <t>Puntaje</t>
  </si>
  <si>
    <t>Fuente: Universidad del Rosario - Consejo Privado de Competitividad</t>
  </si>
  <si>
    <t>Ranking general</t>
  </si>
  <si>
    <t xml:space="preserve">Pilar 1 </t>
  </si>
  <si>
    <t xml:space="preserve"> Puntuación</t>
  </si>
  <si>
    <t>Instituciones</t>
  </si>
  <si>
    <t xml:space="preserve">Pilar 2 </t>
  </si>
  <si>
    <t>Infraestructura y equipamiento</t>
  </si>
  <si>
    <t>Educación básica y media</t>
  </si>
  <si>
    <t>8°</t>
  </si>
  <si>
    <t>Pilar 5</t>
  </si>
  <si>
    <t>Salud</t>
  </si>
  <si>
    <t>3°</t>
  </si>
  <si>
    <t>Sostenibilidad ambiental</t>
  </si>
  <si>
    <t>5°</t>
  </si>
  <si>
    <t>Pilar 7</t>
  </si>
  <si>
    <t>Pilar 6</t>
  </si>
  <si>
    <t>Pilar 8</t>
  </si>
  <si>
    <t>Sofisticación y diversificación</t>
  </si>
  <si>
    <t>Pilar 9</t>
  </si>
  <si>
    <t>Innovación y dinámica empresarial</t>
  </si>
  <si>
    <t>Pilar 10</t>
  </si>
  <si>
    <t>IED Colombia</t>
  </si>
  <si>
    <t>Unidad de medida: Millones de dólares</t>
  </si>
  <si>
    <t>Var % anual IED Colombia</t>
  </si>
  <si>
    <t>Inversión Extranjera Directa - IED</t>
  </si>
  <si>
    <t>Fuente: Banco de la República e Invest in Bogotá</t>
  </si>
  <si>
    <t>Temática: Competitividad</t>
  </si>
  <si>
    <t>PIB a precios corrientes (desestacionalizadas)</t>
  </si>
  <si>
    <t>El DANE a través de la Encuesta Mensual Manufacturera con Enfoque Territorial muestra el comportamiento de la industria manufacturera en sus principales variables de seguimiento: producción, ventas y personal ocupado. Estas estadísticas se muestran en terminos reales y nominales, para este caso se muestran las cifras en reales dado que dan cuenta de la evolución en volumen de la actividad. A partir de 2019 se empezó a publicar de forma mensual.</t>
  </si>
  <si>
    <t>* En el caso de la informalidad DANE el valor de Colombia corresponde a 23 ciudades capitales.</t>
  </si>
  <si>
    <t>Unidad de medida: porcentaje</t>
  </si>
  <si>
    <t>Fuente: Cotelco Bogotá y DANE</t>
  </si>
  <si>
    <t xml:space="preserve">Descripción: Este indicador hace seguimiento al volumen de alimentos total que llegan a las principales plazas de mercado de la ciudad de Bogotá. Esta estadística contempla el abastecimiento de las plazas: Corabastos, Las flores, Samper Mendoza y Paloquemao. </t>
  </si>
  <si>
    <t>Este indicador realiza el seguimiento mensual del comportamiento de los metros cuadrados aprobados para construcción de todo tipo de edificaciones en Bogotá y el total de los 302 municipios determinados por el DANE.</t>
  </si>
  <si>
    <t>Este indicador realiza el seguimiento mensual del comportamiento de los metros cuadrados aprobados para construcción de viviendas en Bogotá y el total de los 302 municipios determinados por el DANE.</t>
  </si>
  <si>
    <t>Fuente</t>
  </si>
  <si>
    <t>Food and Agriculture Organization of the United Nations - FAO</t>
  </si>
  <si>
    <t>DANE - Cuentas Nacionales</t>
  </si>
  <si>
    <t>Cámara de Comercio de Bogotá -CCB</t>
  </si>
  <si>
    <t>DANE - EMMET</t>
  </si>
  <si>
    <t>DIAN</t>
  </si>
  <si>
    <t>DANE - GEIH</t>
  </si>
  <si>
    <t>DANE - ELIC</t>
  </si>
  <si>
    <t>Cobertura: Bogotá y Colombia</t>
  </si>
  <si>
    <t>Unidad de medida: Miles de millones de pesos - precios constantes base 2015</t>
  </si>
  <si>
    <t>PIB Bogotá</t>
  </si>
  <si>
    <t>PIB Colombia</t>
  </si>
  <si>
    <t>PIB a precios constantes base 2015 (Desestacionalizado)</t>
  </si>
  <si>
    <t xml:space="preserve">Fuente: DANE Cuentas nacionales - PIB Bogotá </t>
  </si>
  <si>
    <t>Descripción: El PIB trimestral de Bogotá es la estadística coyuntural que hace seguimiento a la evolución de la economía de la ciudad (crecimiento económico) con una periodicidad trimestral. Esta información se presenta a precios constantes con año base 2015, con series corregidas de efectos estacionales y de calendario.</t>
  </si>
  <si>
    <t>PIB a precios corrientes (Desestacionalizado)</t>
  </si>
  <si>
    <t xml:space="preserve">Descripción: El PIB trimestral de Bogotá es la estadística coyuntural que hace seguimiento a la evolución de la economía de la ciudad con una periodicidad trimestral. Esta información se presenta a precios corrientes, con series corregidas de efectos estacionales y de calendario. </t>
  </si>
  <si>
    <t>Fuente: DANE Mercado laboral - GEIH</t>
  </si>
  <si>
    <t xml:space="preserve">La tasa de desocupados es la relación entre los desocupados y la población económicamente activa PEA. Este indicador muestra la proporcion de personas que en la semana de referencia se encontraban sin empleo, en busca de empleo y disponibles para empezar a laborar. </t>
  </si>
  <si>
    <t>La tasa de Ocupación es la relación porcentual de la población ocupada y la población en edad de trabajar PET. Este indicador muestra la proporcion de personas que en la semana de referencia se encontraban trabajando por lo menos una hora remunerad o no.</t>
  </si>
  <si>
    <t>Tasa de informalidad DANE</t>
  </si>
  <si>
    <t xml:space="preserve">La tasa de informalidad DANE es la relación porcentual de la población ocupada en el sector informal y el número de personas que integran la población ocupada. Se considera informal a la persona que cumpla con uno de estos criterios: 1. Empleados particulares y obreros que laboran en establecimientos que ocupen hasta cinco personas en todas sus agencias, incluyendo al patrono y/o socio. 2.Trabajadores familiares sin remuneración. 3. Trabajadores sin remuneración en empresas o negocios de otros hogares. 4. Empleados domésticos. 5. Jornaleros o peones. 6. Trabajadores cuenta propia que laboran en establecimientos hasta cinco
personas, excepto los independientes profesionales. 7. Patrones o empleadores en empresas de cinco trabajadores o menos. 8. Se excluyen los obreros o empleados del gobierno. </t>
  </si>
  <si>
    <t>Fuente: DANE Construcción - ELIC</t>
  </si>
  <si>
    <t>Ene</t>
  </si>
  <si>
    <t>Feb</t>
  </si>
  <si>
    <t>Mar</t>
  </si>
  <si>
    <t>Abr</t>
  </si>
  <si>
    <t>May</t>
  </si>
  <si>
    <t>Jun</t>
  </si>
  <si>
    <t>Jul</t>
  </si>
  <si>
    <t>Ago</t>
  </si>
  <si>
    <t>Sep</t>
  </si>
  <si>
    <t>Oct</t>
  </si>
  <si>
    <t>Nov</t>
  </si>
  <si>
    <t>Dic</t>
  </si>
  <si>
    <t>Valor total exportaciones</t>
  </si>
  <si>
    <t>Valor Exportaciones Bogotá</t>
  </si>
  <si>
    <t>Valor Exportaciones Colombia</t>
  </si>
  <si>
    <t>Valor acumaulado año Bogotá</t>
  </si>
  <si>
    <t>Valor acumaulado año Colombia</t>
  </si>
  <si>
    <t xml:space="preserve">A partir de los registros de la DIAN se obtiene las principales estadísticas del comercio exterior del país y de las regiones que lo componen, como es el caso de Bogotá. Este indicador presenta el comportamiento de las exportaciones medidas en Dolares FOB con una frecuencia mensual para Bogotá y Colombia. </t>
  </si>
  <si>
    <t>Valor total importaciones</t>
  </si>
  <si>
    <t>Valor Importaciones Bogotá</t>
  </si>
  <si>
    <t>Valor Importaciones Colombia</t>
  </si>
  <si>
    <t xml:space="preserve">A partir de los registros de la DIAN se obtiene las principales estadísticas del comercio exterior del país y de las regiones que lo componen, como es el caso de Bogotá. Este indicador presenta el comportamiento de las importaciones medidos en Dolares CIF de frecuencia mensual para Bogotá y Colombia. </t>
  </si>
  <si>
    <t xml:space="preserve">Unidad de medida: Porcentaje </t>
  </si>
  <si>
    <t>Índice de precios al consumidor - IPC</t>
  </si>
  <si>
    <t>El IPC es el índice de precios al consumidor, el cual por medio de una canasta de bienes y servicios mide mensualmente el comportamiento del costo de vida a través de esta canasta. El IPC mide bienes basicos como alimentos hasta servicios de comunicación entre otros bienes y servicios que hacen parte de los consumos diarios del promedio de la población. Este índice esta calculado con año base 2018.</t>
  </si>
  <si>
    <t>Índice Ingreso Total Bogotá</t>
  </si>
  <si>
    <t>Índice Ingreso Total Colombia</t>
  </si>
  <si>
    <t>Fuente: Cámara de Comercio de Bogotá, compartido por SDP</t>
  </si>
  <si>
    <t>Fuente: DANE Industria - EMMET</t>
  </si>
  <si>
    <t>Índice de producción real</t>
  </si>
  <si>
    <t>Fuente: DANE Precios y costos - SIPSA</t>
  </si>
  <si>
    <t>Cobertura: Principales plazas de Bogotá y Colombia</t>
  </si>
  <si>
    <t>Volumen total de abastecimiento</t>
  </si>
  <si>
    <t>Abastecimiento Bogotá</t>
  </si>
  <si>
    <t>Abastecimiento Colombia</t>
  </si>
  <si>
    <t xml:space="preserve">Fuente: Food and Agriculture Organization of the United Nations - FAO </t>
  </si>
  <si>
    <t>Unidad de medida: Índice de precio nominal</t>
  </si>
  <si>
    <t>Índice de precios de los alimentos</t>
  </si>
  <si>
    <t xml:space="preserve">Descripción: "El Índice de precios de los alimentos de la FAO es una medida de la variación mensual de los precios internacionales de una cesta de productos alimenticios. Consiste en el promedio de cinco índices de precios de grupos de productos básicos, ponderados con las cuotas medias de exportación de cada uno de los grupos en el período 2014-2016" FAO. </t>
  </si>
  <si>
    <t>Índice precios alimentos Base 2014-2016</t>
  </si>
  <si>
    <t>Total</t>
  </si>
  <si>
    <t>DANE - SIPSA</t>
  </si>
  <si>
    <t>Banco de La República e Invest In Bogotá</t>
  </si>
  <si>
    <t>Universidad del Rosario - Consejo Privado de Competitividad</t>
  </si>
  <si>
    <t>DANE - IPC</t>
  </si>
  <si>
    <t>2°</t>
  </si>
  <si>
    <t>Educación superior y formación para el trabajo</t>
  </si>
  <si>
    <t>Entorno para los negocios</t>
  </si>
  <si>
    <t>Mercado laboral</t>
  </si>
  <si>
    <t>Sistema financiero</t>
  </si>
  <si>
    <t>Tamaño del mercado</t>
  </si>
  <si>
    <t>Pilar 11</t>
  </si>
  <si>
    <t>Pilar 12</t>
  </si>
  <si>
    <t>Pilar 3</t>
  </si>
  <si>
    <t>Pilar 4</t>
  </si>
  <si>
    <t>Índice de Competitividad de las ciudades</t>
  </si>
  <si>
    <t>Diferencia anual (personas)</t>
  </si>
  <si>
    <t xml:space="preserve">Millones de dólares </t>
  </si>
  <si>
    <t xml:space="preserve">Área total licenciada para edificaciones </t>
  </si>
  <si>
    <t>Área total licenciada para vivienda</t>
  </si>
  <si>
    <t>Si desea recibir boletines con información del comportamiento económico de Bogotá escríbanos a observatorio@desarrolloeconomico.gov.co</t>
  </si>
  <si>
    <t>PARA MAS PUBLICACIONES INGRESE A: observatorio.desarrolloeconomico.gov.co Vea también nuestros informes estadísticos</t>
  </si>
  <si>
    <t>Turismo</t>
  </si>
  <si>
    <t>Variación Anual PIB a precios constantes base 2015 (desestacionalizadas)</t>
  </si>
  <si>
    <t>Variación anual PIB a precios corrientes (desestacionalizadas)</t>
  </si>
  <si>
    <t>Crecimiento económico</t>
  </si>
  <si>
    <t>Dinámica empresarial</t>
  </si>
  <si>
    <t>Servicios</t>
  </si>
  <si>
    <t>Tasa de desempleo</t>
  </si>
  <si>
    <t>Unidades de vivienda vendidas</t>
  </si>
  <si>
    <t>Trimestre móvil</t>
  </si>
  <si>
    <t>Cambio anual p.p.</t>
  </si>
  <si>
    <t>Cambio mensual p.p.</t>
  </si>
  <si>
    <t>Periodicidad: Trimestre móvil y mensual</t>
  </si>
  <si>
    <t>6.</t>
  </si>
  <si>
    <t>7.</t>
  </si>
  <si>
    <t>8.</t>
  </si>
  <si>
    <t>Abastecimiento</t>
  </si>
  <si>
    <t>1.2.</t>
  </si>
  <si>
    <t>3.4.</t>
  </si>
  <si>
    <t>28.</t>
  </si>
  <si>
    <t>16.</t>
  </si>
  <si>
    <t>17.</t>
  </si>
  <si>
    <t>14.</t>
  </si>
  <si>
    <t>Fuente: DANE Comercio interno - EMC</t>
  </si>
  <si>
    <t>Unidad de medida: Índices de volumen Base 2019</t>
  </si>
  <si>
    <t>Ventas nominales</t>
  </si>
  <si>
    <t>DANE - EMC</t>
  </si>
  <si>
    <t>15.</t>
  </si>
  <si>
    <t>El DANE a través de la Encuesta Mensual Comercio muestra el comportamiento de las ventas de la rama de comercio (Divisiones 45 + 47 CIIU Rev.4 a.c.). Estas estadísticas se muestran en terminos reales y nominales, para este caso se muestran las cifras en terminos reales. A partir de 2019 se empezó a publicar de forma mensual.</t>
  </si>
  <si>
    <t>El DANE a través de la Encuesta Mensual Comercio muestra el comportamiento de las ventas de la rama de comercio (Divisiones 45 + 47 CIIU Rev.4 a.c.). Estas estadísticas se muestran en terminos reales y nominales, para este caso se muestran las cifras en terminos nominales. A partir de 2019 se empezó a publicar de forma mensual.</t>
  </si>
  <si>
    <t>Comercio al por menor</t>
  </si>
  <si>
    <t>Telecomunicaciones</t>
  </si>
  <si>
    <t>Publicidad</t>
  </si>
  <si>
    <t>Educación superior privada</t>
  </si>
  <si>
    <t>Salud humana privada con internación</t>
  </si>
  <si>
    <t>Salud humana privada sin internación</t>
  </si>
  <si>
    <t>Otros servicios de entretenimiento y otros servicios</t>
  </si>
  <si>
    <t>Periodo</t>
  </si>
  <si>
    <t>Variación año corrido ingresos operacionales servicios</t>
  </si>
  <si>
    <t>Fuente: DANE Servicios - EMSB</t>
  </si>
  <si>
    <t>Almacenamiento</t>
  </si>
  <si>
    <t>Correo</t>
  </si>
  <si>
    <t>Restaurantes</t>
  </si>
  <si>
    <t>Edición</t>
  </si>
  <si>
    <t xml:space="preserve">Cinematográficas </t>
  </si>
  <si>
    <t>Programación y transmisión</t>
  </si>
  <si>
    <t xml:space="preserve">Sistemas informáticos </t>
  </si>
  <si>
    <t>Inmobiliarias</t>
  </si>
  <si>
    <t xml:space="preserve">Profesionales científicas y técnicas </t>
  </si>
  <si>
    <t>Empleo, seguridad e investigación privada</t>
  </si>
  <si>
    <t>Call center</t>
  </si>
  <si>
    <t xml:space="preserve">Administrativas y oficina </t>
  </si>
  <si>
    <t>Unidad de medida: Variación año corrido de índices de volumen Base 2019</t>
  </si>
  <si>
    <t xml:space="preserve">Cobertura: Bogotá </t>
  </si>
  <si>
    <t>Temática: Servicios</t>
  </si>
  <si>
    <t>El DANE a través de la Encuesta Mensual de Servicios de Bogotá muestra el comportamiento de los ingresos, personal ocupado y salarios de las actividades que conforman la rama de servicios (Divisiones 52+53+56+58+59+60+61+62+63+68+69+70+71+72+73 +74+78+80+81+ 82+85+86 CIIU Rev.4 a.c.). Esta estadísticas muestra la variación año corrido del total de los ingresos de las divisones que conforman la rama de servicios. A partir de 2019 se empezó a publicar de forma mensual.</t>
  </si>
  <si>
    <t>Ingresos operacionales entretenimiento y otros servicios</t>
  </si>
  <si>
    <t>Salarios personal permanente entretenimiento y otros servicios</t>
  </si>
  <si>
    <t>13.</t>
  </si>
  <si>
    <t>Variación año corrido salarios personal permanente servicios</t>
  </si>
  <si>
    <t>El DANE a través de la Encuesta Mensual de Servicios de Bogotá muestra el comportamiento de los ingresos, personal ocupado y salarios de las actividades que conforman la rama de servicios (Divisiones 52+53+56+58+59+60+61+62+63+68+69+70+71+72+73 +74+78+80+81+ 82+85+86 CIIU Rev.4 a.c.). Esta estadísticas muestra la variación año corrido de los salarios para el personal permanente de las divisones que conforman la rama de servicios. A partir de 2019 se empezó a publicar de forma mensual.</t>
  </si>
  <si>
    <t xml:space="preserve">Indice de precios al consumidor IPC </t>
  </si>
  <si>
    <t>Variación mensual (%)</t>
  </si>
  <si>
    <t>Fuente: Galería inmobiliaria</t>
  </si>
  <si>
    <t>Este indicador realiza el seguimiento mensual del comportamiento de las unidades de vivienda vendidas en Bogotá.</t>
  </si>
  <si>
    <t>Variación % año corrido</t>
  </si>
  <si>
    <t>Variación % mensual</t>
  </si>
  <si>
    <t>Galería inmobiliaria</t>
  </si>
  <si>
    <t>Producción industrial de concreto premezclado</t>
  </si>
  <si>
    <t>Producción industrial concreto premezclado Bogotá</t>
  </si>
  <si>
    <t>Producción industrial concreto premezclado Colombia</t>
  </si>
  <si>
    <t>Unidad de medida: metros cubicos</t>
  </si>
  <si>
    <t>Este indicador realiza el seguimiento mensual del comportamiento de la producción industrial de concreto premezclado, incluye el concreto producido para viviendas, obras civiles, edificaciones y otros.</t>
  </si>
  <si>
    <t>Metros cubicos</t>
  </si>
  <si>
    <t>DANE - EC</t>
  </si>
  <si>
    <t>Fuente: DANE - Estadístcas de concreto premezclado</t>
  </si>
  <si>
    <t>24.</t>
  </si>
  <si>
    <t>29.</t>
  </si>
  <si>
    <t>27.</t>
  </si>
  <si>
    <t>26.</t>
  </si>
  <si>
    <t>Adopción TIC</t>
  </si>
  <si>
    <t>6°</t>
  </si>
  <si>
    <t>4°</t>
  </si>
  <si>
    <t>N.D</t>
  </si>
  <si>
    <t>Pilar 13</t>
  </si>
  <si>
    <t>2020</t>
  </si>
  <si>
    <t>25.</t>
  </si>
  <si>
    <t>Inflación y gasto</t>
  </si>
  <si>
    <t>Valor acumulado año Bogotá</t>
  </si>
  <si>
    <t>Expectativas</t>
  </si>
  <si>
    <t>Competitividad</t>
  </si>
  <si>
    <t>Comercio exterior</t>
  </si>
  <si>
    <t>Inversión extranjera directa</t>
  </si>
  <si>
    <t>Tasa de desempleo trimestre móvil Colombia</t>
  </si>
  <si>
    <t>Tasa de desempleo triemestre móvil Bogotá</t>
  </si>
  <si>
    <t>n.d.</t>
  </si>
  <si>
    <t>Tasa de ocupación trimestre móvil Bogotá</t>
  </si>
  <si>
    <t>Tasa de ocupación trimestre móvil Colombia</t>
  </si>
  <si>
    <t>Tasa de informalidad DANE trimestre móvilBogotá</t>
  </si>
  <si>
    <t>Tasa de informalidad DANE trimestre móvil 23 ciudades</t>
  </si>
  <si>
    <t>Tasa de informalidad Fuerte trimestre móvil Bogotá</t>
  </si>
  <si>
    <t>Tasa de informalidad fuerte</t>
  </si>
  <si>
    <t xml:space="preserve">La tasa de informalidad fuerte es la relación porcentual de la población ocupada en el sector informal y el número de personas que integran la población ocupada. Se considera informal a la persona que no cotiza mensualmente a seguridad social. </t>
  </si>
  <si>
    <t xml:space="preserve">Tasa de ocupación </t>
  </si>
  <si>
    <t xml:space="preserve">Tasa de desempleo </t>
  </si>
  <si>
    <t>Tasa de informalidad DANE*</t>
  </si>
  <si>
    <t>30.</t>
  </si>
  <si>
    <t>10.11.12.</t>
  </si>
  <si>
    <t>9.</t>
  </si>
  <si>
    <t>Temática: Crecimiento económico</t>
  </si>
  <si>
    <t>Temática: Dinámica empresarial</t>
  </si>
  <si>
    <t>Temática: Comercio al por menor</t>
  </si>
  <si>
    <t xml:space="preserve">Índice de ventas nominal de comercio minorista y vehículos </t>
  </si>
  <si>
    <t xml:space="preserve">Índice de ventas real de comercio minorista y vehículos </t>
  </si>
  <si>
    <t>Índice de ventas nominales Bogotá</t>
  </si>
  <si>
    <t>Índice de ventas nominales Colombia</t>
  </si>
  <si>
    <t>Índice de ventas reales Bogotá</t>
  </si>
  <si>
    <t>Índice de ventas reales Colombia</t>
  </si>
  <si>
    <t>Ventas mensuales de vehículos nuevos Bogotá</t>
  </si>
  <si>
    <t>Ventas mensuales de vehículos nuevos Colombia</t>
  </si>
  <si>
    <t>Índice de producción real Bogotá</t>
  </si>
  <si>
    <t>Índice de producción real Colombia</t>
  </si>
  <si>
    <t>Índice de ventas real Bogotá</t>
  </si>
  <si>
    <t>Índice de ventas real Colombia</t>
  </si>
  <si>
    <t>Índice de ventas real</t>
  </si>
  <si>
    <t>Unidades de vivienda vendidas Bogotá</t>
  </si>
  <si>
    <t>Temática: Inflación y gasto</t>
  </si>
  <si>
    <t>Unidad de medida: Millones de dólares FOB</t>
  </si>
  <si>
    <t>Unidad de medida: Millones de dólares CIF</t>
  </si>
  <si>
    <t>Temática: Inversión extranjera directa</t>
  </si>
  <si>
    <t>Temática: Abastecimiento</t>
  </si>
  <si>
    <t>31.</t>
  </si>
  <si>
    <t>ICC Bogota</t>
  </si>
  <si>
    <t>ICC Colombia</t>
  </si>
  <si>
    <t>Índice de confianza de los consumidores - ICC</t>
  </si>
  <si>
    <t>Unidad de medida: Índice (balance de respuestas)</t>
  </si>
  <si>
    <t>Temática: Expectativas</t>
  </si>
  <si>
    <t>Feb (1)</t>
  </si>
  <si>
    <t>Mar (2)</t>
  </si>
  <si>
    <t>Abr (3)</t>
  </si>
  <si>
    <t>May (4)</t>
  </si>
  <si>
    <t>Jun (5)</t>
  </si>
  <si>
    <t>Jul (6)</t>
  </si>
  <si>
    <t>Ago (7)</t>
  </si>
  <si>
    <t>Fedesarrollo - EOC</t>
  </si>
  <si>
    <t>Índice (balance de respuestas)</t>
  </si>
  <si>
    <t>Índice nominal</t>
  </si>
  <si>
    <t>Índice de confianza del consumidor ICC</t>
  </si>
  <si>
    <t>32.</t>
  </si>
  <si>
    <t>Índice de confianza del comercio - ICCO</t>
  </si>
  <si>
    <t>Índice de confianza del comercio ICCO</t>
  </si>
  <si>
    <t>Fuente: Fedesarrollo - Encuesta de opinión empresarial EOE</t>
  </si>
  <si>
    <t>Fuente: Fedesarrollo - Encuesta de opinión del consumidor EOC</t>
  </si>
  <si>
    <t>ICCO Bogota</t>
  </si>
  <si>
    <t>ICCO Colombia</t>
  </si>
  <si>
    <t>Fedesarrollo - EOE</t>
  </si>
  <si>
    <t>33.</t>
  </si>
  <si>
    <t>Índice de confianza industrial - ICI</t>
  </si>
  <si>
    <t>ICI Colombia</t>
  </si>
  <si>
    <t>ICI Bogota</t>
  </si>
  <si>
    <t>Índice de confianza industrial ICI</t>
  </si>
  <si>
    <t>El ICCO es un índice que recoge el balance entre respuestas positivas y negativas acerca de las condiciones económicas actuales de las empresas, el nivel actual de ventas y la expectativa de la situación económica con un horizonte temporal de 6 meses.</t>
  </si>
  <si>
    <t>El ICI es un índice que recoge el balance entre respuestas positivas y negativas acerca de las condiciones de las existencias, el vólumen actual de los pedidos y la producción en horizonte temporal de 3 meses de los industriales.</t>
  </si>
  <si>
    <t>El ICC es un índice compuesto que recoge el balance entre respuestas positivas y negativas de los índices de condiciones económicas y el índice de expectativas del consumidor. Expresa la confianza de los consumidores frente a la situación actual de su consumo y sua expectativa a doce meses.</t>
  </si>
  <si>
    <t>Tasa de informalidad Fuerte trimestre móvil 13 áreas metropolitanas</t>
  </si>
  <si>
    <t>** En el caso de la informalidad fuerte el valor de Colombia corresponde a 13 áreas metropolitanas.</t>
  </si>
  <si>
    <t>Tasa de informalidad fuerte**</t>
  </si>
  <si>
    <t>****Información de IED tiene una periodicidad trimestral acumulada.</t>
  </si>
  <si>
    <t>DANE - EMSB
DANE - EMS</t>
  </si>
  <si>
    <t>DANE - EMA</t>
  </si>
  <si>
    <t xml:space="preserve">Cotelco brinda información sobre el sector hotelero en el país con desagregación regional. Para la información nacional se utiliza la  Muestra Mensual de Hoteles del DANE. La ocupación es el coeficiente de aprovechamiento de la capacidad instalada tomando como parámetro de oferta las habitaciones disponibles y como se demanda las habitaciones ocupadas.
</t>
  </si>
  <si>
    <t>Var % anual IED Bogotá</t>
  </si>
  <si>
    <t>I</t>
  </si>
  <si>
    <t>2021(P)</t>
  </si>
  <si>
    <t>I trim - 2021****</t>
  </si>
  <si>
    <t>IED Bogotá-Región</t>
  </si>
  <si>
    <t>Este indicador recoge el valor de las inversiones del exterior en proyectos nuevos y de expansión. El valor reflejado para Bogotá-Región es un estimado realizado por el área de Investigaciones e Inteligencia de Invest in Bogota, mientras que para Colombia la información es proporcionada por el Banco de La República.</t>
  </si>
  <si>
    <t>Cobertura: Bogotá-Región y Colombia</t>
  </si>
  <si>
    <t>Empresas activas</t>
  </si>
  <si>
    <t>Activas persona natural</t>
  </si>
  <si>
    <t>Activas agropecuario y minero</t>
  </si>
  <si>
    <t>Activas comercio</t>
  </si>
  <si>
    <t>Activas industria</t>
  </si>
  <si>
    <t>Activas servicios</t>
  </si>
  <si>
    <t>Activas otras actividades</t>
  </si>
  <si>
    <t>Empresas creadas</t>
  </si>
  <si>
    <t>Empresas canceladas</t>
  </si>
  <si>
    <t>Descripción: Este indicador hace seguimiento mensual al desempeño de las empresas en la ciudad. No incluye los establecimientos de comercio. Se cuentan las empresas creadas y canceladas mes a mes, junto con el total de empresas activas al cierre del mes por rama de actividad económica. La información presentada corresponde al procesamiento de la base del mes en cuestión.</t>
  </si>
  <si>
    <t>Empresas canceladas mensual***</t>
  </si>
  <si>
    <t>Empresas creadas mensual***</t>
  </si>
  <si>
    <t>Total empresas activas</t>
  </si>
  <si>
    <t>*** La información de empresas creadas y canceladas corresponde al procesamiento de la base reportada cada mes.</t>
  </si>
  <si>
    <t xml:space="preserve">Abastecimiento mensual </t>
  </si>
  <si>
    <t>II trim 2021</t>
  </si>
  <si>
    <t>Empresas credas, canceladas y activas</t>
  </si>
  <si>
    <t>jun-ago21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</si>
</sst>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3" formatCode="_-* #,##0.00_-;\-* #,##0.00_-;_-* &quot;-&quot;??_-;_-@_-"/>
    <numFmt numFmtId="164" formatCode="_(* #,##0.00_);_(* \(#,##0.00\);_(* &quot;-&quot;??_);_(@_)"/>
    <numFmt numFmtId="165" formatCode="_(* #,##0.0_);_(* \(#,##0.0\);_(* &quot;-&quot;??_);_(@_)"/>
    <numFmt numFmtId="166" formatCode="_(* #,##0.0_);_(* \(#,##0.0\);_(* &quot;-&quot;?_);_(@_)"/>
    <numFmt numFmtId="167" formatCode="_(* #,##0_);_(* \(#,##0\);_(* &quot;-&quot;??_);_(@_)"/>
    <numFmt numFmtId="168" formatCode="0.0"/>
    <numFmt numFmtId="169" formatCode="0.000"/>
    <numFmt numFmtId="170" formatCode="#,##0.0"/>
  </numFmts>
  <fonts count="22" x14ac:knownFonts="1">
    <font>
      <sz val="11"/>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sz val="10"/>
      <color theme="1"/>
      <name val="Arial"/>
      <family val="2"/>
    </font>
    <font>
      <sz val="11"/>
      <color indexed="8"/>
      <name val="Calibri"/>
      <family val="2"/>
    </font>
    <font>
      <sz val="10"/>
      <color indexed="8"/>
      <name val="Arial"/>
      <family val="2"/>
    </font>
    <font>
      <sz val="10"/>
      <name val="Arial"/>
      <family val="2"/>
    </font>
    <font>
      <b/>
      <sz val="16"/>
      <color theme="0"/>
      <name val="Calibri"/>
      <family val="2"/>
      <scheme val="minor"/>
    </font>
    <font>
      <b/>
      <sz val="12"/>
      <color theme="0"/>
      <name val="Arial"/>
      <family val="2"/>
    </font>
    <font>
      <u/>
      <sz val="11"/>
      <color theme="10"/>
      <name val="Calibri"/>
      <family val="2"/>
      <scheme val="minor"/>
    </font>
    <font>
      <b/>
      <sz val="14"/>
      <color theme="0"/>
      <name val="Arial"/>
      <family val="2"/>
    </font>
    <font>
      <sz val="11"/>
      <name val="Arial"/>
      <family val="2"/>
    </font>
    <font>
      <sz val="11"/>
      <color theme="1"/>
      <name val="Arial"/>
      <family val="2"/>
    </font>
    <font>
      <b/>
      <sz val="14"/>
      <color theme="4" tint="-0.249977111117893"/>
      <name val="Calibri"/>
      <family val="2"/>
      <scheme val="minor"/>
    </font>
    <font>
      <b/>
      <sz val="10"/>
      <color theme="1"/>
      <name val="Arial"/>
      <family val="2"/>
    </font>
    <font>
      <b/>
      <sz val="9"/>
      <color theme="1"/>
      <name val="Segoe UI"/>
      <family val="2"/>
    </font>
    <font>
      <sz val="12"/>
      <color theme="1"/>
      <name val="Arial"/>
      <family val="2"/>
    </font>
    <font>
      <u/>
      <sz val="11"/>
      <name val="Arial"/>
      <family val="2"/>
    </font>
    <font>
      <sz val="12"/>
      <name val="Arial"/>
      <family val="2"/>
    </font>
    <font>
      <b/>
      <sz val="12"/>
      <color theme="1"/>
      <name val="Arial"/>
      <family val="2"/>
    </font>
    <font>
      <b/>
      <sz val="1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1">
    <xf numFmtId="0" fontId="0" fillId="0" borderId="0"/>
    <xf numFmtId="164" fontId="3" fillId="0" borderId="0" applyFont="0" applyFill="0" applyBorder="0" applyAlignment="0" applyProtection="0"/>
    <xf numFmtId="9" fontId="3" fillId="0" borderId="0" applyFont="0" applyFill="0" applyBorder="0" applyAlignment="0" applyProtection="0"/>
    <xf numFmtId="164" fontId="5"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7" fillId="0" borderId="0"/>
    <xf numFmtId="164" fontId="3" fillId="0" borderId="0" applyFont="0" applyFill="0" applyBorder="0" applyAlignment="0" applyProtection="0"/>
    <xf numFmtId="0" fontId="10" fillId="0" borderId="0" applyNumberFormat="0" applyFill="0" applyBorder="0" applyAlignment="0" applyProtection="0"/>
    <xf numFmtId="0" fontId="7" fillId="0" borderId="0"/>
  </cellStyleXfs>
  <cellXfs count="142">
    <xf numFmtId="0" fontId="0" fillId="0" borderId="0" xfId="0"/>
    <xf numFmtId="0" fontId="0" fillId="2" borderId="0" xfId="0" applyFill="1"/>
    <xf numFmtId="0" fontId="2" fillId="2" borderId="0" xfId="0" applyFont="1" applyFill="1"/>
    <xf numFmtId="168" fontId="0" fillId="2" borderId="0" xfId="0" applyNumberFormat="1" applyFill="1" applyAlignment="1">
      <alignment horizontal="center" vertical="center"/>
    </xf>
    <xf numFmtId="0" fontId="1" fillId="2" borderId="7" xfId="0" applyFont="1" applyFill="1" applyBorder="1" applyAlignment="1">
      <alignment horizontal="center" wrapText="1"/>
    </xf>
    <xf numFmtId="167" fontId="6" fillId="2" borderId="0" xfId="3" applyNumberFormat="1" applyFont="1" applyFill="1" applyBorder="1" applyAlignment="1">
      <alignment horizontal="center"/>
    </xf>
    <xf numFmtId="165" fontId="0" fillId="2" borderId="0" xfId="0" applyNumberFormat="1" applyFill="1"/>
    <xf numFmtId="165" fontId="0" fillId="2" borderId="0" xfId="0" applyNumberFormat="1" applyFill="1" applyBorder="1"/>
    <xf numFmtId="0" fontId="14" fillId="2" borderId="0" xfId="0" quotePrefix="1" applyFont="1" applyFill="1"/>
    <xf numFmtId="167" fontId="0" fillId="2" borderId="0" xfId="1" applyNumberFormat="1" applyFont="1" applyFill="1"/>
    <xf numFmtId="167" fontId="0" fillId="2" borderId="0" xfId="0" applyNumberFormat="1" applyFill="1"/>
    <xf numFmtId="0" fontId="0" fillId="2" borderId="0" xfId="0" applyNumberFormat="1" applyFill="1"/>
    <xf numFmtId="3" fontId="0" fillId="2" borderId="0" xfId="0" applyNumberFormat="1" applyFill="1"/>
    <xf numFmtId="0" fontId="1" fillId="2" borderId="7" xfId="0" applyFont="1" applyFill="1" applyBorder="1" applyAlignment="1">
      <alignment horizontal="center"/>
    </xf>
    <xf numFmtId="165" fontId="0" fillId="2" borderId="0" xfId="1" applyNumberFormat="1" applyFont="1" applyFill="1" applyAlignment="1">
      <alignment horizontal="right"/>
    </xf>
    <xf numFmtId="165" fontId="0" fillId="2" borderId="0" xfId="0" applyNumberFormat="1" applyFill="1" applyAlignment="1">
      <alignment horizontal="right"/>
    </xf>
    <xf numFmtId="168" fontId="0" fillId="2" borderId="0" xfId="0" applyNumberFormat="1" applyFill="1"/>
    <xf numFmtId="0" fontId="0" fillId="2" borderId="0" xfId="0" applyFill="1" applyBorder="1" applyAlignment="1">
      <alignment vertical="top" wrapText="1"/>
    </xf>
    <xf numFmtId="1" fontId="0" fillId="2" borderId="0" xfId="2" applyNumberFormat="1" applyFont="1" applyFill="1"/>
    <xf numFmtId="169" fontId="0" fillId="2" borderId="0" xfId="0" applyNumberFormat="1" applyFill="1"/>
    <xf numFmtId="0" fontId="0" fillId="2" borderId="0" xfId="0" applyFill="1" applyBorder="1" applyAlignment="1">
      <alignment horizontal="left" vertical="top" wrapText="1"/>
    </xf>
    <xf numFmtId="165" fontId="0" fillId="2" borderId="0" xfId="1" applyNumberFormat="1" applyFont="1" applyFill="1"/>
    <xf numFmtId="0" fontId="8" fillId="2" borderId="0" xfId="0" applyFont="1" applyFill="1" applyAlignment="1">
      <alignment horizontal="center"/>
    </xf>
    <xf numFmtId="14" fontId="8" fillId="2" borderId="0" xfId="0" applyNumberFormat="1" applyFont="1" applyFill="1" applyAlignment="1"/>
    <xf numFmtId="0" fontId="1" fillId="2" borderId="0" xfId="0" applyFont="1" applyFill="1" applyBorder="1" applyAlignment="1">
      <alignment horizontal="center" wrapText="1"/>
    </xf>
    <xf numFmtId="3" fontId="0" fillId="2" borderId="0" xfId="1" applyNumberFormat="1" applyFont="1" applyFill="1"/>
    <xf numFmtId="168" fontId="0" fillId="2" borderId="0" xfId="0" applyNumberFormat="1" applyFill="1" applyBorder="1" applyAlignment="1">
      <alignment vertical="top" wrapText="1"/>
    </xf>
    <xf numFmtId="168" fontId="1" fillId="2" borderId="7" xfId="0" applyNumberFormat="1" applyFont="1" applyFill="1" applyBorder="1" applyAlignment="1">
      <alignment horizontal="center" wrapText="1"/>
    </xf>
    <xf numFmtId="168" fontId="0" fillId="2" borderId="0" xfId="0" applyNumberFormat="1" applyFont="1" applyFill="1"/>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41" fontId="0" fillId="2" borderId="0" xfId="6" applyFont="1" applyFill="1" applyAlignment="1">
      <alignment horizontal="center"/>
    </xf>
    <xf numFmtId="41" fontId="0" fillId="2" borderId="0" xfId="0" applyNumberFormat="1" applyFill="1"/>
    <xf numFmtId="166" fontId="0" fillId="2" borderId="0" xfId="0" applyNumberFormat="1" applyFill="1"/>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167" fontId="0" fillId="2" borderId="0" xfId="1" applyNumberFormat="1" applyFont="1" applyFill="1" applyAlignment="1">
      <alignment horizontal="right"/>
    </xf>
    <xf numFmtId="2" fontId="0" fillId="2" borderId="0" xfId="0" applyNumberFormat="1" applyFill="1"/>
    <xf numFmtId="0" fontId="0" fillId="2" borderId="0" xfId="0" applyFill="1" applyAlignment="1">
      <alignment horizontal="center"/>
    </xf>
    <xf numFmtId="165" fontId="4" fillId="2" borderId="0" xfId="1" applyNumberFormat="1" applyFont="1" applyFill="1" applyAlignment="1">
      <alignment horizontal="right"/>
    </xf>
    <xf numFmtId="17" fontId="0" fillId="2" borderId="0" xfId="0" applyNumberFormat="1" applyFill="1"/>
    <xf numFmtId="0" fontId="0" fillId="2" borderId="0" xfId="0" applyFill="1" applyAlignment="1">
      <alignment horizontal="left"/>
    </xf>
    <xf numFmtId="0" fontId="1" fillId="2" borderId="0" xfId="0" applyFont="1" applyFill="1" applyBorder="1" applyAlignment="1">
      <alignment wrapText="1"/>
    </xf>
    <xf numFmtId="0" fontId="1" fillId="2" borderId="1" xfId="0" applyFont="1" applyFill="1" applyBorder="1" applyAlignment="1">
      <alignment horizontal="center" wrapText="1"/>
    </xf>
    <xf numFmtId="0" fontId="1" fillId="2" borderId="1" xfId="0" applyFont="1" applyFill="1" applyBorder="1" applyAlignment="1">
      <alignment horizontal="center"/>
    </xf>
    <xf numFmtId="2" fontId="1" fillId="2" borderId="1" xfId="0" applyNumberFormat="1" applyFont="1" applyFill="1" applyBorder="1" applyAlignment="1">
      <alignment horizontal="center"/>
    </xf>
    <xf numFmtId="168" fontId="2" fillId="2" borderId="0" xfId="0" applyNumberFormat="1" applyFont="1" applyFill="1" applyBorder="1" applyAlignment="1">
      <alignment horizontal="left" vertical="center"/>
    </xf>
    <xf numFmtId="168" fontId="2" fillId="2" borderId="0" xfId="0" applyNumberFormat="1" applyFont="1" applyFill="1" applyBorder="1" applyAlignment="1">
      <alignment horizontal="left" vertical="center" wrapText="1"/>
    </xf>
    <xf numFmtId="0" fontId="4" fillId="2" borderId="0" xfId="0" applyFont="1" applyFill="1" applyBorder="1" applyAlignment="1">
      <alignment horizontal="left"/>
    </xf>
    <xf numFmtId="165" fontId="1" fillId="2" borderId="7" xfId="1" applyNumberFormat="1" applyFont="1" applyFill="1" applyBorder="1" applyAlignment="1">
      <alignment horizontal="center" wrapText="1"/>
    </xf>
    <xf numFmtId="3" fontId="16" fillId="2" borderId="0" xfId="8" applyNumberFormat="1" applyFont="1" applyFill="1" applyAlignment="1">
      <alignment horizontal="right"/>
    </xf>
    <xf numFmtId="14" fontId="8" fillId="2" borderId="0" xfId="0" applyNumberFormat="1" applyFont="1" applyFill="1" applyAlignment="1">
      <alignment horizontal="center"/>
    </xf>
    <xf numFmtId="0" fontId="18" fillId="0" borderId="1" xfId="9" applyFont="1" applyFill="1" applyBorder="1" applyAlignment="1">
      <alignment horizontal="left" vertical="center" wrapText="1"/>
    </xf>
    <xf numFmtId="0" fontId="18" fillId="0" borderId="0" xfId="9" applyFont="1" applyAlignment="1">
      <alignment horizontal="left" vertical="center" wrapText="1"/>
    </xf>
    <xf numFmtId="0" fontId="18" fillId="0" borderId="1" xfId="9" applyFont="1" applyFill="1" applyBorder="1" applyAlignment="1">
      <alignment horizontal="left" vertical="center"/>
    </xf>
    <xf numFmtId="0" fontId="13" fillId="2" borderId="1" xfId="0" applyFont="1" applyFill="1" applyBorder="1" applyAlignment="1">
      <alignment vertical="center"/>
    </xf>
    <xf numFmtId="0" fontId="12" fillId="2" borderId="1" xfId="0" applyFont="1" applyFill="1" applyBorder="1" applyAlignment="1">
      <alignment vertical="center" wrapText="1"/>
    </xf>
    <xf numFmtId="0" fontId="13" fillId="2" borderId="3" xfId="0" applyFont="1" applyFill="1" applyBorder="1" applyAlignment="1">
      <alignment vertical="center" wrapText="1"/>
    </xf>
    <xf numFmtId="0" fontId="17"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20" fillId="0" borderId="0" xfId="0" applyFont="1"/>
    <xf numFmtId="0" fontId="13" fillId="2" borderId="0" xfId="0" applyFont="1" applyFill="1"/>
    <xf numFmtId="0" fontId="0" fillId="2" borderId="0" xfId="0" applyFill="1" applyAlignment="1">
      <alignment horizontal="center" wrapText="1"/>
    </xf>
    <xf numFmtId="0" fontId="12" fillId="2" borderId="12" xfId="0" applyFont="1" applyFill="1" applyBorder="1" applyAlignment="1">
      <alignment vertical="center" wrapText="1"/>
    </xf>
    <xf numFmtId="0" fontId="8" fillId="2" borderId="0" xfId="0" applyFont="1" applyFill="1" applyAlignment="1"/>
    <xf numFmtId="0" fontId="1" fillId="0" borderId="7" xfId="0" applyFont="1" applyFill="1" applyBorder="1" applyAlignment="1">
      <alignment horizontal="center" wrapText="1"/>
    </xf>
    <xf numFmtId="0" fontId="13" fillId="2" borderId="1" xfId="0" applyFont="1" applyFill="1" applyBorder="1" applyAlignment="1">
      <alignment vertical="center" wrapText="1"/>
    </xf>
    <xf numFmtId="168" fontId="0" fillId="2" borderId="0" xfId="0" applyNumberFormat="1" applyFill="1" applyAlignment="1">
      <alignment horizontal="right"/>
    </xf>
    <xf numFmtId="0" fontId="19" fillId="0" borderId="3" xfId="0" applyFont="1" applyFill="1" applyBorder="1" applyAlignment="1">
      <alignment horizontal="center" vertical="center"/>
    </xf>
    <xf numFmtId="0" fontId="18" fillId="0" borderId="3" xfId="9" applyFont="1" applyFill="1" applyBorder="1" applyAlignment="1">
      <alignment horizontal="left" vertical="center"/>
    </xf>
    <xf numFmtId="0" fontId="21" fillId="2" borderId="7" xfId="0" applyFont="1" applyFill="1" applyBorder="1" applyAlignment="1">
      <alignment horizontal="center" wrapText="1"/>
    </xf>
    <xf numFmtId="170" fontId="0" fillId="2" borderId="0" xfId="0" applyNumberFormat="1" applyFill="1" applyBorder="1" applyAlignment="1">
      <alignment vertical="top" wrapText="1"/>
    </xf>
    <xf numFmtId="170" fontId="0" fillId="2" borderId="0" xfId="1" applyNumberFormat="1" applyFont="1" applyFill="1"/>
    <xf numFmtId="170" fontId="0" fillId="2" borderId="0" xfId="0" applyNumberFormat="1" applyFill="1"/>
    <xf numFmtId="0" fontId="0" fillId="2" borderId="0" xfId="0" applyFill="1" applyAlignment="1">
      <alignment horizontal="right"/>
    </xf>
    <xf numFmtId="170" fontId="0" fillId="2" borderId="0" xfId="1" applyNumberFormat="1" applyFont="1" applyFill="1" applyAlignment="1">
      <alignment horizontal="right"/>
    </xf>
    <xf numFmtId="170" fontId="0" fillId="2" borderId="0" xfId="0" applyNumberFormat="1" applyFill="1" applyAlignment="1">
      <alignment horizontal="right"/>
    </xf>
    <xf numFmtId="0" fontId="18" fillId="2" borderId="1" xfId="9" applyFont="1" applyFill="1" applyBorder="1" applyAlignment="1">
      <alignment horizontal="left" vertical="center"/>
    </xf>
    <xf numFmtId="3" fontId="6" fillId="2" borderId="0" xfId="3" applyNumberFormat="1" applyFont="1" applyFill="1" applyBorder="1" applyAlignment="1">
      <alignment horizontal="center"/>
    </xf>
    <xf numFmtId="3" fontId="0" fillId="2" borderId="0" xfId="0" applyNumberFormat="1" applyFill="1" applyAlignment="1">
      <alignment horizontal="center"/>
    </xf>
    <xf numFmtId="17" fontId="19" fillId="0" borderId="1" xfId="0" applyNumberFormat="1" applyFont="1" applyFill="1" applyBorder="1" applyAlignment="1">
      <alignment horizontal="center" vertical="center" wrapText="1"/>
    </xf>
    <xf numFmtId="17" fontId="0" fillId="2" borderId="0" xfId="0" applyNumberFormat="1" applyFill="1" applyAlignment="1">
      <alignment horizontal="left"/>
    </xf>
    <xf numFmtId="17" fontId="17"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 fontId="19" fillId="0" borderId="3" xfId="0" applyNumberFormat="1" applyFont="1" applyFill="1" applyBorder="1" applyAlignment="1">
      <alignment horizontal="center" vertical="center" wrapText="1"/>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3" fontId="9" fillId="4" borderId="1" xfId="1" applyNumberFormat="1" applyFont="1" applyFill="1" applyBorder="1" applyAlignment="1">
      <alignment horizontal="center" vertical="center" wrapText="1"/>
    </xf>
    <xf numFmtId="170" fontId="9" fillId="4" borderId="1" xfId="1" applyNumberFormat="1" applyFont="1" applyFill="1" applyBorder="1" applyAlignment="1">
      <alignment horizontal="center" vertical="center" wrapText="1"/>
    </xf>
    <xf numFmtId="168"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3" fontId="9" fillId="4" borderId="1" xfId="0" applyNumberFormat="1" applyFont="1" applyFill="1" applyBorder="1" applyAlignment="1">
      <alignment horizontal="center" vertical="center" wrapText="1"/>
    </xf>
    <xf numFmtId="168" fontId="9" fillId="4" borderId="1" xfId="2" applyNumberFormat="1" applyFont="1" applyFill="1" applyBorder="1" applyAlignment="1">
      <alignment horizontal="center" vertical="center" wrapText="1"/>
    </xf>
    <xf numFmtId="2"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xf>
    <xf numFmtId="3" fontId="9" fillId="4" borderId="3" xfId="1"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3" fillId="2" borderId="1" xfId="0" applyFont="1" applyFill="1" applyBorder="1" applyAlignment="1">
      <alignmen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3" fillId="2" borderId="12" xfId="0" applyFont="1" applyFill="1" applyBorder="1" applyAlignment="1">
      <alignment horizontal="left" vertical="center" wrapText="1"/>
    </xf>
    <xf numFmtId="0" fontId="8" fillId="3" borderId="0" xfId="0" applyFont="1" applyFill="1" applyAlignment="1">
      <alignment horizontal="center"/>
    </xf>
    <xf numFmtId="14" fontId="8" fillId="3" borderId="0" xfId="0" applyNumberFormat="1" applyFont="1" applyFill="1" applyAlignment="1">
      <alignment horizontal="center"/>
    </xf>
    <xf numFmtId="0" fontId="12" fillId="2" borderId="1" xfId="0" applyFont="1" applyFill="1" applyBorder="1" applyAlignment="1">
      <alignment horizontal="left" vertical="center" wrapText="1"/>
    </xf>
    <xf numFmtId="0" fontId="11" fillId="4" borderId="13" xfId="0" applyFont="1" applyFill="1" applyBorder="1" applyAlignment="1">
      <alignment horizontal="center" vertical="center" wrapText="1"/>
    </xf>
    <xf numFmtId="0" fontId="13" fillId="2" borderId="1" xfId="0" applyFont="1" applyFill="1" applyBorder="1" applyAlignment="1">
      <alignment vertical="center"/>
    </xf>
    <xf numFmtId="0" fontId="4" fillId="2" borderId="1" xfId="0" applyFont="1" applyFill="1" applyBorder="1" applyAlignment="1">
      <alignment horizontal="left"/>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0" fontId="15" fillId="2" borderId="1" xfId="0" applyFont="1" applyFill="1" applyBorder="1" applyAlignment="1">
      <alignment horizontal="center" vertical="center"/>
    </xf>
    <xf numFmtId="0" fontId="4" fillId="2" borderId="9" xfId="0" applyFont="1" applyFill="1" applyBorder="1" applyAlignment="1">
      <alignment horizontal="left" wrapText="1"/>
    </xf>
    <xf numFmtId="0" fontId="4" fillId="2" borderId="10" xfId="0" applyFont="1" applyFill="1" applyBorder="1" applyAlignment="1">
      <alignment horizontal="left" wrapText="1"/>
    </xf>
    <xf numFmtId="0" fontId="4" fillId="2" borderId="11" xfId="0" applyFont="1" applyFill="1" applyBorder="1" applyAlignment="1">
      <alignment horizontal="left" wrapText="1"/>
    </xf>
    <xf numFmtId="0" fontId="1" fillId="2" borderId="0" xfId="0" applyFont="1" applyFill="1" applyBorder="1" applyAlignment="1">
      <alignment horizontal="center"/>
    </xf>
    <xf numFmtId="0" fontId="4" fillId="2" borderId="1" xfId="0" applyFont="1" applyFill="1" applyBorder="1" applyAlignment="1">
      <alignment horizontal="left" vertical="top" wrapText="1"/>
    </xf>
    <xf numFmtId="0" fontId="4" fillId="2" borderId="1" xfId="0" applyFont="1" applyFill="1" applyBorder="1" applyAlignment="1">
      <alignment horizontal="left" wrapText="1"/>
    </xf>
    <xf numFmtId="0" fontId="4" fillId="2" borderId="3" xfId="0" applyFont="1" applyFill="1" applyBorder="1" applyAlignment="1">
      <alignment horizontal="left"/>
    </xf>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0" fontId="15" fillId="2" borderId="4"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8" fillId="3" borderId="0" xfId="0" applyFont="1" applyFill="1" applyBorder="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cellXfs>
  <cellStyles count="11">
    <cellStyle name="Hipervínculo" xfId="9" builtinId="8"/>
    <cellStyle name="Millares" xfId="1" builtinId="3"/>
    <cellStyle name="Millares [0]" xfId="6" builtinId="6"/>
    <cellStyle name="Millares 2" xfId="3"/>
    <cellStyle name="Millares 3" xfId="5"/>
    <cellStyle name="Millares 4" xfId="8"/>
    <cellStyle name="Normal" xfId="0" builtinId="0"/>
    <cellStyle name="Normal 2" xfId="7"/>
    <cellStyle name="Normal 2 2" xfId="10"/>
    <cellStyle name="Normal 3" xfId="4"/>
    <cellStyle name="Porcentaje" xfId="2" builtinId="5"/>
  </cellStyles>
  <dxfs count="0"/>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PIB Constantes 2015 - </a:t>
            </a:r>
            <a:r>
              <a:rPr lang="en-US" sz="1400" b="0" i="0" u="none" strike="noStrike" baseline="0">
                <a:effectLst/>
              </a:rPr>
              <a:t>Variación anual </a:t>
            </a:r>
            <a:endParaRPr lang="en-US"/>
          </a:p>
        </c:rich>
      </c:tx>
      <c:overlay val="0"/>
      <c:spPr>
        <a:noFill/>
        <a:ln>
          <a:noFill/>
        </a:ln>
        <a:effectLst/>
      </c:spPr>
    </c:title>
    <c:autoTitleDeleted val="0"/>
    <c:plotArea>
      <c:layout>
        <c:manualLayout>
          <c:layoutTarget val="inner"/>
          <c:xMode val="edge"/>
          <c:yMode val="edge"/>
          <c:x val="8.0543223320489229E-2"/>
          <c:y val="0.13418786443957462"/>
          <c:w val="0.88754167364717751"/>
          <c:h val="0.69910898261974463"/>
        </c:manualLayout>
      </c:layout>
      <c:lineChart>
        <c:grouping val="standard"/>
        <c:varyColors val="0"/>
        <c:ser>
          <c:idx val="0"/>
          <c:order val="0"/>
          <c:tx>
            <c:v>Bogotá</c:v>
          </c:tx>
          <c:spPr>
            <a:ln>
              <a:solidFill>
                <a:schemeClr val="accent1">
                  <a:lumMod val="75000"/>
                </a:schemeClr>
              </a:solidFill>
            </a:ln>
            <a:effectLst/>
          </c:spPr>
          <c:marker>
            <c:symbol val="none"/>
          </c:marker>
          <c:cat>
            <c:multiLvlStrRef>
              <c:f>'1,2'!$A$26:$B$72</c:f>
              <c:multiLvlStrCache>
                <c:ptCount val="47"/>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pt idx="46">
                    <c:v>2</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'1,2'!$D$26:$D$72</c:f>
              <c:numCache>
                <c:formatCode>_(* #,##0.0_);_(* \(#,##0.0\);_(* "-"??_);_(@_)</c:formatCode>
                <c:ptCount val="47"/>
                <c:pt idx="0">
                  <c:v>3.7683175430142768</c:v>
                </c:pt>
                <c:pt idx="1">
                  <c:v>4.208692099741171</c:v>
                </c:pt>
                <c:pt idx="2">
                  <c:v>2.3136846779277249</c:v>
                </c:pt>
                <c:pt idx="3">
                  <c:v>3.8284054614846639</c:v>
                </c:pt>
                <c:pt idx="4">
                  <c:v>3.5246565632699713</c:v>
                </c:pt>
                <c:pt idx="5">
                  <c:v>3.0973861419018505</c:v>
                </c:pt>
                <c:pt idx="6">
                  <c:v>3.8999465599417249</c:v>
                </c:pt>
                <c:pt idx="7">
                  <c:v>4.0717051932330719</c:v>
                </c:pt>
                <c:pt idx="8">
                  <c:v>4.3310761796028032</c:v>
                </c:pt>
                <c:pt idx="9">
                  <c:v>3.8537718547501072</c:v>
                </c:pt>
                <c:pt idx="10">
                  <c:v>4.9944570152955521</c:v>
                </c:pt>
                <c:pt idx="11">
                  <c:v>3.420090985035813</c:v>
                </c:pt>
                <c:pt idx="12">
                  <c:v>5.020649785591516</c:v>
                </c:pt>
                <c:pt idx="13">
                  <c:v>5.1503211596475751</c:v>
                </c:pt>
                <c:pt idx="14">
                  <c:v>4.6463076766106042</c:v>
                </c:pt>
                <c:pt idx="15">
                  <c:v>4.3307062596909844</c:v>
                </c:pt>
                <c:pt idx="16">
                  <c:v>4.6835563140793113</c:v>
                </c:pt>
                <c:pt idx="17">
                  <c:v>3.9452392250962021</c:v>
                </c:pt>
                <c:pt idx="18">
                  <c:v>2.1319107220985671</c:v>
                </c:pt>
                <c:pt idx="19">
                  <c:v>3.7602911627571984</c:v>
                </c:pt>
                <c:pt idx="20">
                  <c:v>2.0301372820442793</c:v>
                </c:pt>
                <c:pt idx="21">
                  <c:v>1.8345151514357099</c:v>
                </c:pt>
                <c:pt idx="22">
                  <c:v>1.6624996735037314</c:v>
                </c:pt>
                <c:pt idx="23">
                  <c:v>2.6185917210454619</c:v>
                </c:pt>
                <c:pt idx="24">
                  <c:v>2.0363194568626426</c:v>
                </c:pt>
                <c:pt idx="25">
                  <c:v>2.4600841413920733</c:v>
                </c:pt>
                <c:pt idx="26">
                  <c:v>1.5890673343761392</c:v>
                </c:pt>
                <c:pt idx="27">
                  <c:v>1.3614104012803949</c:v>
                </c:pt>
                <c:pt idx="28">
                  <c:v>1.8142125735638928</c:v>
                </c:pt>
                <c:pt idx="29">
                  <c:v>1.8040001711904665</c:v>
                </c:pt>
                <c:pt idx="30">
                  <c:v>2.9589302644061632</c:v>
                </c:pt>
                <c:pt idx="31">
                  <c:v>3.6454374547325159</c:v>
                </c:pt>
                <c:pt idx="32">
                  <c:v>3.4609607451176174</c:v>
                </c:pt>
                <c:pt idx="33">
                  <c:v>3.3031693020403594</c:v>
                </c:pt>
                <c:pt idx="34">
                  <c:v>3.3421180422913466</c:v>
                </c:pt>
                <c:pt idx="35">
                  <c:v>2.579942434302879</c:v>
                </c:pt>
                <c:pt idx="36">
                  <c:v>3.5957791499084522</c:v>
                </c:pt>
                <c:pt idx="37">
                  <c:v>3.9927824203039819</c:v>
                </c:pt>
                <c:pt idx="38">
                  <c:v>4.0032557913481241</c:v>
                </c:pt>
                <c:pt idx="39">
                  <c:v>3.5462673737794574</c:v>
                </c:pt>
                <c:pt idx="40">
                  <c:v>2.1141611482126166</c:v>
                </c:pt>
                <c:pt idx="41">
                  <c:v>-15.617166571960439</c:v>
                </c:pt>
                <c:pt idx="42">
                  <c:v>-8.0728472525756274</c:v>
                </c:pt>
                <c:pt idx="43">
                  <c:v>-3.7738073238019183</c:v>
                </c:pt>
                <c:pt idx="44">
                  <c:v>-6.3645424521444482</c:v>
                </c:pt>
                <c:pt idx="45">
                  <c:v>0.44677679235142875</c:v>
                </c:pt>
                <c:pt idx="46">
                  <c:v>16.906713313586266</c:v>
                </c:pt>
              </c:numCache>
            </c:numRef>
          </c:val>
          <c:smooth val="0"/>
          <c:extLst xmlns:c16r2="http://schemas.microsoft.com/office/drawing/2015/06/chart">
            <c:ext xmlns:c16="http://schemas.microsoft.com/office/drawing/2014/chart" uri="{C3380CC4-5D6E-409C-BE32-E72D297353CC}">
              <c16:uniqueId val="{00000001-4A63-4463-99D8-B2C08D7A815D}"/>
            </c:ext>
          </c:extLst>
        </c:ser>
        <c:ser>
          <c:idx val="1"/>
          <c:order val="1"/>
          <c:tx>
            <c:v>Colombia</c:v>
          </c:tx>
          <c:spPr>
            <a:ln>
              <a:solidFill>
                <a:srgbClr val="00B0F0"/>
              </a:solidFill>
            </a:ln>
          </c:spPr>
          <c:marker>
            <c:symbol val="none"/>
          </c:marker>
          <c:dLbls>
            <c:dLbl>
              <c:idx val="45"/>
              <c:layout>
                <c:manualLayout>
                  <c:x val="0"/>
                  <c:y val="-0.33439482060413744"/>
                </c:manualLayout>
              </c:layout>
              <c:tx>
                <c:rich>
                  <a:bodyPr/>
                  <a:lstStyle/>
                  <a:p>
                    <a:r>
                      <a:rPr lang="en-US"/>
                      <a:t> 16,9 </a:t>
                    </a:r>
                  </a:p>
                </c:rich>
              </c:tx>
              <c:showLegendKey val="0"/>
              <c:showVal val="1"/>
              <c:showCatName val="0"/>
              <c:showSerName val="0"/>
              <c:showPercent val="0"/>
              <c:showBubbleSize val="0"/>
            </c:dLbl>
            <c:dLbl>
              <c:idx val="46"/>
              <c:showLegendKey val="0"/>
              <c:showVal val="1"/>
              <c:showCatName val="0"/>
              <c:showSerName val="0"/>
              <c:showPercent val="0"/>
              <c:showBubbleSize val="0"/>
            </c:dLbl>
            <c:showLegendKey val="0"/>
            <c:showVal val="0"/>
            <c:showCatName val="0"/>
            <c:showSerName val="0"/>
            <c:showPercent val="0"/>
            <c:showBubbleSize val="0"/>
          </c:dLbls>
          <c:cat>
            <c:multiLvlStrRef>
              <c:f>'1,2'!$A$26:$B$72</c:f>
              <c:multiLvlStrCache>
                <c:ptCount val="47"/>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pt idx="46">
                    <c:v>2</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'1,2'!$G$26:$G$72</c:f>
              <c:numCache>
                <c:formatCode>_(* #,##0.0_);_(* \(#,##0.0\);_(* "-"??_);_(@_)</c:formatCode>
                <c:ptCount val="47"/>
                <c:pt idx="0">
                  <c:v>5.3469094015178058</c:v>
                </c:pt>
                <c:pt idx="1">
                  <c:v>4.941805421204279</c:v>
                </c:pt>
                <c:pt idx="2">
                  <c:v>2.6806327484653565</c:v>
                </c:pt>
                <c:pt idx="3">
                  <c:v>2.7620299185056894</c:v>
                </c:pt>
                <c:pt idx="4">
                  <c:v>3.9126357671611487</c:v>
                </c:pt>
                <c:pt idx="5">
                  <c:v>3.7665278980331749</c:v>
                </c:pt>
                <c:pt idx="6">
                  <c:v>4.7206999606896431</c:v>
                </c:pt>
                <c:pt idx="7">
                  <c:v>5.8980577071592535</c:v>
                </c:pt>
                <c:pt idx="8">
                  <c:v>6.1279311065646027</c:v>
                </c:pt>
                <c:pt idx="9">
                  <c:v>5.1339935199567321</c:v>
                </c:pt>
                <c:pt idx="10">
                  <c:v>5.7949979860009222</c:v>
                </c:pt>
                <c:pt idx="11">
                  <c:v>4.0979257355330105</c:v>
                </c:pt>
                <c:pt idx="12">
                  <c:v>4.1536021848400679</c:v>
                </c:pt>
                <c:pt idx="13">
                  <c:v>3.99111904335345</c:v>
                </c:pt>
                <c:pt idx="14">
                  <c:v>4.4990300011097162</c:v>
                </c:pt>
                <c:pt idx="15">
                  <c:v>3.2536631858544069</c:v>
                </c:pt>
                <c:pt idx="16">
                  <c:v>3.283170265640706</c:v>
                </c:pt>
                <c:pt idx="17">
                  <c:v>3.532887335125622</c:v>
                </c:pt>
                <c:pt idx="18">
                  <c:v>1.7737849177405849</c:v>
                </c:pt>
                <c:pt idx="19">
                  <c:v>2.9559013752753742</c:v>
                </c:pt>
                <c:pt idx="20">
                  <c:v>2.2072664726035214</c:v>
                </c:pt>
                <c:pt idx="21">
                  <c:v>2.0762388654828925</c:v>
                </c:pt>
                <c:pt idx="22">
                  <c:v>1.4719957322120223</c:v>
                </c:pt>
                <c:pt idx="23">
                  <c:v>2.5993984375367205</c:v>
                </c:pt>
                <c:pt idx="24">
                  <c:v>2.0873825016279426</c:v>
                </c:pt>
                <c:pt idx="25">
                  <c:v>1.2887658928578674</c:v>
                </c:pt>
                <c:pt idx="26">
                  <c:v>1.5332620638494916</c:v>
                </c:pt>
                <c:pt idx="27">
                  <c:v>1.3055037706780439</c:v>
                </c:pt>
                <c:pt idx="28">
                  <c:v>1.310428245236352</c:v>
                </c:pt>
                <c:pt idx="29">
                  <c:v>1.3593608678874887</c:v>
                </c:pt>
                <c:pt idx="30">
                  <c:v>2.2173455846823344</c:v>
                </c:pt>
                <c:pt idx="31">
                  <c:v>2.1781010585407472</c:v>
                </c:pt>
                <c:pt idx="32">
                  <c:v>2.8186815673588086</c:v>
                </c:pt>
                <c:pt idx="33">
                  <c:v>3.0360246290892974</c:v>
                </c:pt>
                <c:pt idx="34">
                  <c:v>2.5643242827771502</c:v>
                </c:pt>
                <c:pt idx="35">
                  <c:v>2.9916383778785303</c:v>
                </c:pt>
                <c:pt idx="36">
                  <c:v>3.4859453838492982</c:v>
                </c:pt>
                <c:pt idx="37">
                  <c:v>3.198211484123604</c:v>
                </c:pt>
                <c:pt idx="38">
                  <c:v>3.4449202613778311</c:v>
                </c:pt>
                <c:pt idx="39">
                  <c:v>3.2811168045261923</c:v>
                </c:pt>
                <c:pt idx="40">
                  <c:v>1.7617561282492034E-2</c:v>
                </c:pt>
                <c:pt idx="41">
                  <c:v>-15.544171954253599</c:v>
                </c:pt>
                <c:pt idx="42">
                  <c:v>-8.1794074792653362</c:v>
                </c:pt>
                <c:pt idx="43">
                  <c:v>-3.4452936791963964</c:v>
                </c:pt>
                <c:pt idx="44">
                  <c:v>-6.7957581069361765</c:v>
                </c:pt>
                <c:pt idx="45">
                  <c:v>2.1843002830560749</c:v>
                </c:pt>
                <c:pt idx="46">
                  <c:v>16.794571125139669</c:v>
                </c:pt>
              </c:numCache>
            </c:numRef>
          </c:val>
          <c:smooth val="0"/>
          <c:extLst xmlns:c16r2="http://schemas.microsoft.com/office/drawing/2015/06/chart">
            <c:ext xmlns:c16="http://schemas.microsoft.com/office/drawing/2014/chart" uri="{C3380CC4-5D6E-409C-BE32-E72D297353CC}">
              <c16:uniqueId val="{0000002C-A9A3-46EB-A4F9-261EA7016044}"/>
            </c:ext>
          </c:extLst>
        </c:ser>
        <c:dLbls>
          <c:showLegendKey val="0"/>
          <c:showVal val="0"/>
          <c:showCatName val="0"/>
          <c:showSerName val="0"/>
          <c:showPercent val="0"/>
          <c:showBubbleSize val="0"/>
        </c:dLbls>
        <c:marker val="1"/>
        <c:smooth val="0"/>
        <c:axId val="137433600"/>
        <c:axId val="196853760"/>
      </c:lineChart>
      <c:catAx>
        <c:axId val="137433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853760"/>
        <c:crosses val="autoZero"/>
        <c:auto val="1"/>
        <c:lblAlgn val="ctr"/>
        <c:lblOffset val="100"/>
        <c:tickLblSkip val="1"/>
        <c:tickMarkSkip val="1"/>
        <c:noMultiLvlLbl val="0"/>
      </c:catAx>
      <c:valAx>
        <c:axId val="196853760"/>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433600"/>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b="0">
                <a:solidFill>
                  <a:schemeClr val="accent3">
                    <a:lumMod val="75000"/>
                  </a:schemeClr>
                </a:solidFill>
              </a:defRPr>
            </a:pPr>
            <a:r>
              <a:rPr lang="en-US" sz="1200" b="0">
                <a:solidFill>
                  <a:schemeClr val="accent3">
                    <a:lumMod val="75000"/>
                  </a:schemeClr>
                </a:solidFill>
              </a:rPr>
              <a:t>Salarios personal permanente - Variación año corrido</a:t>
            </a:r>
          </a:p>
        </c:rich>
      </c:tx>
      <c:layout>
        <c:manualLayout>
          <c:xMode val="edge"/>
          <c:yMode val="edge"/>
          <c:x val="0.14098262216115517"/>
          <c:y val="1.0419378388473248E-2"/>
        </c:manualLayout>
      </c:layout>
      <c:overlay val="0"/>
    </c:title>
    <c:autoTitleDeleted val="0"/>
    <c:plotArea>
      <c:layout>
        <c:manualLayout>
          <c:layoutTarget val="inner"/>
          <c:xMode val="edge"/>
          <c:yMode val="edge"/>
          <c:x val="0.1347536281919606"/>
          <c:y val="9.8667884347658774E-2"/>
          <c:w val="0.81063761140974377"/>
          <c:h val="0.5254337104277258"/>
        </c:manualLayout>
      </c:layout>
      <c:barChart>
        <c:barDir val="bar"/>
        <c:grouping val="clustered"/>
        <c:varyColors val="0"/>
        <c:ser>
          <c:idx val="0"/>
          <c:order val="0"/>
          <c:tx>
            <c:strRef>
              <c:f>'14'!$B$20</c:f>
              <c:strCache>
                <c:ptCount val="1"/>
                <c:pt idx="0">
                  <c:v>Almacenamiento</c:v>
                </c:pt>
              </c:strCache>
            </c:strRef>
          </c:tx>
          <c:invertIfNegative val="0"/>
          <c:cat>
            <c:numRef>
              <c:f>'14'!$A$40</c:f>
              <c:numCache>
                <c:formatCode>mmm\-yy</c:formatCode>
                <c:ptCount val="1"/>
                <c:pt idx="0">
                  <c:v>44409</c:v>
                </c:pt>
              </c:numCache>
            </c:numRef>
          </c:cat>
          <c:val>
            <c:numRef>
              <c:f>'14'!$B$40</c:f>
              <c:numCache>
                <c:formatCode>0.0</c:formatCode>
                <c:ptCount val="1"/>
                <c:pt idx="0">
                  <c:v>13.517698677992058</c:v>
                </c:pt>
              </c:numCache>
            </c:numRef>
          </c:val>
          <c:extLst xmlns:c16r2="http://schemas.microsoft.com/office/drawing/2015/06/chart">
            <c:ext xmlns:c16="http://schemas.microsoft.com/office/drawing/2014/chart" uri="{C3380CC4-5D6E-409C-BE32-E72D297353CC}">
              <c16:uniqueId val="{00000001-2428-48A2-837E-CE732A7B03E4}"/>
            </c:ext>
          </c:extLst>
        </c:ser>
        <c:ser>
          <c:idx val="1"/>
          <c:order val="1"/>
          <c:tx>
            <c:strRef>
              <c:f>'14'!$C$20</c:f>
              <c:strCache>
                <c:ptCount val="1"/>
                <c:pt idx="0">
                  <c:v>Correo</c:v>
                </c:pt>
              </c:strCache>
            </c:strRef>
          </c:tx>
          <c:invertIfNegative val="0"/>
          <c:cat>
            <c:numRef>
              <c:f>'14'!$A$40</c:f>
              <c:numCache>
                <c:formatCode>mmm\-yy</c:formatCode>
                <c:ptCount val="1"/>
                <c:pt idx="0">
                  <c:v>44409</c:v>
                </c:pt>
              </c:numCache>
            </c:numRef>
          </c:cat>
          <c:val>
            <c:numRef>
              <c:f>'14'!$C$40</c:f>
              <c:numCache>
                <c:formatCode>0.0</c:formatCode>
                <c:ptCount val="1"/>
                <c:pt idx="0">
                  <c:v>11.768302986333907</c:v>
                </c:pt>
              </c:numCache>
            </c:numRef>
          </c:val>
          <c:extLst xmlns:c16r2="http://schemas.microsoft.com/office/drawing/2015/06/chart">
            <c:ext xmlns:c16="http://schemas.microsoft.com/office/drawing/2014/chart" uri="{C3380CC4-5D6E-409C-BE32-E72D297353CC}">
              <c16:uniqueId val="{00000000-33F5-4425-95D3-EE52CCCFCAA5}"/>
            </c:ext>
          </c:extLst>
        </c:ser>
        <c:ser>
          <c:idx val="2"/>
          <c:order val="2"/>
          <c:tx>
            <c:strRef>
              <c:f>'14'!$D$20</c:f>
              <c:strCache>
                <c:ptCount val="1"/>
                <c:pt idx="0">
                  <c:v>Restaurantes</c:v>
                </c:pt>
              </c:strCache>
            </c:strRef>
          </c:tx>
          <c:invertIfNegative val="0"/>
          <c:cat>
            <c:numRef>
              <c:f>'14'!$A$40</c:f>
              <c:numCache>
                <c:formatCode>mmm\-yy</c:formatCode>
                <c:ptCount val="1"/>
                <c:pt idx="0">
                  <c:v>44409</c:v>
                </c:pt>
              </c:numCache>
            </c:numRef>
          </c:cat>
          <c:val>
            <c:numRef>
              <c:f>'14'!$D$40</c:f>
              <c:numCache>
                <c:formatCode>0.0</c:formatCode>
                <c:ptCount val="1"/>
                <c:pt idx="0">
                  <c:v>24.369714045565672</c:v>
                </c:pt>
              </c:numCache>
            </c:numRef>
          </c:val>
          <c:extLst xmlns:c16r2="http://schemas.microsoft.com/office/drawing/2015/06/chart">
            <c:ext xmlns:c16="http://schemas.microsoft.com/office/drawing/2014/chart" uri="{C3380CC4-5D6E-409C-BE32-E72D297353CC}">
              <c16:uniqueId val="{00000001-33F5-4425-95D3-EE52CCCFCAA5}"/>
            </c:ext>
          </c:extLst>
        </c:ser>
        <c:ser>
          <c:idx val="3"/>
          <c:order val="3"/>
          <c:tx>
            <c:strRef>
              <c:f>'14'!$E$20</c:f>
              <c:strCache>
                <c:ptCount val="1"/>
                <c:pt idx="0">
                  <c:v>Edición</c:v>
                </c:pt>
              </c:strCache>
            </c:strRef>
          </c:tx>
          <c:invertIfNegative val="0"/>
          <c:cat>
            <c:numRef>
              <c:f>'14'!$A$40</c:f>
              <c:numCache>
                <c:formatCode>mmm\-yy</c:formatCode>
                <c:ptCount val="1"/>
                <c:pt idx="0">
                  <c:v>44409</c:v>
                </c:pt>
              </c:numCache>
            </c:numRef>
          </c:cat>
          <c:val>
            <c:numRef>
              <c:f>'14'!$E$40</c:f>
              <c:numCache>
                <c:formatCode>0.0</c:formatCode>
                <c:ptCount val="1"/>
                <c:pt idx="0">
                  <c:v>4.061552190464468</c:v>
                </c:pt>
              </c:numCache>
            </c:numRef>
          </c:val>
          <c:extLst xmlns:c16r2="http://schemas.microsoft.com/office/drawing/2015/06/chart">
            <c:ext xmlns:c16="http://schemas.microsoft.com/office/drawing/2014/chart" uri="{C3380CC4-5D6E-409C-BE32-E72D297353CC}">
              <c16:uniqueId val="{00000002-33F5-4425-95D3-EE52CCCFCAA5}"/>
            </c:ext>
          </c:extLst>
        </c:ser>
        <c:ser>
          <c:idx val="4"/>
          <c:order val="4"/>
          <c:tx>
            <c:strRef>
              <c:f>'14'!$F$20</c:f>
              <c:strCache>
                <c:ptCount val="1"/>
                <c:pt idx="0">
                  <c:v>Cinematográficas </c:v>
                </c:pt>
              </c:strCache>
            </c:strRef>
          </c:tx>
          <c:invertIfNegative val="0"/>
          <c:cat>
            <c:numRef>
              <c:f>'14'!$A$40</c:f>
              <c:numCache>
                <c:formatCode>mmm\-yy</c:formatCode>
                <c:ptCount val="1"/>
                <c:pt idx="0">
                  <c:v>44409</c:v>
                </c:pt>
              </c:numCache>
            </c:numRef>
          </c:cat>
          <c:val>
            <c:numRef>
              <c:f>'14'!$F$40</c:f>
              <c:numCache>
                <c:formatCode>0.0</c:formatCode>
                <c:ptCount val="1"/>
                <c:pt idx="0">
                  <c:v>47.897939509535149</c:v>
                </c:pt>
              </c:numCache>
            </c:numRef>
          </c:val>
          <c:extLst xmlns:c16r2="http://schemas.microsoft.com/office/drawing/2015/06/chart">
            <c:ext xmlns:c16="http://schemas.microsoft.com/office/drawing/2014/chart" uri="{C3380CC4-5D6E-409C-BE32-E72D297353CC}">
              <c16:uniqueId val="{00000003-33F5-4425-95D3-EE52CCCFCAA5}"/>
            </c:ext>
          </c:extLst>
        </c:ser>
        <c:ser>
          <c:idx val="5"/>
          <c:order val="5"/>
          <c:tx>
            <c:strRef>
              <c:f>'14'!$G$20</c:f>
              <c:strCache>
                <c:ptCount val="1"/>
                <c:pt idx="0">
                  <c:v>Programación y transmisión</c:v>
                </c:pt>
              </c:strCache>
            </c:strRef>
          </c:tx>
          <c:invertIfNegative val="0"/>
          <c:cat>
            <c:numRef>
              <c:f>'14'!$A$40</c:f>
              <c:numCache>
                <c:formatCode>mmm\-yy</c:formatCode>
                <c:ptCount val="1"/>
                <c:pt idx="0">
                  <c:v>44409</c:v>
                </c:pt>
              </c:numCache>
            </c:numRef>
          </c:cat>
          <c:val>
            <c:numRef>
              <c:f>'14'!$G$40</c:f>
              <c:numCache>
                <c:formatCode>0.0</c:formatCode>
                <c:ptCount val="1"/>
                <c:pt idx="0">
                  <c:v>9.6754742348438043</c:v>
                </c:pt>
              </c:numCache>
            </c:numRef>
          </c:val>
          <c:extLst xmlns:c16r2="http://schemas.microsoft.com/office/drawing/2015/06/chart">
            <c:ext xmlns:c16="http://schemas.microsoft.com/office/drawing/2014/chart" uri="{C3380CC4-5D6E-409C-BE32-E72D297353CC}">
              <c16:uniqueId val="{00000004-33F5-4425-95D3-EE52CCCFCAA5}"/>
            </c:ext>
          </c:extLst>
        </c:ser>
        <c:ser>
          <c:idx val="6"/>
          <c:order val="6"/>
          <c:tx>
            <c:strRef>
              <c:f>'14'!$H$20</c:f>
              <c:strCache>
                <c:ptCount val="1"/>
                <c:pt idx="0">
                  <c:v>Telecomunicaciones</c:v>
                </c:pt>
              </c:strCache>
            </c:strRef>
          </c:tx>
          <c:invertIfNegative val="0"/>
          <c:cat>
            <c:numRef>
              <c:f>'14'!$A$40</c:f>
              <c:numCache>
                <c:formatCode>mmm\-yy</c:formatCode>
                <c:ptCount val="1"/>
                <c:pt idx="0">
                  <c:v>44409</c:v>
                </c:pt>
              </c:numCache>
            </c:numRef>
          </c:cat>
          <c:val>
            <c:numRef>
              <c:f>'14'!$H$40</c:f>
              <c:numCache>
                <c:formatCode>0.0</c:formatCode>
                <c:ptCount val="1"/>
                <c:pt idx="0">
                  <c:v>1.0002581691120866</c:v>
                </c:pt>
              </c:numCache>
            </c:numRef>
          </c:val>
          <c:extLst xmlns:c16r2="http://schemas.microsoft.com/office/drawing/2015/06/chart">
            <c:ext xmlns:c16="http://schemas.microsoft.com/office/drawing/2014/chart" uri="{C3380CC4-5D6E-409C-BE32-E72D297353CC}">
              <c16:uniqueId val="{00000005-33F5-4425-95D3-EE52CCCFCAA5}"/>
            </c:ext>
          </c:extLst>
        </c:ser>
        <c:ser>
          <c:idx val="7"/>
          <c:order val="7"/>
          <c:tx>
            <c:strRef>
              <c:f>'14'!$I$20</c:f>
              <c:strCache>
                <c:ptCount val="1"/>
                <c:pt idx="0">
                  <c:v>Sistemas informáticos </c:v>
                </c:pt>
              </c:strCache>
            </c:strRef>
          </c:tx>
          <c:invertIfNegative val="0"/>
          <c:cat>
            <c:numRef>
              <c:f>'14'!$A$40</c:f>
              <c:numCache>
                <c:formatCode>mmm\-yy</c:formatCode>
                <c:ptCount val="1"/>
                <c:pt idx="0">
                  <c:v>44409</c:v>
                </c:pt>
              </c:numCache>
            </c:numRef>
          </c:cat>
          <c:val>
            <c:numRef>
              <c:f>'14'!$I$40</c:f>
              <c:numCache>
                <c:formatCode>0.0</c:formatCode>
                <c:ptCount val="1"/>
                <c:pt idx="0">
                  <c:v>11.581655931991477</c:v>
                </c:pt>
              </c:numCache>
            </c:numRef>
          </c:val>
          <c:extLst xmlns:c16r2="http://schemas.microsoft.com/office/drawing/2015/06/chart">
            <c:ext xmlns:c16="http://schemas.microsoft.com/office/drawing/2014/chart" uri="{C3380CC4-5D6E-409C-BE32-E72D297353CC}">
              <c16:uniqueId val="{00000006-33F5-4425-95D3-EE52CCCFCAA5}"/>
            </c:ext>
          </c:extLst>
        </c:ser>
        <c:ser>
          <c:idx val="8"/>
          <c:order val="8"/>
          <c:tx>
            <c:strRef>
              <c:f>'14'!$J$20</c:f>
              <c:strCache>
                <c:ptCount val="1"/>
                <c:pt idx="0">
                  <c:v>Inmobiliarias</c:v>
                </c:pt>
              </c:strCache>
            </c:strRef>
          </c:tx>
          <c:invertIfNegative val="0"/>
          <c:cat>
            <c:numRef>
              <c:f>'14'!$A$40</c:f>
              <c:numCache>
                <c:formatCode>mmm\-yy</c:formatCode>
                <c:ptCount val="1"/>
                <c:pt idx="0">
                  <c:v>44409</c:v>
                </c:pt>
              </c:numCache>
            </c:numRef>
          </c:cat>
          <c:val>
            <c:numRef>
              <c:f>'14'!$J$40</c:f>
              <c:numCache>
                <c:formatCode>0.0</c:formatCode>
                <c:ptCount val="1"/>
                <c:pt idx="0">
                  <c:v>11.404779475435987</c:v>
                </c:pt>
              </c:numCache>
            </c:numRef>
          </c:val>
          <c:extLst xmlns:c16r2="http://schemas.microsoft.com/office/drawing/2015/06/chart">
            <c:ext xmlns:c16="http://schemas.microsoft.com/office/drawing/2014/chart" uri="{C3380CC4-5D6E-409C-BE32-E72D297353CC}">
              <c16:uniqueId val="{00000007-33F5-4425-95D3-EE52CCCFCAA5}"/>
            </c:ext>
          </c:extLst>
        </c:ser>
        <c:ser>
          <c:idx val="9"/>
          <c:order val="9"/>
          <c:tx>
            <c:strRef>
              <c:f>'14'!$K$20</c:f>
              <c:strCache>
                <c:ptCount val="1"/>
                <c:pt idx="0">
                  <c:v>Profesionales científicas y técnicas </c:v>
                </c:pt>
              </c:strCache>
            </c:strRef>
          </c:tx>
          <c:invertIfNegative val="0"/>
          <c:cat>
            <c:numRef>
              <c:f>'14'!$A$40</c:f>
              <c:numCache>
                <c:formatCode>mmm\-yy</c:formatCode>
                <c:ptCount val="1"/>
                <c:pt idx="0">
                  <c:v>44409</c:v>
                </c:pt>
              </c:numCache>
            </c:numRef>
          </c:cat>
          <c:val>
            <c:numRef>
              <c:f>'14'!$K$40</c:f>
              <c:numCache>
                <c:formatCode>0.0</c:formatCode>
                <c:ptCount val="1"/>
                <c:pt idx="0">
                  <c:v>9.3909334065289869</c:v>
                </c:pt>
              </c:numCache>
            </c:numRef>
          </c:val>
          <c:extLst xmlns:c16r2="http://schemas.microsoft.com/office/drawing/2015/06/chart">
            <c:ext xmlns:c16="http://schemas.microsoft.com/office/drawing/2014/chart" uri="{C3380CC4-5D6E-409C-BE32-E72D297353CC}">
              <c16:uniqueId val="{00000008-33F5-4425-95D3-EE52CCCFCAA5}"/>
            </c:ext>
          </c:extLst>
        </c:ser>
        <c:ser>
          <c:idx val="10"/>
          <c:order val="10"/>
          <c:tx>
            <c:strRef>
              <c:f>'14'!$L$20</c:f>
              <c:strCache>
                <c:ptCount val="1"/>
                <c:pt idx="0">
                  <c:v>Publicidad</c:v>
                </c:pt>
              </c:strCache>
            </c:strRef>
          </c:tx>
          <c:invertIfNegative val="0"/>
          <c:cat>
            <c:numRef>
              <c:f>'14'!$A$40</c:f>
              <c:numCache>
                <c:formatCode>mmm\-yy</c:formatCode>
                <c:ptCount val="1"/>
                <c:pt idx="0">
                  <c:v>44409</c:v>
                </c:pt>
              </c:numCache>
            </c:numRef>
          </c:cat>
          <c:val>
            <c:numRef>
              <c:f>'14'!$L$40</c:f>
              <c:numCache>
                <c:formatCode>0.0</c:formatCode>
                <c:ptCount val="1"/>
                <c:pt idx="0">
                  <c:v>7.8913590255542516</c:v>
                </c:pt>
              </c:numCache>
            </c:numRef>
          </c:val>
          <c:extLst xmlns:c16r2="http://schemas.microsoft.com/office/drawing/2015/06/chart">
            <c:ext xmlns:c16="http://schemas.microsoft.com/office/drawing/2014/chart" uri="{C3380CC4-5D6E-409C-BE32-E72D297353CC}">
              <c16:uniqueId val="{00000009-33F5-4425-95D3-EE52CCCFCAA5}"/>
            </c:ext>
          </c:extLst>
        </c:ser>
        <c:ser>
          <c:idx val="11"/>
          <c:order val="11"/>
          <c:tx>
            <c:strRef>
              <c:f>'14'!$M$20</c:f>
              <c:strCache>
                <c:ptCount val="1"/>
                <c:pt idx="0">
                  <c:v>Empleo, seguridad e investigación privada</c:v>
                </c:pt>
              </c:strCache>
            </c:strRef>
          </c:tx>
          <c:invertIfNegative val="0"/>
          <c:cat>
            <c:numRef>
              <c:f>'14'!$A$40</c:f>
              <c:numCache>
                <c:formatCode>mmm\-yy</c:formatCode>
                <c:ptCount val="1"/>
                <c:pt idx="0">
                  <c:v>44409</c:v>
                </c:pt>
              </c:numCache>
            </c:numRef>
          </c:cat>
          <c:val>
            <c:numRef>
              <c:f>'14'!$M$40</c:f>
              <c:numCache>
                <c:formatCode>0.0</c:formatCode>
                <c:ptCount val="1"/>
                <c:pt idx="0">
                  <c:v>8.9765695668497614</c:v>
                </c:pt>
              </c:numCache>
            </c:numRef>
          </c:val>
          <c:extLst xmlns:c16r2="http://schemas.microsoft.com/office/drawing/2015/06/chart">
            <c:ext xmlns:c16="http://schemas.microsoft.com/office/drawing/2014/chart" uri="{C3380CC4-5D6E-409C-BE32-E72D297353CC}">
              <c16:uniqueId val="{0000000A-33F5-4425-95D3-EE52CCCFCAA5}"/>
            </c:ext>
          </c:extLst>
        </c:ser>
        <c:ser>
          <c:idx val="12"/>
          <c:order val="12"/>
          <c:tx>
            <c:strRef>
              <c:f>'14'!$N$20</c:f>
              <c:strCache>
                <c:ptCount val="1"/>
                <c:pt idx="0">
                  <c:v>Call center</c:v>
                </c:pt>
              </c:strCache>
            </c:strRef>
          </c:tx>
          <c:invertIfNegative val="0"/>
          <c:cat>
            <c:numRef>
              <c:f>'14'!$A$40</c:f>
              <c:numCache>
                <c:formatCode>mmm\-yy</c:formatCode>
                <c:ptCount val="1"/>
                <c:pt idx="0">
                  <c:v>44409</c:v>
                </c:pt>
              </c:numCache>
            </c:numRef>
          </c:cat>
          <c:val>
            <c:numRef>
              <c:f>'14'!$N$40</c:f>
              <c:numCache>
                <c:formatCode>0.0</c:formatCode>
                <c:ptCount val="1"/>
                <c:pt idx="0">
                  <c:v>7.551546206243188</c:v>
                </c:pt>
              </c:numCache>
            </c:numRef>
          </c:val>
          <c:extLst xmlns:c16r2="http://schemas.microsoft.com/office/drawing/2015/06/chart">
            <c:ext xmlns:c16="http://schemas.microsoft.com/office/drawing/2014/chart" uri="{C3380CC4-5D6E-409C-BE32-E72D297353CC}">
              <c16:uniqueId val="{0000000B-33F5-4425-95D3-EE52CCCFCAA5}"/>
            </c:ext>
          </c:extLst>
        </c:ser>
        <c:ser>
          <c:idx val="13"/>
          <c:order val="13"/>
          <c:tx>
            <c:strRef>
              <c:f>'14'!$O$20</c:f>
              <c:strCache>
                <c:ptCount val="1"/>
                <c:pt idx="0">
                  <c:v>Administrativas y oficina </c:v>
                </c:pt>
              </c:strCache>
            </c:strRef>
          </c:tx>
          <c:invertIfNegative val="0"/>
          <c:cat>
            <c:numRef>
              <c:f>'14'!$A$40</c:f>
              <c:numCache>
                <c:formatCode>mmm\-yy</c:formatCode>
                <c:ptCount val="1"/>
                <c:pt idx="0">
                  <c:v>44409</c:v>
                </c:pt>
              </c:numCache>
            </c:numRef>
          </c:cat>
          <c:val>
            <c:numRef>
              <c:f>'14'!$O$40</c:f>
              <c:numCache>
                <c:formatCode>0.0</c:formatCode>
                <c:ptCount val="1"/>
                <c:pt idx="0">
                  <c:v>6.8643052489368444</c:v>
                </c:pt>
              </c:numCache>
            </c:numRef>
          </c:val>
          <c:extLst xmlns:c16r2="http://schemas.microsoft.com/office/drawing/2015/06/chart">
            <c:ext xmlns:c16="http://schemas.microsoft.com/office/drawing/2014/chart" uri="{C3380CC4-5D6E-409C-BE32-E72D297353CC}">
              <c16:uniqueId val="{0000000C-33F5-4425-95D3-EE52CCCFCAA5}"/>
            </c:ext>
          </c:extLst>
        </c:ser>
        <c:ser>
          <c:idx val="14"/>
          <c:order val="14"/>
          <c:tx>
            <c:strRef>
              <c:f>'14'!$P$20</c:f>
              <c:strCache>
                <c:ptCount val="1"/>
                <c:pt idx="0">
                  <c:v>Educación superior privada</c:v>
                </c:pt>
              </c:strCache>
            </c:strRef>
          </c:tx>
          <c:invertIfNegative val="0"/>
          <c:cat>
            <c:numRef>
              <c:f>'14'!$A$40</c:f>
              <c:numCache>
                <c:formatCode>mmm\-yy</c:formatCode>
                <c:ptCount val="1"/>
                <c:pt idx="0">
                  <c:v>44409</c:v>
                </c:pt>
              </c:numCache>
            </c:numRef>
          </c:cat>
          <c:val>
            <c:numRef>
              <c:f>'14'!$P$40</c:f>
              <c:numCache>
                <c:formatCode>0.0</c:formatCode>
                <c:ptCount val="1"/>
                <c:pt idx="0">
                  <c:v>2.7241206250748178</c:v>
                </c:pt>
              </c:numCache>
            </c:numRef>
          </c:val>
          <c:extLst xmlns:c16r2="http://schemas.microsoft.com/office/drawing/2015/06/chart">
            <c:ext xmlns:c16="http://schemas.microsoft.com/office/drawing/2014/chart" uri="{C3380CC4-5D6E-409C-BE32-E72D297353CC}">
              <c16:uniqueId val="{0000000D-33F5-4425-95D3-EE52CCCFCAA5}"/>
            </c:ext>
          </c:extLst>
        </c:ser>
        <c:ser>
          <c:idx val="15"/>
          <c:order val="15"/>
          <c:tx>
            <c:strRef>
              <c:f>'14'!$Q$20</c:f>
              <c:strCache>
                <c:ptCount val="1"/>
                <c:pt idx="0">
                  <c:v>Salud humana privada con internación</c:v>
                </c:pt>
              </c:strCache>
            </c:strRef>
          </c:tx>
          <c:invertIfNegative val="0"/>
          <c:cat>
            <c:numRef>
              <c:f>'14'!$A$40</c:f>
              <c:numCache>
                <c:formatCode>mmm\-yy</c:formatCode>
                <c:ptCount val="1"/>
                <c:pt idx="0">
                  <c:v>44409</c:v>
                </c:pt>
              </c:numCache>
            </c:numRef>
          </c:cat>
          <c:val>
            <c:numRef>
              <c:f>'14'!$Q$40</c:f>
              <c:numCache>
                <c:formatCode>0.0</c:formatCode>
                <c:ptCount val="1"/>
                <c:pt idx="0">
                  <c:v>4.3132426009697866</c:v>
                </c:pt>
              </c:numCache>
            </c:numRef>
          </c:val>
          <c:extLst xmlns:c16r2="http://schemas.microsoft.com/office/drawing/2015/06/chart">
            <c:ext xmlns:c16="http://schemas.microsoft.com/office/drawing/2014/chart" uri="{C3380CC4-5D6E-409C-BE32-E72D297353CC}">
              <c16:uniqueId val="{0000000E-33F5-4425-95D3-EE52CCCFCAA5}"/>
            </c:ext>
          </c:extLst>
        </c:ser>
        <c:ser>
          <c:idx val="16"/>
          <c:order val="16"/>
          <c:tx>
            <c:strRef>
              <c:f>'14'!$R$20</c:f>
              <c:strCache>
                <c:ptCount val="1"/>
                <c:pt idx="0">
                  <c:v>Salud humana privada sin internación</c:v>
                </c:pt>
              </c:strCache>
            </c:strRef>
          </c:tx>
          <c:invertIfNegative val="0"/>
          <c:cat>
            <c:numRef>
              <c:f>'14'!$A$40</c:f>
              <c:numCache>
                <c:formatCode>mmm\-yy</c:formatCode>
                <c:ptCount val="1"/>
                <c:pt idx="0">
                  <c:v>44409</c:v>
                </c:pt>
              </c:numCache>
            </c:numRef>
          </c:cat>
          <c:val>
            <c:numRef>
              <c:f>'14'!$R$40</c:f>
              <c:numCache>
                <c:formatCode>0.0</c:formatCode>
                <c:ptCount val="1"/>
                <c:pt idx="0">
                  <c:v>7.3156133988061072</c:v>
                </c:pt>
              </c:numCache>
            </c:numRef>
          </c:val>
          <c:extLst xmlns:c16r2="http://schemas.microsoft.com/office/drawing/2015/06/chart">
            <c:ext xmlns:c16="http://schemas.microsoft.com/office/drawing/2014/chart" uri="{C3380CC4-5D6E-409C-BE32-E72D297353CC}">
              <c16:uniqueId val="{0000000F-33F5-4425-95D3-EE52CCCFCAA5}"/>
            </c:ext>
          </c:extLst>
        </c:ser>
        <c:ser>
          <c:idx val="17"/>
          <c:order val="17"/>
          <c:tx>
            <c:strRef>
              <c:f>'14'!$S$20</c:f>
              <c:strCache>
                <c:ptCount val="1"/>
                <c:pt idx="0">
                  <c:v>Otros servicios de entretenimiento y otros servicios</c:v>
                </c:pt>
              </c:strCache>
            </c:strRef>
          </c:tx>
          <c:invertIfNegative val="0"/>
          <c:cat>
            <c:numRef>
              <c:f>'14'!$A$40</c:f>
              <c:numCache>
                <c:formatCode>mmm\-yy</c:formatCode>
                <c:ptCount val="1"/>
                <c:pt idx="0">
                  <c:v>44409</c:v>
                </c:pt>
              </c:numCache>
            </c:numRef>
          </c:cat>
          <c:val>
            <c:numRef>
              <c:f>'14'!$S$40</c:f>
              <c:numCache>
                <c:formatCode>0.0</c:formatCode>
                <c:ptCount val="1"/>
                <c:pt idx="0">
                  <c:v>21.241813165431097</c:v>
                </c:pt>
              </c:numCache>
            </c:numRef>
          </c:val>
          <c:extLst xmlns:c16r2="http://schemas.microsoft.com/office/drawing/2015/06/chart">
            <c:ext xmlns:c16="http://schemas.microsoft.com/office/drawing/2014/chart" uri="{C3380CC4-5D6E-409C-BE32-E72D297353CC}">
              <c16:uniqueId val="{00000010-33F5-4425-95D3-EE52CCCFCAA5}"/>
            </c:ext>
          </c:extLst>
        </c:ser>
        <c:dLbls>
          <c:showLegendKey val="0"/>
          <c:showVal val="0"/>
          <c:showCatName val="0"/>
          <c:showSerName val="0"/>
          <c:showPercent val="0"/>
          <c:showBubbleSize val="0"/>
        </c:dLbls>
        <c:gapWidth val="150"/>
        <c:axId val="196645888"/>
        <c:axId val="249992832"/>
      </c:barChart>
      <c:dateAx>
        <c:axId val="196645888"/>
        <c:scaling>
          <c:orientation val="minMax"/>
        </c:scaling>
        <c:delete val="0"/>
        <c:axPos val="l"/>
        <c:numFmt formatCode="mmm\-yy" sourceLinked="1"/>
        <c:majorTickMark val="none"/>
        <c:minorTickMark val="none"/>
        <c:tickLblPos val="low"/>
        <c:txPr>
          <a:bodyPr rot="-60000000" vert="horz"/>
          <a:lstStyle/>
          <a:p>
            <a:pPr>
              <a:defRPr/>
            </a:pPr>
            <a:endParaRPr lang="es-CO"/>
          </a:p>
        </c:txPr>
        <c:crossAx val="249992832"/>
        <c:crosses val="autoZero"/>
        <c:auto val="1"/>
        <c:lblOffset val="100"/>
        <c:baseTimeUnit val="days"/>
      </c:dateAx>
      <c:valAx>
        <c:axId val="249992832"/>
        <c:scaling>
          <c:orientation val="minMax"/>
        </c:scaling>
        <c:delete val="0"/>
        <c:axPos val="b"/>
        <c:numFmt formatCode="0.0" sourceLinked="1"/>
        <c:majorTickMark val="none"/>
        <c:minorTickMark val="none"/>
        <c:tickLblPos val="nextTo"/>
        <c:txPr>
          <a:bodyPr rot="-60000000" vert="horz"/>
          <a:lstStyle/>
          <a:p>
            <a:pPr>
              <a:defRPr sz="900"/>
            </a:pPr>
            <a:endParaRPr lang="es-CO"/>
          </a:p>
        </c:txPr>
        <c:crossAx val="196645888"/>
        <c:crosses val="autoZero"/>
        <c:crossBetween val="between"/>
      </c:valAx>
    </c:plotArea>
    <c:legend>
      <c:legendPos val="b"/>
      <c:layout>
        <c:manualLayout>
          <c:xMode val="edge"/>
          <c:yMode val="edge"/>
          <c:x val="0"/>
          <c:y val="0.71868810200224109"/>
          <c:w val="0.99414206036745412"/>
          <c:h val="0.2770057819355024"/>
        </c:manualLayout>
      </c:layout>
      <c:overlay val="0"/>
      <c:txPr>
        <a:bodyPr/>
        <a:lstStyle/>
        <a:p>
          <a:pPr>
            <a:defRPr sz="700"/>
          </a:pPr>
          <a:endParaRPr lang="es-CO"/>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a:t>
            </a:r>
            <a:r>
              <a:rPr lang="en-US" baseline="0"/>
              <a:t> de v</a:t>
            </a:r>
            <a:r>
              <a:rPr lang="en-US"/>
              <a:t>entas nominales mensual</a:t>
            </a:r>
          </a:p>
        </c:rich>
      </c:tx>
      <c:layout>
        <c:manualLayout>
          <c:xMode val="edge"/>
          <c:yMode val="edge"/>
          <c:x val="0.23772727272727268"/>
          <c:y val="4.657960338442033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cat>
            <c:multiLvlStrRef>
              <c:f>'15'!$A$21:$B$52</c:f>
              <c:multiLvlStrCache>
                <c:ptCount val="3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lvl>
                <c:lvl>
                  <c:pt idx="0">
                    <c:v>2019</c:v>
                  </c:pt>
                  <c:pt idx="12">
                    <c:v>2020</c:v>
                  </c:pt>
                  <c:pt idx="24">
                    <c:v>2021</c:v>
                  </c:pt>
                </c:lvl>
              </c:multiLvlStrCache>
            </c:multiLvlStrRef>
          </c:cat>
          <c:val>
            <c:numRef>
              <c:f>'15'!$C$21:$C$52</c:f>
              <c:numCache>
                <c:formatCode>0.0</c:formatCode>
                <c:ptCount val="32"/>
                <c:pt idx="0">
                  <c:v>81.812240478735959</c:v>
                </c:pt>
                <c:pt idx="1">
                  <c:v>85.30392324703503</c:v>
                </c:pt>
                <c:pt idx="2">
                  <c:v>94.086184491922182</c:v>
                </c:pt>
                <c:pt idx="3">
                  <c:v>90.504815462124824</c:v>
                </c:pt>
                <c:pt idx="4">
                  <c:v>96.475394605354523</c:v>
                </c:pt>
                <c:pt idx="5">
                  <c:v>96.694870804499175</c:v>
                </c:pt>
                <c:pt idx="6">
                  <c:v>100.60684635648744</c:v>
                </c:pt>
                <c:pt idx="7">
                  <c:v>107.0138448605407</c:v>
                </c:pt>
                <c:pt idx="8">
                  <c:v>101.13607807983087</c:v>
                </c:pt>
                <c:pt idx="9">
                  <c:v>103.72849786573744</c:v>
                </c:pt>
                <c:pt idx="10">
                  <c:v>108.83539494636022</c:v>
                </c:pt>
                <c:pt idx="11">
                  <c:v>133.80190880137161</c:v>
                </c:pt>
                <c:pt idx="12">
                  <c:v>89.955169616312091</c:v>
                </c:pt>
                <c:pt idx="13">
                  <c:v>101.42361672851034</c:v>
                </c:pt>
                <c:pt idx="14">
                  <c:v>94.760534009074732</c:v>
                </c:pt>
                <c:pt idx="15">
                  <c:v>49.475469878112904</c:v>
                </c:pt>
                <c:pt idx="16">
                  <c:v>72.460060367469964</c:v>
                </c:pt>
                <c:pt idx="17">
                  <c:v>82.992299538102131</c:v>
                </c:pt>
                <c:pt idx="18">
                  <c:v>89.581408027619204</c:v>
                </c:pt>
                <c:pt idx="19">
                  <c:v>87.265071084081271</c:v>
                </c:pt>
                <c:pt idx="20">
                  <c:v>99.866896064646852</c:v>
                </c:pt>
                <c:pt idx="21">
                  <c:v>105.21410165276896</c:v>
                </c:pt>
                <c:pt idx="22">
                  <c:v>117.40321861261013</c:v>
                </c:pt>
                <c:pt idx="23">
                  <c:v>129.51642947345792</c:v>
                </c:pt>
                <c:pt idx="24">
                  <c:v>79.871562265415832</c:v>
                </c:pt>
                <c:pt idx="25">
                  <c:v>105.38312160646204</c:v>
                </c:pt>
                <c:pt idx="26">
                  <c:v>111.37455864441245</c:v>
                </c:pt>
                <c:pt idx="27">
                  <c:v>90.330583736687117</c:v>
                </c:pt>
                <c:pt idx="28">
                  <c:v>96.814666833324935</c:v>
                </c:pt>
                <c:pt idx="29">
                  <c:v>113.68817784442773</c:v>
                </c:pt>
                <c:pt idx="30">
                  <c:v>117.04994414991894</c:v>
                </c:pt>
                <c:pt idx="31">
                  <c:v>121.92524557472042</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28"/>
              <c:layout>
                <c:manualLayout>
                  <c:x val="3.2085561497326207E-2"/>
                  <c:y val="-0.16567516168943802"/>
                </c:manualLayout>
              </c:layout>
              <c:tx>
                <c:rich>
                  <a:bodyPr/>
                  <a:lstStyle/>
                  <a:p>
                    <a:r>
                      <a:rPr lang="en-US"/>
                      <a:t>121,9</a:t>
                    </a:r>
                  </a:p>
                </c:rich>
              </c:tx>
              <c:showLegendKey val="0"/>
              <c:showVal val="1"/>
              <c:showCatName val="0"/>
              <c:showSerName val="0"/>
              <c:showPercent val="0"/>
              <c:showBubbleSize val="0"/>
            </c:dLbl>
            <c:dLbl>
              <c:idx val="31"/>
              <c:layout>
                <c:manualLayout>
                  <c:x val="0"/>
                  <c:y val="3.106393994304944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'15'!$A$21:$B$52</c:f>
              <c:multiLvlStrCache>
                <c:ptCount val="3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lvl>
                <c:lvl>
                  <c:pt idx="0">
                    <c:v>2019</c:v>
                  </c:pt>
                  <c:pt idx="12">
                    <c:v>2020</c:v>
                  </c:pt>
                  <c:pt idx="24">
                    <c:v>2021</c:v>
                  </c:pt>
                </c:lvl>
              </c:multiLvlStrCache>
            </c:multiLvlStrRef>
          </c:cat>
          <c:val>
            <c:numRef>
              <c:f>'15'!$G$21:$G$52</c:f>
              <c:numCache>
                <c:formatCode>0.0</c:formatCode>
                <c:ptCount val="32"/>
                <c:pt idx="0">
                  <c:v>88.267482526401537</c:v>
                </c:pt>
                <c:pt idx="1">
                  <c:v>85.70814782911755</c:v>
                </c:pt>
                <c:pt idx="2">
                  <c:v>94.485213822271248</c:v>
                </c:pt>
                <c:pt idx="3">
                  <c:v>90.855478579761481</c:v>
                </c:pt>
                <c:pt idx="4">
                  <c:v>97.190600660456809</c:v>
                </c:pt>
                <c:pt idx="5">
                  <c:v>96.483319629951609</c:v>
                </c:pt>
                <c:pt idx="6">
                  <c:v>101.0148952765402</c:v>
                </c:pt>
                <c:pt idx="7">
                  <c:v>103.91341208754437</c:v>
                </c:pt>
                <c:pt idx="8">
                  <c:v>99.350640841576421</c:v>
                </c:pt>
                <c:pt idx="9">
                  <c:v>102.56943553025455</c:v>
                </c:pt>
                <c:pt idx="10">
                  <c:v>107.85754995215454</c:v>
                </c:pt>
                <c:pt idx="11">
                  <c:v>132.30382326396926</c:v>
                </c:pt>
                <c:pt idx="12">
                  <c:v>98.248307451054856</c:v>
                </c:pt>
                <c:pt idx="13">
                  <c:v>100.5057203154153</c:v>
                </c:pt>
                <c:pt idx="14">
                  <c:v>92.721221926146228</c:v>
                </c:pt>
                <c:pt idx="15">
                  <c:v>53.464564477401261</c:v>
                </c:pt>
                <c:pt idx="16">
                  <c:v>72.101035639737802</c:v>
                </c:pt>
                <c:pt idx="17">
                  <c:v>83.355060212231322</c:v>
                </c:pt>
                <c:pt idx="18">
                  <c:v>88.637490099861893</c:v>
                </c:pt>
                <c:pt idx="19">
                  <c:v>86.165330395864899</c:v>
                </c:pt>
                <c:pt idx="20">
                  <c:v>98.444714542981444</c:v>
                </c:pt>
                <c:pt idx="21">
                  <c:v>105.6504408408817</c:v>
                </c:pt>
                <c:pt idx="22">
                  <c:v>111.43631729585465</c:v>
                </c:pt>
                <c:pt idx="23">
                  <c:v>128.8703224435784</c:v>
                </c:pt>
                <c:pt idx="24">
                  <c:v>91.97434572566975</c:v>
                </c:pt>
                <c:pt idx="25">
                  <c:v>102.40101510883871</c:v>
                </c:pt>
                <c:pt idx="26">
                  <c:v>112.56128287272502</c:v>
                </c:pt>
                <c:pt idx="27">
                  <c:v>95.306194534247538</c:v>
                </c:pt>
                <c:pt idx="28">
                  <c:v>92.483169293191025</c:v>
                </c:pt>
                <c:pt idx="29">
                  <c:v>109.24116743689503</c:v>
                </c:pt>
                <c:pt idx="30">
                  <c:v>118.55426088844303</c:v>
                </c:pt>
                <c:pt idx="31">
                  <c:v>120.22942389133547</c:v>
                </c:pt>
              </c:numCache>
            </c:numRef>
          </c:val>
          <c:smooth val="0"/>
          <c:extLst xmlns:c16r2="http://schemas.microsoft.com/office/drawing/2015/06/chart">
            <c:ext xmlns:c16="http://schemas.microsoft.com/office/drawing/2014/chart" uri="{C3380CC4-5D6E-409C-BE32-E72D297353CC}">
              <c16:uniqueId val="{0000000D-A30B-4666-80F6-129939D7E536}"/>
            </c:ext>
          </c:extLst>
        </c:ser>
        <c:dLbls>
          <c:showLegendKey val="0"/>
          <c:showVal val="0"/>
          <c:showCatName val="0"/>
          <c:showSerName val="0"/>
          <c:showPercent val="0"/>
          <c:showBubbleSize val="0"/>
        </c:dLbls>
        <c:marker val="1"/>
        <c:smooth val="0"/>
        <c:axId val="197363200"/>
        <c:axId val="250922688"/>
      </c:lineChart>
      <c:catAx>
        <c:axId val="197363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0922688"/>
        <c:crosses val="autoZero"/>
        <c:auto val="1"/>
        <c:lblAlgn val="ctr"/>
        <c:lblOffset val="100"/>
        <c:noMultiLvlLbl val="0"/>
      </c:catAx>
      <c:valAx>
        <c:axId val="250922688"/>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363200"/>
        <c:crosses val="autoZero"/>
        <c:crossBetween val="between"/>
      </c:valAx>
      <c:spPr>
        <a:noFill/>
        <a:ln>
          <a:noFill/>
        </a:ln>
        <a:effectLst/>
      </c:spPr>
    </c:plotArea>
    <c:legend>
      <c:legendPos val="t"/>
      <c:layout>
        <c:manualLayout>
          <c:xMode val="edge"/>
          <c:yMode val="edge"/>
          <c:x val="0.31496210366752297"/>
          <c:y val="0.12830095893779198"/>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ventas reales mensual</a:t>
            </a:r>
          </a:p>
        </c:rich>
      </c:tx>
      <c:layout>
        <c:manualLayout>
          <c:xMode val="edge"/>
          <c:yMode val="edge"/>
          <c:x val="0.24307486631016043"/>
          <c:y val="9.835259404966809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31"/>
              <c:layout>
                <c:manualLayout>
                  <c:x val="0"/>
                  <c:y val="-4.659590991457419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'16'!$A$21:$B$52</c:f>
              <c:multiLvlStrCache>
                <c:ptCount val="3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lvl>
                <c:lvl>
                  <c:pt idx="0">
                    <c:v>2019</c:v>
                  </c:pt>
                  <c:pt idx="12">
                    <c:v>2020</c:v>
                  </c:pt>
                  <c:pt idx="24">
                    <c:v>2021</c:v>
                  </c:pt>
                </c:lvl>
              </c:multiLvlStrCache>
            </c:multiLvlStrRef>
          </c:cat>
          <c:val>
            <c:numRef>
              <c:f>'16'!$C$21:$C$52</c:f>
              <c:numCache>
                <c:formatCode>0.0</c:formatCode>
                <c:ptCount val="32"/>
                <c:pt idx="0">
                  <c:v>88.267482526401537</c:v>
                </c:pt>
                <c:pt idx="1">
                  <c:v>85.70814782911755</c:v>
                </c:pt>
                <c:pt idx="2">
                  <c:v>94.485213822271248</c:v>
                </c:pt>
                <c:pt idx="3">
                  <c:v>90.855478579761481</c:v>
                </c:pt>
                <c:pt idx="4">
                  <c:v>97.190600660456809</c:v>
                </c:pt>
                <c:pt idx="5">
                  <c:v>96.483319629951609</c:v>
                </c:pt>
                <c:pt idx="6">
                  <c:v>101.0148952765402</c:v>
                </c:pt>
                <c:pt idx="7">
                  <c:v>103.91341208754437</c:v>
                </c:pt>
                <c:pt idx="8">
                  <c:v>99.350640841576421</c:v>
                </c:pt>
                <c:pt idx="9">
                  <c:v>102.56943553025455</c:v>
                </c:pt>
                <c:pt idx="10">
                  <c:v>107.85754995215454</c:v>
                </c:pt>
                <c:pt idx="11">
                  <c:v>132.30382326396926</c:v>
                </c:pt>
                <c:pt idx="12">
                  <c:v>98.248307451054856</c:v>
                </c:pt>
                <c:pt idx="13">
                  <c:v>100.5057203154153</c:v>
                </c:pt>
                <c:pt idx="14">
                  <c:v>92.721221926146228</c:v>
                </c:pt>
                <c:pt idx="15">
                  <c:v>53.464564477401261</c:v>
                </c:pt>
                <c:pt idx="16">
                  <c:v>72.101035639737802</c:v>
                </c:pt>
                <c:pt idx="17">
                  <c:v>83.355060212231322</c:v>
                </c:pt>
                <c:pt idx="18">
                  <c:v>88.637490099861893</c:v>
                </c:pt>
                <c:pt idx="19">
                  <c:v>86.165330395864899</c:v>
                </c:pt>
                <c:pt idx="20">
                  <c:v>98.444714542981444</c:v>
                </c:pt>
                <c:pt idx="21">
                  <c:v>105.6504408408817</c:v>
                </c:pt>
                <c:pt idx="22">
                  <c:v>111.43631729585465</c:v>
                </c:pt>
                <c:pt idx="23">
                  <c:v>128.8703224435784</c:v>
                </c:pt>
                <c:pt idx="24">
                  <c:v>91.97434572566975</c:v>
                </c:pt>
                <c:pt idx="25">
                  <c:v>102.40101510883871</c:v>
                </c:pt>
                <c:pt idx="26">
                  <c:v>112.56128287272502</c:v>
                </c:pt>
                <c:pt idx="27">
                  <c:v>95.306194534247538</c:v>
                </c:pt>
                <c:pt idx="28">
                  <c:v>92.483169293191025</c:v>
                </c:pt>
                <c:pt idx="29">
                  <c:v>109.24116743689503</c:v>
                </c:pt>
                <c:pt idx="30">
                  <c:v>118.55426088844303</c:v>
                </c:pt>
                <c:pt idx="31">
                  <c:v>120.22942389133547</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31"/>
              <c:layout>
                <c:manualLayout>
                  <c:x val="0"/>
                  <c:y val="3.106393994304944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'16'!$A$21:$B$52</c:f>
              <c:multiLvlStrCache>
                <c:ptCount val="3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lvl>
                <c:lvl>
                  <c:pt idx="0">
                    <c:v>2019</c:v>
                  </c:pt>
                  <c:pt idx="12">
                    <c:v>2020</c:v>
                  </c:pt>
                  <c:pt idx="24">
                    <c:v>2021</c:v>
                  </c:pt>
                </c:lvl>
              </c:multiLvlStrCache>
            </c:multiLvlStrRef>
          </c:cat>
          <c:val>
            <c:numRef>
              <c:f>'16'!$G$21:$G$52</c:f>
              <c:numCache>
                <c:formatCode>0.0</c:formatCode>
                <c:ptCount val="32"/>
                <c:pt idx="0">
                  <c:v>89.934458122085644</c:v>
                </c:pt>
                <c:pt idx="1">
                  <c:v>86.908960317250219</c:v>
                </c:pt>
                <c:pt idx="2">
                  <c:v>95.452031753592863</c:v>
                </c:pt>
                <c:pt idx="3">
                  <c:v>91.460723077744461</c:v>
                </c:pt>
                <c:pt idx="4">
                  <c:v>97.540443093270426</c:v>
                </c:pt>
                <c:pt idx="5">
                  <c:v>96.515012856942633</c:v>
                </c:pt>
                <c:pt idx="6">
                  <c:v>100.60398152864532</c:v>
                </c:pt>
                <c:pt idx="7">
                  <c:v>103.41929772853879</c:v>
                </c:pt>
                <c:pt idx="8">
                  <c:v>98.600310929354279</c:v>
                </c:pt>
                <c:pt idx="9">
                  <c:v>101.63707080956178</c:v>
                </c:pt>
                <c:pt idx="10">
                  <c:v>106.89020507048494</c:v>
                </c:pt>
                <c:pt idx="11">
                  <c:v>131.03750471252818</c:v>
                </c:pt>
                <c:pt idx="12">
                  <c:v>96.773812104110789</c:v>
                </c:pt>
                <c:pt idx="13">
                  <c:v>98.73224312947076</c:v>
                </c:pt>
                <c:pt idx="14">
                  <c:v>90.804706622892354</c:v>
                </c:pt>
                <c:pt idx="15">
                  <c:v>52.200938360287566</c:v>
                </c:pt>
                <c:pt idx="16">
                  <c:v>71.258524342332151</c:v>
                </c:pt>
                <c:pt idx="17">
                  <c:v>82.927705962023097</c:v>
                </c:pt>
                <c:pt idx="18">
                  <c:v>88.271468809643423</c:v>
                </c:pt>
                <c:pt idx="19">
                  <c:v>85.778300548676626</c:v>
                </c:pt>
                <c:pt idx="20">
                  <c:v>97.773265483710276</c:v>
                </c:pt>
                <c:pt idx="21">
                  <c:v>104.85063428797419</c:v>
                </c:pt>
                <c:pt idx="22">
                  <c:v>111.42358250906504</c:v>
                </c:pt>
                <c:pt idx="23">
                  <c:v>127.7486930255051</c:v>
                </c:pt>
                <c:pt idx="24">
                  <c:v>90.603869824604558</c:v>
                </c:pt>
                <c:pt idx="25">
                  <c:v>100.00074766092965</c:v>
                </c:pt>
                <c:pt idx="26">
                  <c:v>109.15226742970117</c:v>
                </c:pt>
                <c:pt idx="27">
                  <c:v>91.426596684257916</c:v>
                </c:pt>
                <c:pt idx="28">
                  <c:v>87.468275441332068</c:v>
                </c:pt>
                <c:pt idx="29">
                  <c:v>103.46189590231735</c:v>
                </c:pt>
                <c:pt idx="30">
                  <c:v>112.12946555792846</c:v>
                </c:pt>
                <c:pt idx="31">
                  <c:v>113.23673313244082</c:v>
                </c:pt>
              </c:numCache>
            </c:numRef>
          </c:val>
          <c:smooth val="0"/>
          <c:extLst xmlns:c16r2="http://schemas.microsoft.com/office/drawing/2015/06/chart">
            <c:ext xmlns:c16="http://schemas.microsoft.com/office/drawing/2014/chart" uri="{C3380CC4-5D6E-409C-BE32-E72D297353CC}">
              <c16:uniqueId val="{00000003-0CAF-4D7B-BA07-05E84E91DABF}"/>
            </c:ext>
          </c:extLst>
        </c:ser>
        <c:dLbls>
          <c:showLegendKey val="0"/>
          <c:showVal val="0"/>
          <c:showCatName val="0"/>
          <c:showSerName val="0"/>
          <c:showPercent val="0"/>
          <c:showBubbleSize val="0"/>
        </c:dLbls>
        <c:marker val="1"/>
        <c:smooth val="0"/>
        <c:axId val="237576704"/>
        <c:axId val="250924992"/>
      </c:lineChart>
      <c:catAx>
        <c:axId val="237576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0924992"/>
        <c:crosses val="autoZero"/>
        <c:auto val="1"/>
        <c:lblAlgn val="ctr"/>
        <c:lblOffset val="100"/>
        <c:noMultiLvlLbl val="0"/>
      </c:catAx>
      <c:valAx>
        <c:axId val="250924992"/>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7576704"/>
        <c:crosses val="autoZero"/>
        <c:crossBetween val="between"/>
      </c:valAx>
      <c:spPr>
        <a:noFill/>
        <a:ln>
          <a:noFill/>
        </a:ln>
        <a:effectLst/>
      </c:spPr>
    </c:plotArea>
    <c:legend>
      <c:legendPos val="t"/>
      <c:layout>
        <c:manualLayout>
          <c:xMode val="edge"/>
          <c:yMode val="edge"/>
          <c:x val="0.30159311971030361"/>
          <c:y val="0.11276903226858485"/>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producción real mensual</a:t>
            </a:r>
          </a:p>
        </c:rich>
      </c:tx>
      <c:layout>
        <c:manualLayout>
          <c:xMode val="edge"/>
          <c:yMode val="edge"/>
          <c:x val="0.24307486631016043"/>
          <c:y val="9.835259404966809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43"/>
              <c:layout>
                <c:manualLayout>
                  <c:x val="0"/>
                  <c:y val="5.901157927996580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'17'!$A$21:$B$64</c:f>
              <c:multiLvlStrCache>
                <c:ptCount val="4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lvl>
                <c:lvl>
                  <c:pt idx="0">
                    <c:v>2018</c:v>
                  </c:pt>
                  <c:pt idx="12">
                    <c:v>2019</c:v>
                  </c:pt>
                  <c:pt idx="24">
                    <c:v>2020</c:v>
                  </c:pt>
                  <c:pt idx="36">
                    <c:v>2021</c:v>
                  </c:pt>
                </c:lvl>
              </c:multiLvlStrCache>
            </c:multiLvlStrRef>
          </c:cat>
          <c:val>
            <c:numRef>
              <c:f>'17'!$C$21:$C$64</c:f>
              <c:numCache>
                <c:formatCode>0.0</c:formatCode>
                <c:ptCount val="44"/>
                <c:pt idx="0">
                  <c:v>86.018019625945669</c:v>
                </c:pt>
                <c:pt idx="1">
                  <c:v>93.854538180767491</c:v>
                </c:pt>
                <c:pt idx="2">
                  <c:v>96.28448182520934</c:v>
                </c:pt>
                <c:pt idx="3">
                  <c:v>97.791971694992853</c:v>
                </c:pt>
                <c:pt idx="4">
                  <c:v>104.59935066220584</c:v>
                </c:pt>
                <c:pt idx="5">
                  <c:v>97.231216405451235</c:v>
                </c:pt>
                <c:pt idx="6">
                  <c:v>99.760215368482164</c:v>
                </c:pt>
                <c:pt idx="7">
                  <c:v>104.17562283299362</c:v>
                </c:pt>
                <c:pt idx="8">
                  <c:v>100.93505336687478</c:v>
                </c:pt>
                <c:pt idx="9">
                  <c:v>110.06874981909307</c:v>
                </c:pt>
                <c:pt idx="10">
                  <c:v>108.30745377370987</c:v>
                </c:pt>
                <c:pt idx="11">
                  <c:v>100.97332644427399</c:v>
                </c:pt>
                <c:pt idx="12">
                  <c:v>86.950804422668952</c:v>
                </c:pt>
                <c:pt idx="13">
                  <c:v>96.423494515871468</c:v>
                </c:pt>
                <c:pt idx="14">
                  <c:v>100.78160876555106</c:v>
                </c:pt>
                <c:pt idx="15">
                  <c:v>98.632152010883829</c:v>
                </c:pt>
                <c:pt idx="16">
                  <c:v>106.69459705518813</c:v>
                </c:pt>
                <c:pt idx="17">
                  <c:v>95.28139194913426</c:v>
                </c:pt>
                <c:pt idx="18">
                  <c:v>104.61327807343369</c:v>
                </c:pt>
                <c:pt idx="19">
                  <c:v>105.50545489553154</c:v>
                </c:pt>
                <c:pt idx="20">
                  <c:v>103.30799720137837</c:v>
                </c:pt>
                <c:pt idx="21">
                  <c:v>111.17367564907678</c:v>
                </c:pt>
                <c:pt idx="22">
                  <c:v>102.57887813399148</c:v>
                </c:pt>
                <c:pt idx="23">
                  <c:v>104.37314778372441</c:v>
                </c:pt>
                <c:pt idx="24">
                  <c:v>89.305103856659997</c:v>
                </c:pt>
                <c:pt idx="25">
                  <c:v>97.079675574293944</c:v>
                </c:pt>
                <c:pt idx="26">
                  <c:v>85.792294069771245</c:v>
                </c:pt>
                <c:pt idx="27">
                  <c:v>57.598619398071463</c:v>
                </c:pt>
                <c:pt idx="28">
                  <c:v>71.239333301890596</c:v>
                </c:pt>
                <c:pt idx="29">
                  <c:v>80.517141731877089</c:v>
                </c:pt>
                <c:pt idx="30">
                  <c:v>88.570906622182505</c:v>
                </c:pt>
                <c:pt idx="31">
                  <c:v>87.230190179700628</c:v>
                </c:pt>
                <c:pt idx="32">
                  <c:v>94.820864283853481</c:v>
                </c:pt>
                <c:pt idx="33">
                  <c:v>100.3649844894676</c:v>
                </c:pt>
                <c:pt idx="34">
                  <c:v>98.850813514914918</c:v>
                </c:pt>
                <c:pt idx="35">
                  <c:v>101.69218811235731</c:v>
                </c:pt>
                <c:pt idx="36">
                  <c:v>80.753855100307732</c:v>
                </c:pt>
                <c:pt idx="37">
                  <c:v>92.8108964568913</c:v>
                </c:pt>
                <c:pt idx="38">
                  <c:v>106.94084268811123</c:v>
                </c:pt>
                <c:pt idx="39">
                  <c:v>95.049838929708713</c:v>
                </c:pt>
                <c:pt idx="40">
                  <c:v>88.12468314758911</c:v>
                </c:pt>
                <c:pt idx="41">
                  <c:v>99.826305033236608</c:v>
                </c:pt>
                <c:pt idx="42">
                  <c:v>109.49226936853091</c:v>
                </c:pt>
                <c:pt idx="43">
                  <c:v>111.76888524679769</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43"/>
              <c:layout>
                <c:manualLayout>
                  <c:x val="0"/>
                  <c:y val="-4.425868445997437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'17'!$A$21:$B$64</c:f>
              <c:multiLvlStrCache>
                <c:ptCount val="4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lvl>
                <c:lvl>
                  <c:pt idx="0">
                    <c:v>2018</c:v>
                  </c:pt>
                  <c:pt idx="12">
                    <c:v>2019</c:v>
                  </c:pt>
                  <c:pt idx="24">
                    <c:v>2020</c:v>
                  </c:pt>
                  <c:pt idx="36">
                    <c:v>2021</c:v>
                  </c:pt>
                </c:lvl>
              </c:multiLvlStrCache>
            </c:multiLvlStrRef>
          </c:cat>
          <c:val>
            <c:numRef>
              <c:f>'17'!$G$21:$G$64</c:f>
              <c:numCache>
                <c:formatCode>0.0</c:formatCode>
                <c:ptCount val="44"/>
                <c:pt idx="0">
                  <c:v>90.046166808457144</c:v>
                </c:pt>
                <c:pt idx="1">
                  <c:v>91.883707271001427</c:v>
                </c:pt>
                <c:pt idx="2">
                  <c:v>96.561067009369665</c:v>
                </c:pt>
                <c:pt idx="3">
                  <c:v>97.673958468163633</c:v>
                </c:pt>
                <c:pt idx="4">
                  <c:v>100.21319857445275</c:v>
                </c:pt>
                <c:pt idx="5">
                  <c:v>97.816942165360345</c:v>
                </c:pt>
                <c:pt idx="6">
                  <c:v>100.80218364404712</c:v>
                </c:pt>
                <c:pt idx="7">
                  <c:v>105.4982355646848</c:v>
                </c:pt>
                <c:pt idx="8">
                  <c:v>104.12475225410545</c:v>
                </c:pt>
                <c:pt idx="9">
                  <c:v>107.74822176439949</c:v>
                </c:pt>
                <c:pt idx="10">
                  <c:v>106.96048742733919</c:v>
                </c:pt>
                <c:pt idx="11">
                  <c:v>100.67107904861905</c:v>
                </c:pt>
                <c:pt idx="12">
                  <c:v>92.622804870823927</c:v>
                </c:pt>
                <c:pt idx="13">
                  <c:v>94.59948427855285</c:v>
                </c:pt>
                <c:pt idx="14">
                  <c:v>99.44409099694505</c:v>
                </c:pt>
                <c:pt idx="15">
                  <c:v>96.276615836529416</c:v>
                </c:pt>
                <c:pt idx="16">
                  <c:v>103.72513039575976</c:v>
                </c:pt>
                <c:pt idx="17">
                  <c:v>96.917301211516033</c:v>
                </c:pt>
                <c:pt idx="18">
                  <c:v>104.59989458831092</c:v>
                </c:pt>
                <c:pt idx="19">
                  <c:v>105.85499179561945</c:v>
                </c:pt>
                <c:pt idx="20">
                  <c:v>104.63845183761056</c:v>
                </c:pt>
                <c:pt idx="21">
                  <c:v>110.1136871402488</c:v>
                </c:pt>
                <c:pt idx="22">
                  <c:v>104.78118291683766</c:v>
                </c:pt>
                <c:pt idx="23">
                  <c:v>104.06491232351213</c:v>
                </c:pt>
                <c:pt idx="24">
                  <c:v>95.797251812348577</c:v>
                </c:pt>
                <c:pt idx="25">
                  <c:v>98.823632758475881</c:v>
                </c:pt>
                <c:pt idx="26">
                  <c:v>90.607708642513842</c:v>
                </c:pt>
                <c:pt idx="27">
                  <c:v>61.830026955966645</c:v>
                </c:pt>
                <c:pt idx="28">
                  <c:v>76.331195882141401</c:v>
                </c:pt>
                <c:pt idx="29">
                  <c:v>87.205342873566565</c:v>
                </c:pt>
                <c:pt idx="30">
                  <c:v>95.824346764366936</c:v>
                </c:pt>
                <c:pt idx="31">
                  <c:v>95.077840611204238</c:v>
                </c:pt>
                <c:pt idx="32">
                  <c:v>101.64119756973432</c:v>
                </c:pt>
                <c:pt idx="33">
                  <c:v>107.26326463255043</c:v>
                </c:pt>
                <c:pt idx="34">
                  <c:v>104.5482425238371</c:v>
                </c:pt>
                <c:pt idx="35">
                  <c:v>105.68443984019751</c:v>
                </c:pt>
                <c:pt idx="36">
                  <c:v>94.343739414912108</c:v>
                </c:pt>
                <c:pt idx="37">
                  <c:v>99.338149400864353</c:v>
                </c:pt>
                <c:pt idx="38">
                  <c:v>109.27803429628213</c:v>
                </c:pt>
                <c:pt idx="39">
                  <c:v>101.34594979383903</c:v>
                </c:pt>
                <c:pt idx="40">
                  <c:v>82.781549055536928</c:v>
                </c:pt>
                <c:pt idx="41">
                  <c:v>105.20273882268609</c:v>
                </c:pt>
                <c:pt idx="42">
                  <c:v>115.00614490660044</c:v>
                </c:pt>
                <c:pt idx="43">
                  <c:v>116.87472657053857</c:v>
                </c:pt>
              </c:numCache>
            </c:numRef>
          </c:val>
          <c:smooth val="0"/>
          <c:extLst xmlns:c16r2="http://schemas.microsoft.com/office/drawing/2015/06/chart">
            <c:ext xmlns:c16="http://schemas.microsoft.com/office/drawing/2014/chart" uri="{C3380CC4-5D6E-409C-BE32-E72D297353CC}">
              <c16:uniqueId val="{00000002-BD35-4AC0-B5E8-98C0E01915C5}"/>
            </c:ext>
          </c:extLst>
        </c:ser>
        <c:dLbls>
          <c:showLegendKey val="0"/>
          <c:showVal val="0"/>
          <c:showCatName val="0"/>
          <c:showSerName val="0"/>
          <c:showPercent val="0"/>
          <c:showBubbleSize val="0"/>
        </c:dLbls>
        <c:marker val="1"/>
        <c:smooth val="0"/>
        <c:axId val="249552896"/>
        <c:axId val="250927296"/>
      </c:lineChart>
      <c:catAx>
        <c:axId val="24955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0927296"/>
        <c:crosses val="autoZero"/>
        <c:auto val="1"/>
        <c:lblAlgn val="ctr"/>
        <c:lblOffset val="100"/>
        <c:noMultiLvlLbl val="0"/>
      </c:catAx>
      <c:valAx>
        <c:axId val="250927296"/>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9552896"/>
        <c:crosses val="autoZero"/>
        <c:crossBetween val="between"/>
      </c:valAx>
      <c:spPr>
        <a:noFill/>
        <a:ln>
          <a:noFill/>
        </a:ln>
        <a:effectLst/>
      </c:spPr>
    </c:plotArea>
    <c:legend>
      <c:legendPos val="t"/>
      <c:layout>
        <c:manualLayout>
          <c:xMode val="edge"/>
          <c:yMode val="edge"/>
          <c:x val="0.31496210366752297"/>
          <c:y val="0.12830095893779198"/>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ventas real mensual</a:t>
            </a:r>
          </a:p>
        </c:rich>
      </c:tx>
      <c:layout>
        <c:manualLayout>
          <c:xMode val="edge"/>
          <c:yMode val="edge"/>
          <c:x val="0.26198797956106562"/>
          <c:y val="9.7205346294046251E-3"/>
        </c:manualLayout>
      </c:layout>
      <c:overlay val="0"/>
      <c:spPr>
        <a:noFill/>
        <a:ln>
          <a:noFill/>
        </a:ln>
        <a:effectLst/>
      </c:spPr>
    </c:title>
    <c:autoTitleDeleted val="0"/>
    <c:plotArea>
      <c:layout>
        <c:manualLayout>
          <c:layoutTarget val="inner"/>
          <c:xMode val="edge"/>
          <c:yMode val="edge"/>
          <c:x val="8.9173437761769142E-2"/>
          <c:y val="0.20456865127582022"/>
          <c:w val="0.88157124308929469"/>
          <c:h val="0.625824858162475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43"/>
              <c:layout>
                <c:manualLayout>
                  <c:x val="0"/>
                  <c:y val="2.916160388821389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'18'!$A$21:$B$64</c:f>
              <c:multiLvlStrCache>
                <c:ptCount val="4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lvl>
                <c:lvl>
                  <c:pt idx="0">
                    <c:v>2018</c:v>
                  </c:pt>
                  <c:pt idx="12">
                    <c:v>2019</c:v>
                  </c:pt>
                  <c:pt idx="24">
                    <c:v>2020</c:v>
                  </c:pt>
                  <c:pt idx="36">
                    <c:v>2021</c:v>
                  </c:pt>
                </c:lvl>
              </c:multiLvlStrCache>
            </c:multiLvlStrRef>
          </c:cat>
          <c:val>
            <c:numRef>
              <c:f>'18'!$C$21:$C$64</c:f>
              <c:numCache>
                <c:formatCode>0.0</c:formatCode>
                <c:ptCount val="44"/>
                <c:pt idx="0">
                  <c:v>82.922201686550196</c:v>
                </c:pt>
                <c:pt idx="1">
                  <c:v>92.910025624111114</c:v>
                </c:pt>
                <c:pt idx="2">
                  <c:v>95.932166717697541</c:v>
                </c:pt>
                <c:pt idx="3">
                  <c:v>97.100867251004161</c:v>
                </c:pt>
                <c:pt idx="4">
                  <c:v>101.14474887559382</c:v>
                </c:pt>
                <c:pt idx="5">
                  <c:v>97.901665965698854</c:v>
                </c:pt>
                <c:pt idx="6">
                  <c:v>97.226121783576318</c:v>
                </c:pt>
                <c:pt idx="7">
                  <c:v>104.13819784627601</c:v>
                </c:pt>
                <c:pt idx="8">
                  <c:v>100.96131617621877</c:v>
                </c:pt>
                <c:pt idx="9">
                  <c:v>106.21586824651814</c:v>
                </c:pt>
                <c:pt idx="10">
                  <c:v>112.63389110938236</c:v>
                </c:pt>
                <c:pt idx="11">
                  <c:v>110.91292871737271</c:v>
                </c:pt>
                <c:pt idx="12">
                  <c:v>85.545000205965877</c:v>
                </c:pt>
                <c:pt idx="13">
                  <c:v>93.522683400568667</c:v>
                </c:pt>
                <c:pt idx="14">
                  <c:v>97.9936819219527</c:v>
                </c:pt>
                <c:pt idx="15">
                  <c:v>98.016547596966959</c:v>
                </c:pt>
                <c:pt idx="16">
                  <c:v>104.01359228500785</c:v>
                </c:pt>
                <c:pt idx="17">
                  <c:v>96.647800483275049</c:v>
                </c:pt>
                <c:pt idx="18">
                  <c:v>103.40956871777402</c:v>
                </c:pt>
                <c:pt idx="19">
                  <c:v>103.85286269844399</c:v>
                </c:pt>
                <c:pt idx="20">
                  <c:v>103.40035610843469</c:v>
                </c:pt>
                <c:pt idx="21">
                  <c:v>108.84422125179859</c:v>
                </c:pt>
                <c:pt idx="22">
                  <c:v>108.48973094847337</c:v>
                </c:pt>
                <c:pt idx="23">
                  <c:v>116.15716401031462</c:v>
                </c:pt>
                <c:pt idx="24">
                  <c:v>87.906180633561718</c:v>
                </c:pt>
                <c:pt idx="25">
                  <c:v>96.375905130882913</c:v>
                </c:pt>
                <c:pt idx="26">
                  <c:v>86.200487654898836</c:v>
                </c:pt>
                <c:pt idx="27">
                  <c:v>58.791440298360293</c:v>
                </c:pt>
                <c:pt idx="28">
                  <c:v>71.29599614762148</c:v>
                </c:pt>
                <c:pt idx="29">
                  <c:v>79.736725280825169</c:v>
                </c:pt>
                <c:pt idx="30">
                  <c:v>89.786573251702563</c:v>
                </c:pt>
                <c:pt idx="31">
                  <c:v>86.561730541686259</c:v>
                </c:pt>
                <c:pt idx="32">
                  <c:v>93.856227132762797</c:v>
                </c:pt>
                <c:pt idx="33">
                  <c:v>99.647986566458812</c:v>
                </c:pt>
                <c:pt idx="34">
                  <c:v>103.25214415636867</c:v>
                </c:pt>
                <c:pt idx="35">
                  <c:v>107.86587953255621</c:v>
                </c:pt>
                <c:pt idx="36">
                  <c:v>79.569834236558876</c:v>
                </c:pt>
                <c:pt idx="37">
                  <c:v>92.579005850927473</c:v>
                </c:pt>
                <c:pt idx="38">
                  <c:v>102.767842778823</c:v>
                </c:pt>
                <c:pt idx="39">
                  <c:v>95.425547954988915</c:v>
                </c:pt>
                <c:pt idx="40">
                  <c:v>87.025898826635341</c:v>
                </c:pt>
                <c:pt idx="41">
                  <c:v>103.08311989980949</c:v>
                </c:pt>
                <c:pt idx="42">
                  <c:v>109.18513928227246</c:v>
                </c:pt>
                <c:pt idx="43">
                  <c:v>111.7289973704891</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43"/>
              <c:layout>
                <c:manualLayout>
                  <c:x val="0"/>
                  <c:y val="-3.402187120291615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'18'!$A$21:$B$64</c:f>
              <c:multiLvlStrCache>
                <c:ptCount val="4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lvl>
                <c:lvl>
                  <c:pt idx="0">
                    <c:v>2018</c:v>
                  </c:pt>
                  <c:pt idx="12">
                    <c:v>2019</c:v>
                  </c:pt>
                  <c:pt idx="24">
                    <c:v>2020</c:v>
                  </c:pt>
                  <c:pt idx="36">
                    <c:v>2021</c:v>
                  </c:pt>
                </c:lvl>
              </c:multiLvlStrCache>
            </c:multiLvlStrRef>
          </c:cat>
          <c:val>
            <c:numRef>
              <c:f>'18'!$G$21:$G$64</c:f>
              <c:numCache>
                <c:formatCode>0.0</c:formatCode>
                <c:ptCount val="44"/>
                <c:pt idx="0">
                  <c:v>88.511144535691699</c:v>
                </c:pt>
                <c:pt idx="1">
                  <c:v>90.30102548134613</c:v>
                </c:pt>
                <c:pt idx="2">
                  <c:v>96.110906602681581</c:v>
                </c:pt>
                <c:pt idx="3">
                  <c:v>95.894410010235404</c:v>
                </c:pt>
                <c:pt idx="4">
                  <c:v>98.332758993602695</c:v>
                </c:pt>
                <c:pt idx="5">
                  <c:v>97.601772557671822</c:v>
                </c:pt>
                <c:pt idx="6">
                  <c:v>99.167438785434626</c:v>
                </c:pt>
                <c:pt idx="7">
                  <c:v>104.73154863387089</c:v>
                </c:pt>
                <c:pt idx="8">
                  <c:v>102.14334906576146</c:v>
                </c:pt>
                <c:pt idx="9">
                  <c:v>106.15628867179659</c:v>
                </c:pt>
                <c:pt idx="10">
                  <c:v>109.4438036094618</c:v>
                </c:pt>
                <c:pt idx="11">
                  <c:v>111.60555305244529</c:v>
                </c:pt>
                <c:pt idx="12">
                  <c:v>91.036881972715705</c:v>
                </c:pt>
                <c:pt idx="13">
                  <c:v>93.33683905316272</c:v>
                </c:pt>
                <c:pt idx="14">
                  <c:v>97.677587723412699</c:v>
                </c:pt>
                <c:pt idx="15">
                  <c:v>97.571013001435091</c:v>
                </c:pt>
                <c:pt idx="16">
                  <c:v>102.98245482605046</c:v>
                </c:pt>
                <c:pt idx="17">
                  <c:v>98.249457988921449</c:v>
                </c:pt>
                <c:pt idx="18">
                  <c:v>104.21833538552593</c:v>
                </c:pt>
                <c:pt idx="19">
                  <c:v>104.75136674357704</c:v>
                </c:pt>
                <c:pt idx="20">
                  <c:v>103.40597889605267</c:v>
                </c:pt>
                <c:pt idx="21">
                  <c:v>109.16184443397461</c:v>
                </c:pt>
                <c:pt idx="22">
                  <c:v>108.11291593448398</c:v>
                </c:pt>
                <c:pt idx="23">
                  <c:v>113.30161934241454</c:v>
                </c:pt>
                <c:pt idx="24">
                  <c:v>94.77957423666345</c:v>
                </c:pt>
                <c:pt idx="25">
                  <c:v>96.639766097004411</c:v>
                </c:pt>
                <c:pt idx="26">
                  <c:v>90.064713737757458</c:v>
                </c:pt>
                <c:pt idx="27">
                  <c:v>62.633471051840658</c:v>
                </c:pt>
                <c:pt idx="28">
                  <c:v>77.059402713940656</c:v>
                </c:pt>
                <c:pt idx="29">
                  <c:v>87.159437314696703</c:v>
                </c:pt>
                <c:pt idx="30">
                  <c:v>95.325173039118866</c:v>
                </c:pt>
                <c:pt idx="31">
                  <c:v>95.471976860832257</c:v>
                </c:pt>
                <c:pt idx="32">
                  <c:v>101.86228217866729</c:v>
                </c:pt>
                <c:pt idx="33">
                  <c:v>106.75193317780828</c:v>
                </c:pt>
                <c:pt idx="34">
                  <c:v>106.59477329311511</c:v>
                </c:pt>
                <c:pt idx="35">
                  <c:v>111.97645595101029</c:v>
                </c:pt>
                <c:pt idx="36">
                  <c:v>91.895925591237997</c:v>
                </c:pt>
                <c:pt idx="37">
                  <c:v>98.767175576386876</c:v>
                </c:pt>
                <c:pt idx="38">
                  <c:v>109.06599491405093</c:v>
                </c:pt>
                <c:pt idx="39">
                  <c:v>100.58291584906517</c:v>
                </c:pt>
                <c:pt idx="40">
                  <c:v>81.25540047856633</c:v>
                </c:pt>
                <c:pt idx="41">
                  <c:v>108.84913519300112</c:v>
                </c:pt>
                <c:pt idx="42">
                  <c:v>115.05630387921808</c:v>
                </c:pt>
                <c:pt idx="43">
                  <c:v>116.18974401341653</c:v>
                </c:pt>
              </c:numCache>
            </c:numRef>
          </c:val>
          <c:smooth val="0"/>
          <c:extLst xmlns:c16r2="http://schemas.microsoft.com/office/drawing/2015/06/chart">
            <c:ext xmlns:c16="http://schemas.microsoft.com/office/drawing/2014/chart" uri="{C3380CC4-5D6E-409C-BE32-E72D297353CC}">
              <c16:uniqueId val="{00000002-1C8B-46BE-8DF0-4F51442DEE55}"/>
            </c:ext>
          </c:extLst>
        </c:ser>
        <c:dLbls>
          <c:showLegendKey val="0"/>
          <c:showVal val="0"/>
          <c:showCatName val="0"/>
          <c:showSerName val="0"/>
          <c:showPercent val="0"/>
          <c:showBubbleSize val="0"/>
        </c:dLbls>
        <c:marker val="1"/>
        <c:smooth val="0"/>
        <c:axId val="263163904"/>
        <c:axId val="396313152"/>
      </c:lineChart>
      <c:catAx>
        <c:axId val="263163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396313152"/>
        <c:crosses val="autoZero"/>
        <c:auto val="1"/>
        <c:lblAlgn val="ctr"/>
        <c:lblOffset val="100"/>
        <c:noMultiLvlLbl val="0"/>
      </c:catAx>
      <c:valAx>
        <c:axId val="396313152"/>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3163904"/>
        <c:crosses val="autoZero"/>
        <c:crossBetween val="between"/>
      </c:valAx>
      <c:spPr>
        <a:noFill/>
        <a:ln>
          <a:noFill/>
        </a:ln>
        <a:effectLst/>
      </c:spPr>
    </c:plotArea>
    <c:legend>
      <c:legendPos val="t"/>
      <c:layout>
        <c:manualLayout>
          <c:xMode val="edge"/>
          <c:yMode val="edge"/>
          <c:x val="0.31594634779695097"/>
          <c:y val="0.13652490886998786"/>
          <c:w val="0.36810730440609823"/>
          <c:h val="8.7887792883726709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Área aprobada edificaciones mensual</a:t>
            </a:r>
          </a:p>
        </c:rich>
      </c:tx>
      <c:layout>
        <c:manualLayout>
          <c:xMode val="edge"/>
          <c:yMode val="edge"/>
          <c:x val="0.23666212933489697"/>
          <c:y val="1.0380621423232244E-2"/>
        </c:manualLayout>
      </c:layout>
      <c:overlay val="0"/>
      <c:spPr>
        <a:noFill/>
        <a:ln>
          <a:noFill/>
        </a:ln>
        <a:effectLst/>
      </c:spPr>
    </c:title>
    <c:autoTitleDeleted val="0"/>
    <c:plotArea>
      <c:layout>
        <c:manualLayout>
          <c:layoutTarget val="inner"/>
          <c:xMode val="edge"/>
          <c:yMode val="edge"/>
          <c:x val="0.14462556542134361"/>
          <c:y val="0.13022489575444846"/>
          <c:w val="0.81548081755738011"/>
          <c:h val="0.66220640517036689"/>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5"/>
              <c:layout>
                <c:manualLayout>
                  <c:x val="0"/>
                  <c:y val="-4.671279640454498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'19'!$A$33:$B$148</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'19'!$C$33:$C$148</c:f>
              <c:numCache>
                <c:formatCode>_(* #,##0_);_(* \(#,##0\);_(* "-"??_);_(@_)</c:formatCode>
                <c:ptCount val="116"/>
                <c:pt idx="0">
                  <c:v>243414</c:v>
                </c:pt>
                <c:pt idx="1">
                  <c:v>326838</c:v>
                </c:pt>
                <c:pt idx="2">
                  <c:v>188730</c:v>
                </c:pt>
                <c:pt idx="3">
                  <c:v>362596</c:v>
                </c:pt>
                <c:pt idx="4">
                  <c:v>470227</c:v>
                </c:pt>
                <c:pt idx="5">
                  <c:v>525226</c:v>
                </c:pt>
                <c:pt idx="6">
                  <c:v>473405</c:v>
                </c:pt>
                <c:pt idx="7">
                  <c:v>669779</c:v>
                </c:pt>
                <c:pt idx="8">
                  <c:v>445828</c:v>
                </c:pt>
                <c:pt idx="9">
                  <c:v>360311</c:v>
                </c:pt>
                <c:pt idx="10">
                  <c:v>359783</c:v>
                </c:pt>
                <c:pt idx="11">
                  <c:v>375308</c:v>
                </c:pt>
                <c:pt idx="12">
                  <c:v>592512</c:v>
                </c:pt>
                <c:pt idx="13">
                  <c:v>551592</c:v>
                </c:pt>
                <c:pt idx="14">
                  <c:v>565196</c:v>
                </c:pt>
                <c:pt idx="15">
                  <c:v>451055</c:v>
                </c:pt>
                <c:pt idx="16">
                  <c:v>714020</c:v>
                </c:pt>
                <c:pt idx="17">
                  <c:v>409861</c:v>
                </c:pt>
                <c:pt idx="18">
                  <c:v>556804</c:v>
                </c:pt>
                <c:pt idx="19">
                  <c:v>603360</c:v>
                </c:pt>
                <c:pt idx="20">
                  <c:v>786204</c:v>
                </c:pt>
                <c:pt idx="21">
                  <c:v>256038</c:v>
                </c:pt>
                <c:pt idx="22">
                  <c:v>463206</c:v>
                </c:pt>
                <c:pt idx="23">
                  <c:v>420105</c:v>
                </c:pt>
                <c:pt idx="24">
                  <c:v>581371</c:v>
                </c:pt>
                <c:pt idx="25">
                  <c:v>654784</c:v>
                </c:pt>
                <c:pt idx="26">
                  <c:v>853658</c:v>
                </c:pt>
                <c:pt idx="27">
                  <c:v>1117776</c:v>
                </c:pt>
                <c:pt idx="28">
                  <c:v>598645</c:v>
                </c:pt>
                <c:pt idx="29">
                  <c:v>568136</c:v>
                </c:pt>
                <c:pt idx="30">
                  <c:v>347484</c:v>
                </c:pt>
                <c:pt idx="31">
                  <c:v>393172</c:v>
                </c:pt>
                <c:pt idx="32">
                  <c:v>229464</c:v>
                </c:pt>
                <c:pt idx="33">
                  <c:v>310989</c:v>
                </c:pt>
                <c:pt idx="34">
                  <c:v>278468</c:v>
                </c:pt>
                <c:pt idx="35">
                  <c:v>291172</c:v>
                </c:pt>
                <c:pt idx="36">
                  <c:v>417358</c:v>
                </c:pt>
                <c:pt idx="37">
                  <c:v>636904</c:v>
                </c:pt>
                <c:pt idx="38">
                  <c:v>466287</c:v>
                </c:pt>
                <c:pt idx="39">
                  <c:v>271585</c:v>
                </c:pt>
                <c:pt idx="40">
                  <c:v>269443</c:v>
                </c:pt>
                <c:pt idx="41">
                  <c:v>258945</c:v>
                </c:pt>
                <c:pt idx="42">
                  <c:v>405893</c:v>
                </c:pt>
                <c:pt idx="43">
                  <c:v>322263</c:v>
                </c:pt>
                <c:pt idx="44">
                  <c:v>471008</c:v>
                </c:pt>
                <c:pt idx="45">
                  <c:v>377457</c:v>
                </c:pt>
                <c:pt idx="46">
                  <c:v>444844</c:v>
                </c:pt>
                <c:pt idx="47">
                  <c:v>544855</c:v>
                </c:pt>
                <c:pt idx="48">
                  <c:v>330349</c:v>
                </c:pt>
                <c:pt idx="49">
                  <c:v>467710</c:v>
                </c:pt>
                <c:pt idx="50">
                  <c:v>334460</c:v>
                </c:pt>
                <c:pt idx="51">
                  <c:v>384036</c:v>
                </c:pt>
                <c:pt idx="52">
                  <c:v>512348</c:v>
                </c:pt>
                <c:pt idx="53">
                  <c:v>307174</c:v>
                </c:pt>
                <c:pt idx="54">
                  <c:v>224368</c:v>
                </c:pt>
                <c:pt idx="55">
                  <c:v>487880</c:v>
                </c:pt>
                <c:pt idx="56">
                  <c:v>350432</c:v>
                </c:pt>
                <c:pt idx="57">
                  <c:v>518018</c:v>
                </c:pt>
                <c:pt idx="58">
                  <c:v>621497</c:v>
                </c:pt>
                <c:pt idx="59">
                  <c:v>754886</c:v>
                </c:pt>
                <c:pt idx="60">
                  <c:v>224069</c:v>
                </c:pt>
                <c:pt idx="61">
                  <c:v>415402</c:v>
                </c:pt>
                <c:pt idx="62">
                  <c:v>352578</c:v>
                </c:pt>
                <c:pt idx="63">
                  <c:v>263142</c:v>
                </c:pt>
                <c:pt idx="64">
                  <c:v>282476</c:v>
                </c:pt>
                <c:pt idx="65">
                  <c:v>232163</c:v>
                </c:pt>
                <c:pt idx="66">
                  <c:v>257990</c:v>
                </c:pt>
                <c:pt idx="67">
                  <c:v>380730</c:v>
                </c:pt>
                <c:pt idx="68">
                  <c:v>240658</c:v>
                </c:pt>
                <c:pt idx="69">
                  <c:v>233632</c:v>
                </c:pt>
                <c:pt idx="70">
                  <c:v>395034</c:v>
                </c:pt>
                <c:pt idx="71">
                  <c:v>330874</c:v>
                </c:pt>
                <c:pt idx="72">
                  <c:v>353346</c:v>
                </c:pt>
                <c:pt idx="73">
                  <c:v>288638</c:v>
                </c:pt>
                <c:pt idx="74">
                  <c:v>137503</c:v>
                </c:pt>
                <c:pt idx="75">
                  <c:v>270319</c:v>
                </c:pt>
                <c:pt idx="76">
                  <c:v>368721</c:v>
                </c:pt>
                <c:pt idx="77">
                  <c:v>125151</c:v>
                </c:pt>
                <c:pt idx="78">
                  <c:v>443748</c:v>
                </c:pt>
                <c:pt idx="79">
                  <c:v>314062</c:v>
                </c:pt>
                <c:pt idx="80">
                  <c:v>211551</c:v>
                </c:pt>
                <c:pt idx="81">
                  <c:v>172356</c:v>
                </c:pt>
                <c:pt idx="82">
                  <c:v>316011</c:v>
                </c:pt>
                <c:pt idx="83">
                  <c:v>452549</c:v>
                </c:pt>
                <c:pt idx="84">
                  <c:v>225856</c:v>
                </c:pt>
                <c:pt idx="85">
                  <c:v>313658</c:v>
                </c:pt>
                <c:pt idx="86">
                  <c:v>399963</c:v>
                </c:pt>
                <c:pt idx="87">
                  <c:v>236278</c:v>
                </c:pt>
                <c:pt idx="88">
                  <c:v>379212</c:v>
                </c:pt>
                <c:pt idx="89">
                  <c:v>357349</c:v>
                </c:pt>
                <c:pt idx="90">
                  <c:v>374143</c:v>
                </c:pt>
                <c:pt idx="91">
                  <c:v>420710</c:v>
                </c:pt>
                <c:pt idx="92">
                  <c:v>270096</c:v>
                </c:pt>
                <c:pt idx="93">
                  <c:v>254774</c:v>
                </c:pt>
                <c:pt idx="94">
                  <c:v>230947</c:v>
                </c:pt>
                <c:pt idx="95">
                  <c:v>614902</c:v>
                </c:pt>
                <c:pt idx="96">
                  <c:v>357189</c:v>
                </c:pt>
                <c:pt idx="97">
                  <c:v>435031</c:v>
                </c:pt>
                <c:pt idx="98">
                  <c:v>158422</c:v>
                </c:pt>
                <c:pt idx="99">
                  <c:v>60525</c:v>
                </c:pt>
                <c:pt idx="100">
                  <c:v>185301</c:v>
                </c:pt>
                <c:pt idx="101">
                  <c:v>228131</c:v>
                </c:pt>
                <c:pt idx="102">
                  <c:v>313321</c:v>
                </c:pt>
                <c:pt idx="103">
                  <c:v>239270</c:v>
                </c:pt>
                <c:pt idx="104">
                  <c:v>414034</c:v>
                </c:pt>
                <c:pt idx="105">
                  <c:v>295232</c:v>
                </c:pt>
                <c:pt idx="106">
                  <c:v>233798</c:v>
                </c:pt>
                <c:pt idx="107">
                  <c:v>375560</c:v>
                </c:pt>
                <c:pt idx="108">
                  <c:v>168557</c:v>
                </c:pt>
                <c:pt idx="109">
                  <c:v>461199</c:v>
                </c:pt>
                <c:pt idx="110">
                  <c:v>231891</c:v>
                </c:pt>
                <c:pt idx="111">
                  <c:v>204597</c:v>
                </c:pt>
                <c:pt idx="112">
                  <c:v>353406</c:v>
                </c:pt>
                <c:pt idx="113">
                  <c:v>387427</c:v>
                </c:pt>
                <c:pt idx="114">
                  <c:v>250315</c:v>
                </c:pt>
                <c:pt idx="115">
                  <c:v>171118</c:v>
                </c:pt>
              </c:numCache>
            </c:numRef>
          </c:val>
          <c:smooth val="0"/>
          <c:extLst xmlns:c16r2="http://schemas.microsoft.com/office/drawing/2015/06/chart">
            <c:ext xmlns:c16="http://schemas.microsoft.com/office/drawing/2014/chart" uri="{C3380CC4-5D6E-409C-BE32-E72D297353CC}">
              <c16:uniqueId val="{00000001-85AC-4BF8-8C55-9EADC8CC3F71}"/>
            </c:ext>
          </c:extLst>
        </c:ser>
        <c:ser>
          <c:idx val="1"/>
          <c:order val="1"/>
          <c:tx>
            <c:v>Colombia</c:v>
          </c:tx>
          <c:spPr>
            <a:ln>
              <a:solidFill>
                <a:srgbClr val="00B0F0"/>
              </a:solidFill>
            </a:ln>
          </c:spPr>
          <c:marker>
            <c:symbol val="none"/>
          </c:marker>
          <c:dLbls>
            <c:dLbl>
              <c:idx val="115"/>
              <c:layout>
                <c:manualLayout>
                  <c:x val="0"/>
                  <c:y val="-7.266434996262567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'19'!$A$33:$B$148</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'19'!$E$33:$E$148</c:f>
              <c:numCache>
                <c:formatCode>_(* #,##0_);_(* \(#,##0\);_(* "-"??_);_(@_)</c:formatCode>
                <c:ptCount val="116"/>
                <c:pt idx="0">
                  <c:v>1426459</c:v>
                </c:pt>
                <c:pt idx="1">
                  <c:v>1691814</c:v>
                </c:pt>
                <c:pt idx="2">
                  <c:v>1367773</c:v>
                </c:pt>
                <c:pt idx="3">
                  <c:v>1341741</c:v>
                </c:pt>
                <c:pt idx="4">
                  <c:v>1883649</c:v>
                </c:pt>
                <c:pt idx="5">
                  <c:v>1920823</c:v>
                </c:pt>
                <c:pt idx="6">
                  <c:v>1846611</c:v>
                </c:pt>
                <c:pt idx="7">
                  <c:v>1683156</c:v>
                </c:pt>
                <c:pt idx="8">
                  <c:v>1843562</c:v>
                </c:pt>
                <c:pt idx="9">
                  <c:v>1448962</c:v>
                </c:pt>
                <c:pt idx="10">
                  <c:v>1560202</c:v>
                </c:pt>
                <c:pt idx="11">
                  <c:v>2188487</c:v>
                </c:pt>
                <c:pt idx="12">
                  <c:v>2009567</c:v>
                </c:pt>
                <c:pt idx="13">
                  <c:v>2101388</c:v>
                </c:pt>
                <c:pt idx="14">
                  <c:v>1788686</c:v>
                </c:pt>
                <c:pt idx="15">
                  <c:v>1830629</c:v>
                </c:pt>
                <c:pt idx="16">
                  <c:v>2288572</c:v>
                </c:pt>
                <c:pt idx="17">
                  <c:v>1631261</c:v>
                </c:pt>
                <c:pt idx="18">
                  <c:v>1636127</c:v>
                </c:pt>
                <c:pt idx="19">
                  <c:v>2063362</c:v>
                </c:pt>
                <c:pt idx="20">
                  <c:v>2191687</c:v>
                </c:pt>
                <c:pt idx="21">
                  <c:v>1842840</c:v>
                </c:pt>
                <c:pt idx="22">
                  <c:v>1921937</c:v>
                </c:pt>
                <c:pt idx="23">
                  <c:v>1930582</c:v>
                </c:pt>
                <c:pt idx="24">
                  <c:v>1787050</c:v>
                </c:pt>
                <c:pt idx="25">
                  <c:v>2154882</c:v>
                </c:pt>
                <c:pt idx="26">
                  <c:v>2279587</c:v>
                </c:pt>
                <c:pt idx="27">
                  <c:v>2308836</c:v>
                </c:pt>
                <c:pt idx="28">
                  <c:v>2199309</c:v>
                </c:pt>
                <c:pt idx="29">
                  <c:v>1748460</c:v>
                </c:pt>
                <c:pt idx="30">
                  <c:v>2379633</c:v>
                </c:pt>
                <c:pt idx="31">
                  <c:v>1462853</c:v>
                </c:pt>
                <c:pt idx="32">
                  <c:v>1543258</c:v>
                </c:pt>
                <c:pt idx="33">
                  <c:v>2244179</c:v>
                </c:pt>
                <c:pt idx="34">
                  <c:v>1438054</c:v>
                </c:pt>
                <c:pt idx="35">
                  <c:v>2327615</c:v>
                </c:pt>
                <c:pt idx="36">
                  <c:v>2273265</c:v>
                </c:pt>
                <c:pt idx="37">
                  <c:v>2498566</c:v>
                </c:pt>
                <c:pt idx="38">
                  <c:v>2419489</c:v>
                </c:pt>
                <c:pt idx="39">
                  <c:v>2757880</c:v>
                </c:pt>
                <c:pt idx="40">
                  <c:v>1967485</c:v>
                </c:pt>
                <c:pt idx="41">
                  <c:v>2703380</c:v>
                </c:pt>
                <c:pt idx="42">
                  <c:v>2558666</c:v>
                </c:pt>
                <c:pt idx="43">
                  <c:v>2139855</c:v>
                </c:pt>
                <c:pt idx="44">
                  <c:v>2675657</c:v>
                </c:pt>
                <c:pt idx="45">
                  <c:v>2381476</c:v>
                </c:pt>
                <c:pt idx="46">
                  <c:v>2133576</c:v>
                </c:pt>
                <c:pt idx="47">
                  <c:v>4893234</c:v>
                </c:pt>
                <c:pt idx="48">
                  <c:v>1655589</c:v>
                </c:pt>
                <c:pt idx="49">
                  <c:v>1823054</c:v>
                </c:pt>
                <c:pt idx="50">
                  <c:v>1856454</c:v>
                </c:pt>
                <c:pt idx="51">
                  <c:v>1961272</c:v>
                </c:pt>
                <c:pt idx="52">
                  <c:v>2445512</c:v>
                </c:pt>
                <c:pt idx="53">
                  <c:v>1806874</c:v>
                </c:pt>
                <c:pt idx="54">
                  <c:v>1806485</c:v>
                </c:pt>
                <c:pt idx="55">
                  <c:v>2155310</c:v>
                </c:pt>
                <c:pt idx="56">
                  <c:v>2231402</c:v>
                </c:pt>
                <c:pt idx="57">
                  <c:v>2197298</c:v>
                </c:pt>
                <c:pt idx="58">
                  <c:v>2219981</c:v>
                </c:pt>
                <c:pt idx="59">
                  <c:v>2873510</c:v>
                </c:pt>
                <c:pt idx="60">
                  <c:v>1548501</c:v>
                </c:pt>
                <c:pt idx="61">
                  <c:v>1947695</c:v>
                </c:pt>
                <c:pt idx="62">
                  <c:v>1997234</c:v>
                </c:pt>
                <c:pt idx="63">
                  <c:v>1804849</c:v>
                </c:pt>
                <c:pt idx="64">
                  <c:v>1897709</c:v>
                </c:pt>
                <c:pt idx="65">
                  <c:v>1802954</c:v>
                </c:pt>
                <c:pt idx="66">
                  <c:v>1923495</c:v>
                </c:pt>
                <c:pt idx="67">
                  <c:v>2079792</c:v>
                </c:pt>
                <c:pt idx="68">
                  <c:v>2135378</c:v>
                </c:pt>
                <c:pt idx="69">
                  <c:v>1961822</c:v>
                </c:pt>
                <c:pt idx="70">
                  <c:v>2057520</c:v>
                </c:pt>
                <c:pt idx="71">
                  <c:v>2309560</c:v>
                </c:pt>
                <c:pt idx="72">
                  <c:v>1680934</c:v>
                </c:pt>
                <c:pt idx="73">
                  <c:v>1717192</c:v>
                </c:pt>
                <c:pt idx="74">
                  <c:v>1400907</c:v>
                </c:pt>
                <c:pt idx="75">
                  <c:v>2088732</c:v>
                </c:pt>
                <c:pt idx="76">
                  <c:v>1995482</c:v>
                </c:pt>
                <c:pt idx="77">
                  <c:v>1687819</c:v>
                </c:pt>
                <c:pt idx="78">
                  <c:v>1958071</c:v>
                </c:pt>
                <c:pt idx="79">
                  <c:v>1836066</c:v>
                </c:pt>
                <c:pt idx="80">
                  <c:v>2138847</c:v>
                </c:pt>
                <c:pt idx="81">
                  <c:v>1879067</c:v>
                </c:pt>
                <c:pt idx="82">
                  <c:v>2091510</c:v>
                </c:pt>
                <c:pt idx="83">
                  <c:v>1892100</c:v>
                </c:pt>
                <c:pt idx="84">
                  <c:v>1479472</c:v>
                </c:pt>
                <c:pt idx="85">
                  <c:v>1737729</c:v>
                </c:pt>
                <c:pt idx="86">
                  <c:v>1757350</c:v>
                </c:pt>
                <c:pt idx="87">
                  <c:v>1633047</c:v>
                </c:pt>
                <c:pt idx="88">
                  <c:v>1956534</c:v>
                </c:pt>
                <c:pt idx="89">
                  <c:v>1730293</c:v>
                </c:pt>
                <c:pt idx="90">
                  <c:v>1921648</c:v>
                </c:pt>
                <c:pt idx="91">
                  <c:v>1635392</c:v>
                </c:pt>
                <c:pt idx="92">
                  <c:v>1666660</c:v>
                </c:pt>
                <c:pt idx="93">
                  <c:v>1636830</c:v>
                </c:pt>
                <c:pt idx="94">
                  <c:v>1874082</c:v>
                </c:pt>
                <c:pt idx="95">
                  <c:v>4040959</c:v>
                </c:pt>
                <c:pt idx="96">
                  <c:v>1707335</c:v>
                </c:pt>
                <c:pt idx="97">
                  <c:v>1799605</c:v>
                </c:pt>
                <c:pt idx="98">
                  <c:v>975848</c:v>
                </c:pt>
                <c:pt idx="99">
                  <c:v>326032</c:v>
                </c:pt>
                <c:pt idx="100">
                  <c:v>920966</c:v>
                </c:pt>
                <c:pt idx="101">
                  <c:v>1251850</c:v>
                </c:pt>
                <c:pt idx="102">
                  <c:v>1351420</c:v>
                </c:pt>
                <c:pt idx="103">
                  <c:v>1188841</c:v>
                </c:pt>
                <c:pt idx="104">
                  <c:v>1858656</c:v>
                </c:pt>
                <c:pt idx="105">
                  <c:v>1354703</c:v>
                </c:pt>
                <c:pt idx="106">
                  <c:v>1448081</c:v>
                </c:pt>
                <c:pt idx="107">
                  <c:v>2389635</c:v>
                </c:pt>
                <c:pt idx="108">
                  <c:v>1308940</c:v>
                </c:pt>
                <c:pt idx="109">
                  <c:v>1924290</c:v>
                </c:pt>
                <c:pt idx="110">
                  <c:v>1778384</c:v>
                </c:pt>
                <c:pt idx="111">
                  <c:v>1605920</c:v>
                </c:pt>
                <c:pt idx="112">
                  <c:v>1724026</c:v>
                </c:pt>
                <c:pt idx="113">
                  <c:v>1926685</c:v>
                </c:pt>
                <c:pt idx="114">
                  <c:v>1821952</c:v>
                </c:pt>
                <c:pt idx="115">
                  <c:v>1884065</c:v>
                </c:pt>
              </c:numCache>
            </c:numRef>
          </c:val>
          <c:smooth val="0"/>
          <c:extLst xmlns:c16r2="http://schemas.microsoft.com/office/drawing/2015/06/chart">
            <c:ext xmlns:c16="http://schemas.microsoft.com/office/drawing/2014/chart" uri="{C3380CC4-5D6E-409C-BE32-E72D297353CC}">
              <c16:uniqueId val="{00000003-325D-4CE4-912F-BB1354DB9C53}"/>
            </c:ext>
          </c:extLst>
        </c:ser>
        <c:dLbls>
          <c:showLegendKey val="0"/>
          <c:showVal val="0"/>
          <c:showCatName val="0"/>
          <c:showSerName val="0"/>
          <c:showPercent val="0"/>
          <c:showBubbleSize val="0"/>
        </c:dLbls>
        <c:marker val="1"/>
        <c:smooth val="0"/>
        <c:axId val="393773568"/>
        <c:axId val="396315456"/>
      </c:lineChart>
      <c:catAx>
        <c:axId val="393773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6315456"/>
        <c:crosses val="autoZero"/>
        <c:auto val="1"/>
        <c:lblAlgn val="ctr"/>
        <c:lblOffset val="100"/>
        <c:noMultiLvlLbl val="0"/>
      </c:catAx>
      <c:valAx>
        <c:axId val="396315456"/>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3773568"/>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Área aprobada vivienda mensual</a:t>
            </a:r>
          </a:p>
        </c:rich>
      </c:tx>
      <c:layout>
        <c:manualLayout>
          <c:xMode val="edge"/>
          <c:yMode val="edge"/>
          <c:x val="0.32105086936172739"/>
          <c:y val="5.1590720657371421E-3"/>
        </c:manualLayout>
      </c:layout>
      <c:overlay val="0"/>
      <c:spPr>
        <a:noFill/>
        <a:ln>
          <a:noFill/>
        </a:ln>
        <a:effectLst/>
      </c:spPr>
    </c:title>
    <c:autoTitleDeleted val="0"/>
    <c:plotArea>
      <c:layout>
        <c:manualLayout>
          <c:layoutTarget val="inner"/>
          <c:xMode val="edge"/>
          <c:yMode val="edge"/>
          <c:x val="0.11332265676767278"/>
          <c:y val="0.15523647845803068"/>
          <c:w val="0.83381309670757764"/>
          <c:h val="0.63844410511020311"/>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5"/>
              <c:layout>
                <c:manualLayout>
                  <c:x val="0"/>
                  <c:y val="-6.190886478884577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'20'!$A$33:$B$148</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'20'!$C$33:$C$148</c:f>
              <c:numCache>
                <c:formatCode>#,##0</c:formatCode>
                <c:ptCount val="116"/>
                <c:pt idx="0">
                  <c:v>206120</c:v>
                </c:pt>
                <c:pt idx="1">
                  <c:v>238269</c:v>
                </c:pt>
                <c:pt idx="2">
                  <c:v>142013</c:v>
                </c:pt>
                <c:pt idx="3">
                  <c:v>273356</c:v>
                </c:pt>
                <c:pt idx="4">
                  <c:v>383808</c:v>
                </c:pt>
                <c:pt idx="5">
                  <c:v>411135</c:v>
                </c:pt>
                <c:pt idx="6">
                  <c:v>330446</c:v>
                </c:pt>
                <c:pt idx="7">
                  <c:v>428960</c:v>
                </c:pt>
                <c:pt idx="8">
                  <c:v>381493</c:v>
                </c:pt>
                <c:pt idx="9">
                  <c:v>232960</c:v>
                </c:pt>
                <c:pt idx="10">
                  <c:v>201850</c:v>
                </c:pt>
                <c:pt idx="11">
                  <c:v>248992</c:v>
                </c:pt>
                <c:pt idx="12">
                  <c:v>342860</c:v>
                </c:pt>
                <c:pt idx="13">
                  <c:v>437029</c:v>
                </c:pt>
                <c:pt idx="14">
                  <c:v>321469</c:v>
                </c:pt>
                <c:pt idx="15">
                  <c:v>224430</c:v>
                </c:pt>
                <c:pt idx="16">
                  <c:v>587426</c:v>
                </c:pt>
                <c:pt idx="17">
                  <c:v>311611</c:v>
                </c:pt>
                <c:pt idx="18">
                  <c:v>415986</c:v>
                </c:pt>
                <c:pt idx="19">
                  <c:v>506480</c:v>
                </c:pt>
                <c:pt idx="20">
                  <c:v>349663</c:v>
                </c:pt>
                <c:pt idx="21">
                  <c:v>215235</c:v>
                </c:pt>
                <c:pt idx="22">
                  <c:v>318558</c:v>
                </c:pt>
                <c:pt idx="23">
                  <c:v>216469</c:v>
                </c:pt>
                <c:pt idx="24">
                  <c:v>381559</c:v>
                </c:pt>
                <c:pt idx="25">
                  <c:v>518145</c:v>
                </c:pt>
                <c:pt idx="26">
                  <c:v>608810</c:v>
                </c:pt>
                <c:pt idx="27">
                  <c:v>483303</c:v>
                </c:pt>
                <c:pt idx="28">
                  <c:v>269707</c:v>
                </c:pt>
                <c:pt idx="29">
                  <c:v>169322</c:v>
                </c:pt>
                <c:pt idx="30">
                  <c:v>221809</c:v>
                </c:pt>
                <c:pt idx="31">
                  <c:v>287812</c:v>
                </c:pt>
                <c:pt idx="32">
                  <c:v>207801</c:v>
                </c:pt>
                <c:pt idx="33">
                  <c:v>203667</c:v>
                </c:pt>
                <c:pt idx="34">
                  <c:v>210399</c:v>
                </c:pt>
                <c:pt idx="35">
                  <c:v>239398</c:v>
                </c:pt>
                <c:pt idx="36">
                  <c:v>188730</c:v>
                </c:pt>
                <c:pt idx="37">
                  <c:v>453265</c:v>
                </c:pt>
                <c:pt idx="38">
                  <c:v>239045</c:v>
                </c:pt>
                <c:pt idx="39">
                  <c:v>194731</c:v>
                </c:pt>
                <c:pt idx="40">
                  <c:v>176404</c:v>
                </c:pt>
                <c:pt idx="41">
                  <c:v>210201</c:v>
                </c:pt>
                <c:pt idx="42">
                  <c:v>282613</c:v>
                </c:pt>
                <c:pt idx="43">
                  <c:v>226806</c:v>
                </c:pt>
                <c:pt idx="44">
                  <c:v>354947</c:v>
                </c:pt>
                <c:pt idx="45">
                  <c:v>262383</c:v>
                </c:pt>
                <c:pt idx="46">
                  <c:v>355225</c:v>
                </c:pt>
                <c:pt idx="47">
                  <c:v>440422</c:v>
                </c:pt>
                <c:pt idx="48">
                  <c:v>193563</c:v>
                </c:pt>
                <c:pt idx="49">
                  <c:v>350256</c:v>
                </c:pt>
                <c:pt idx="50">
                  <c:v>281971</c:v>
                </c:pt>
                <c:pt idx="51">
                  <c:v>240845</c:v>
                </c:pt>
                <c:pt idx="52">
                  <c:v>314542</c:v>
                </c:pt>
                <c:pt idx="53">
                  <c:v>202147</c:v>
                </c:pt>
                <c:pt idx="54">
                  <c:v>157584</c:v>
                </c:pt>
                <c:pt idx="55">
                  <c:v>293356</c:v>
                </c:pt>
                <c:pt idx="56">
                  <c:v>251826</c:v>
                </c:pt>
                <c:pt idx="57">
                  <c:v>246228</c:v>
                </c:pt>
                <c:pt idx="58">
                  <c:v>514265</c:v>
                </c:pt>
                <c:pt idx="59">
                  <c:v>572589</c:v>
                </c:pt>
                <c:pt idx="60">
                  <c:v>181043</c:v>
                </c:pt>
                <c:pt idx="61">
                  <c:v>295610</c:v>
                </c:pt>
                <c:pt idx="62">
                  <c:v>271378</c:v>
                </c:pt>
                <c:pt idx="63">
                  <c:v>171765</c:v>
                </c:pt>
                <c:pt idx="64">
                  <c:v>209675</c:v>
                </c:pt>
                <c:pt idx="65">
                  <c:v>175269</c:v>
                </c:pt>
                <c:pt idx="66">
                  <c:v>177333</c:v>
                </c:pt>
                <c:pt idx="67">
                  <c:v>331850</c:v>
                </c:pt>
                <c:pt idx="68">
                  <c:v>135371</c:v>
                </c:pt>
                <c:pt idx="69">
                  <c:v>177784</c:v>
                </c:pt>
                <c:pt idx="70">
                  <c:v>252189</c:v>
                </c:pt>
                <c:pt idx="71">
                  <c:v>250267</c:v>
                </c:pt>
                <c:pt idx="72">
                  <c:v>284483</c:v>
                </c:pt>
                <c:pt idx="73">
                  <c:v>228196</c:v>
                </c:pt>
                <c:pt idx="74">
                  <c:v>103140</c:v>
                </c:pt>
                <c:pt idx="75">
                  <c:v>230136</c:v>
                </c:pt>
                <c:pt idx="76">
                  <c:v>197966</c:v>
                </c:pt>
                <c:pt idx="77">
                  <c:v>81695</c:v>
                </c:pt>
                <c:pt idx="78">
                  <c:v>104906</c:v>
                </c:pt>
                <c:pt idx="79">
                  <c:v>290682</c:v>
                </c:pt>
                <c:pt idx="80">
                  <c:v>114029</c:v>
                </c:pt>
                <c:pt idx="81">
                  <c:v>110438</c:v>
                </c:pt>
                <c:pt idx="82">
                  <c:v>172035</c:v>
                </c:pt>
                <c:pt idx="83">
                  <c:v>360295</c:v>
                </c:pt>
                <c:pt idx="84">
                  <c:v>167676</c:v>
                </c:pt>
                <c:pt idx="85">
                  <c:v>245045</c:v>
                </c:pt>
                <c:pt idx="86">
                  <c:v>325930</c:v>
                </c:pt>
                <c:pt idx="87">
                  <c:v>192199</c:v>
                </c:pt>
                <c:pt idx="88">
                  <c:v>323605</c:v>
                </c:pt>
                <c:pt idx="89">
                  <c:v>264947</c:v>
                </c:pt>
                <c:pt idx="90">
                  <c:v>325154</c:v>
                </c:pt>
                <c:pt idx="91">
                  <c:v>305668</c:v>
                </c:pt>
                <c:pt idx="92">
                  <c:v>170637</c:v>
                </c:pt>
                <c:pt idx="93">
                  <c:v>204983</c:v>
                </c:pt>
                <c:pt idx="94">
                  <c:v>172217</c:v>
                </c:pt>
                <c:pt idx="95">
                  <c:v>558267</c:v>
                </c:pt>
                <c:pt idx="96">
                  <c:v>313306</c:v>
                </c:pt>
                <c:pt idx="97">
                  <c:v>233935</c:v>
                </c:pt>
                <c:pt idx="98">
                  <c:v>158737</c:v>
                </c:pt>
                <c:pt idx="99">
                  <c:v>53067</c:v>
                </c:pt>
                <c:pt idx="100">
                  <c:v>121438</c:v>
                </c:pt>
                <c:pt idx="101">
                  <c:v>196677</c:v>
                </c:pt>
                <c:pt idx="102">
                  <c:v>249318</c:v>
                </c:pt>
                <c:pt idx="103">
                  <c:v>188057</c:v>
                </c:pt>
                <c:pt idx="104">
                  <c:v>245395</c:v>
                </c:pt>
                <c:pt idx="105">
                  <c:v>243449</c:v>
                </c:pt>
                <c:pt idx="106">
                  <c:v>197129</c:v>
                </c:pt>
                <c:pt idx="107">
                  <c:v>217645</c:v>
                </c:pt>
                <c:pt idx="108">
                  <c:v>131799</c:v>
                </c:pt>
                <c:pt idx="109">
                  <c:v>305739</c:v>
                </c:pt>
                <c:pt idx="110">
                  <c:v>204802</c:v>
                </c:pt>
                <c:pt idx="111">
                  <c:v>134683</c:v>
                </c:pt>
                <c:pt idx="112">
                  <c:v>310615</c:v>
                </c:pt>
                <c:pt idx="113">
                  <c:v>309879</c:v>
                </c:pt>
                <c:pt idx="114">
                  <c:v>179399</c:v>
                </c:pt>
                <c:pt idx="115">
                  <c:v>117477</c:v>
                </c:pt>
              </c:numCache>
            </c:numRef>
          </c:val>
          <c:smooth val="0"/>
          <c:extLst xmlns:c16r2="http://schemas.microsoft.com/office/drawing/2015/06/chart">
            <c:ext xmlns:c16="http://schemas.microsoft.com/office/drawing/2014/chart" uri="{C3380CC4-5D6E-409C-BE32-E72D297353CC}">
              <c16:uniqueId val="{00000001-E220-47ED-8666-BFC6B6CBB631}"/>
            </c:ext>
          </c:extLst>
        </c:ser>
        <c:ser>
          <c:idx val="1"/>
          <c:order val="1"/>
          <c:tx>
            <c:v>Colombia</c:v>
          </c:tx>
          <c:spPr>
            <a:ln>
              <a:solidFill>
                <a:srgbClr val="00B0F0"/>
              </a:solidFill>
            </a:ln>
          </c:spPr>
          <c:marker>
            <c:symbol val="none"/>
          </c:marker>
          <c:dLbls>
            <c:dLbl>
              <c:idx val="115"/>
              <c:layout>
                <c:manualLayout>
                  <c:x val="0"/>
                  <c:y val="-8.770422511753148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'20'!$A$33:$B$148</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'20'!$E$33:$E$148</c:f>
              <c:numCache>
                <c:formatCode>_(* #,##0_);_(* \(#,##0\);_(* "-"??_);_(@_)</c:formatCode>
                <c:ptCount val="116"/>
                <c:pt idx="0">
                  <c:v>1133381</c:v>
                </c:pt>
                <c:pt idx="1">
                  <c:v>1195901</c:v>
                </c:pt>
                <c:pt idx="2">
                  <c:v>981629</c:v>
                </c:pt>
                <c:pt idx="3">
                  <c:v>1028885</c:v>
                </c:pt>
                <c:pt idx="4">
                  <c:v>1472750</c:v>
                </c:pt>
                <c:pt idx="5">
                  <c:v>1560585</c:v>
                </c:pt>
                <c:pt idx="6">
                  <c:v>1359802</c:v>
                </c:pt>
                <c:pt idx="7">
                  <c:v>1246839</c:v>
                </c:pt>
                <c:pt idx="8">
                  <c:v>1455502</c:v>
                </c:pt>
                <c:pt idx="9">
                  <c:v>1141091</c:v>
                </c:pt>
                <c:pt idx="10">
                  <c:v>1163425</c:v>
                </c:pt>
                <c:pt idx="11">
                  <c:v>1824652</c:v>
                </c:pt>
                <c:pt idx="12">
                  <c:v>1243481</c:v>
                </c:pt>
                <c:pt idx="13">
                  <c:v>1602551</c:v>
                </c:pt>
                <c:pt idx="14">
                  <c:v>1370431</c:v>
                </c:pt>
                <c:pt idx="15">
                  <c:v>1431137</c:v>
                </c:pt>
                <c:pt idx="16">
                  <c:v>1785864</c:v>
                </c:pt>
                <c:pt idx="17">
                  <c:v>1336308</c:v>
                </c:pt>
                <c:pt idx="18">
                  <c:v>1316746</c:v>
                </c:pt>
                <c:pt idx="19">
                  <c:v>1752685</c:v>
                </c:pt>
                <c:pt idx="20">
                  <c:v>1407114</c:v>
                </c:pt>
                <c:pt idx="21">
                  <c:v>1556968</c:v>
                </c:pt>
                <c:pt idx="22">
                  <c:v>1453248</c:v>
                </c:pt>
                <c:pt idx="23">
                  <c:v>1322819</c:v>
                </c:pt>
                <c:pt idx="24">
                  <c:v>1262306</c:v>
                </c:pt>
                <c:pt idx="25">
                  <c:v>1739824</c:v>
                </c:pt>
                <c:pt idx="26">
                  <c:v>1690995</c:v>
                </c:pt>
                <c:pt idx="27">
                  <c:v>1453998</c:v>
                </c:pt>
                <c:pt idx="28">
                  <c:v>1386674</c:v>
                </c:pt>
                <c:pt idx="29">
                  <c:v>1059972</c:v>
                </c:pt>
                <c:pt idx="30">
                  <c:v>1988396</c:v>
                </c:pt>
                <c:pt idx="31">
                  <c:v>1077665</c:v>
                </c:pt>
                <c:pt idx="32">
                  <c:v>1139351</c:v>
                </c:pt>
                <c:pt idx="33">
                  <c:v>1803172</c:v>
                </c:pt>
                <c:pt idx="34">
                  <c:v>1122488</c:v>
                </c:pt>
                <c:pt idx="35">
                  <c:v>1803237</c:v>
                </c:pt>
                <c:pt idx="36">
                  <c:v>1591772</c:v>
                </c:pt>
                <c:pt idx="37">
                  <c:v>1875458</c:v>
                </c:pt>
                <c:pt idx="38">
                  <c:v>1670075</c:v>
                </c:pt>
                <c:pt idx="39">
                  <c:v>2030992</c:v>
                </c:pt>
                <c:pt idx="40">
                  <c:v>1350769</c:v>
                </c:pt>
                <c:pt idx="41">
                  <c:v>2123248</c:v>
                </c:pt>
                <c:pt idx="42">
                  <c:v>1795408</c:v>
                </c:pt>
                <c:pt idx="43">
                  <c:v>1593096</c:v>
                </c:pt>
                <c:pt idx="44">
                  <c:v>1925609</c:v>
                </c:pt>
                <c:pt idx="45">
                  <c:v>1667908</c:v>
                </c:pt>
                <c:pt idx="46">
                  <c:v>1619061</c:v>
                </c:pt>
                <c:pt idx="47">
                  <c:v>3636993</c:v>
                </c:pt>
                <c:pt idx="48">
                  <c:v>1166592</c:v>
                </c:pt>
                <c:pt idx="49">
                  <c:v>1292412</c:v>
                </c:pt>
                <c:pt idx="50">
                  <c:v>1477723</c:v>
                </c:pt>
                <c:pt idx="51">
                  <c:v>1353273</c:v>
                </c:pt>
                <c:pt idx="52">
                  <c:v>1901165</c:v>
                </c:pt>
                <c:pt idx="53">
                  <c:v>1431161</c:v>
                </c:pt>
                <c:pt idx="54">
                  <c:v>1304190</c:v>
                </c:pt>
                <c:pt idx="55">
                  <c:v>1597602</c:v>
                </c:pt>
                <c:pt idx="56">
                  <c:v>1736453</c:v>
                </c:pt>
                <c:pt idx="57">
                  <c:v>1533718</c:v>
                </c:pt>
                <c:pt idx="58">
                  <c:v>1657325</c:v>
                </c:pt>
                <c:pt idx="59">
                  <c:v>2112567</c:v>
                </c:pt>
                <c:pt idx="60">
                  <c:v>1185131</c:v>
                </c:pt>
                <c:pt idx="61">
                  <c:v>1590979</c:v>
                </c:pt>
                <c:pt idx="62">
                  <c:v>1438528</c:v>
                </c:pt>
                <c:pt idx="63">
                  <c:v>1308557</c:v>
                </c:pt>
                <c:pt idx="64">
                  <c:v>1449398</c:v>
                </c:pt>
                <c:pt idx="65">
                  <c:v>1431181</c:v>
                </c:pt>
                <c:pt idx="66">
                  <c:v>1391495</c:v>
                </c:pt>
                <c:pt idx="67">
                  <c:v>1701480</c:v>
                </c:pt>
                <c:pt idx="68">
                  <c:v>1629518</c:v>
                </c:pt>
                <c:pt idx="69">
                  <c:v>1428319</c:v>
                </c:pt>
                <c:pt idx="70">
                  <c:v>1467734</c:v>
                </c:pt>
                <c:pt idx="71">
                  <c:v>1542817</c:v>
                </c:pt>
                <c:pt idx="72">
                  <c:v>1281013</c:v>
                </c:pt>
                <c:pt idx="73">
                  <c:v>1386019</c:v>
                </c:pt>
                <c:pt idx="74">
                  <c:v>1082808</c:v>
                </c:pt>
                <c:pt idx="75">
                  <c:v>1662694</c:v>
                </c:pt>
                <c:pt idx="76">
                  <c:v>1393479</c:v>
                </c:pt>
                <c:pt idx="77">
                  <c:v>1314402</c:v>
                </c:pt>
                <c:pt idx="78">
                  <c:v>1358522</c:v>
                </c:pt>
                <c:pt idx="79">
                  <c:v>1512130</c:v>
                </c:pt>
                <c:pt idx="80">
                  <c:v>1419520</c:v>
                </c:pt>
                <c:pt idx="81">
                  <c:v>1279576</c:v>
                </c:pt>
                <c:pt idx="82">
                  <c:v>1464547</c:v>
                </c:pt>
                <c:pt idx="83">
                  <c:v>1366667</c:v>
                </c:pt>
                <c:pt idx="84">
                  <c:v>1187004</c:v>
                </c:pt>
                <c:pt idx="85">
                  <c:v>1258658</c:v>
                </c:pt>
                <c:pt idx="86">
                  <c:v>1425186</c:v>
                </c:pt>
                <c:pt idx="87">
                  <c:v>1308775</c:v>
                </c:pt>
                <c:pt idx="88">
                  <c:v>1504449</c:v>
                </c:pt>
                <c:pt idx="89">
                  <c:v>1310965</c:v>
                </c:pt>
                <c:pt idx="90">
                  <c:v>1592361</c:v>
                </c:pt>
                <c:pt idx="91">
                  <c:v>1295686</c:v>
                </c:pt>
                <c:pt idx="92">
                  <c:v>1232142</c:v>
                </c:pt>
                <c:pt idx="93">
                  <c:v>1292159</c:v>
                </c:pt>
                <c:pt idx="94">
                  <c:v>1475154</c:v>
                </c:pt>
                <c:pt idx="95">
                  <c:v>3243261</c:v>
                </c:pt>
                <c:pt idx="96">
                  <c:v>1455120</c:v>
                </c:pt>
                <c:pt idx="97">
                  <c:v>1343624</c:v>
                </c:pt>
                <c:pt idx="98">
                  <c:v>777227</c:v>
                </c:pt>
                <c:pt idx="99">
                  <c:v>272276</c:v>
                </c:pt>
                <c:pt idx="100">
                  <c:v>724809</c:v>
                </c:pt>
                <c:pt idx="101">
                  <c:v>944104</c:v>
                </c:pt>
                <c:pt idx="102">
                  <c:v>1042137</c:v>
                </c:pt>
                <c:pt idx="103">
                  <c:v>947342</c:v>
                </c:pt>
                <c:pt idx="104">
                  <c:v>1395407</c:v>
                </c:pt>
                <c:pt idx="105">
                  <c:v>1128015</c:v>
                </c:pt>
                <c:pt idx="106">
                  <c:v>1242582</c:v>
                </c:pt>
                <c:pt idx="107">
                  <c:v>1928252</c:v>
                </c:pt>
                <c:pt idx="108">
                  <c:v>1145226</c:v>
                </c:pt>
                <c:pt idx="109">
                  <c:v>1594565</c:v>
                </c:pt>
                <c:pt idx="110">
                  <c:v>1565688</c:v>
                </c:pt>
                <c:pt idx="111">
                  <c:v>1269034</c:v>
                </c:pt>
                <c:pt idx="112">
                  <c:v>1397913</c:v>
                </c:pt>
                <c:pt idx="113">
                  <c:v>1541403</c:v>
                </c:pt>
                <c:pt idx="114">
                  <c:v>1394791</c:v>
                </c:pt>
                <c:pt idx="115">
                  <c:v>1491038</c:v>
                </c:pt>
              </c:numCache>
            </c:numRef>
          </c:val>
          <c:smooth val="0"/>
          <c:extLst xmlns:c16r2="http://schemas.microsoft.com/office/drawing/2015/06/chart">
            <c:ext xmlns:c16="http://schemas.microsoft.com/office/drawing/2014/chart" uri="{C3380CC4-5D6E-409C-BE32-E72D297353CC}">
              <c16:uniqueId val="{00000002-0494-43C4-B9F2-72A7D1C6D419}"/>
            </c:ext>
          </c:extLst>
        </c:ser>
        <c:dLbls>
          <c:showLegendKey val="0"/>
          <c:showVal val="0"/>
          <c:showCatName val="0"/>
          <c:showSerName val="0"/>
          <c:showPercent val="0"/>
          <c:showBubbleSize val="0"/>
        </c:dLbls>
        <c:marker val="1"/>
        <c:smooth val="0"/>
        <c:axId val="396074496"/>
        <c:axId val="396317760"/>
      </c:lineChart>
      <c:catAx>
        <c:axId val="396074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6317760"/>
        <c:crosses val="autoZero"/>
        <c:auto val="1"/>
        <c:lblAlgn val="ctr"/>
        <c:lblOffset val="100"/>
        <c:noMultiLvlLbl val="0"/>
      </c:catAx>
      <c:valAx>
        <c:axId val="396317760"/>
        <c:scaling>
          <c:orientation val="minMax"/>
        </c:scaling>
        <c:delete val="0"/>
        <c:axPos val="l"/>
        <c:numFmt formatCode="#,##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6074496"/>
        <c:crosses val="autoZero"/>
        <c:crossBetween val="between"/>
      </c:valAx>
      <c:spPr>
        <a:noFill/>
        <a:ln>
          <a:noFill/>
        </a:ln>
        <a:effectLst/>
      </c:spPr>
    </c:plotArea>
    <c:legend>
      <c:legendPos val="t"/>
      <c:layout>
        <c:manualLayout>
          <c:xMode val="edge"/>
          <c:yMode val="edge"/>
          <c:x val="0.32368349940990032"/>
          <c:y val="0.13460019019508199"/>
          <c:w val="0.35263280056829333"/>
          <c:h val="9.329105331596315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Unidades de vivienda vendidas</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4"/>
              <c:layout>
                <c:manualLayout>
                  <c:x val="-1.9176068291245946E-16"/>
                  <c:y val="7.112071379334576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'21'!$A$33:$B$147</c:f>
              <c:multiLvlStrCache>
                <c:ptCount val="11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'21'!$C$33:$C$147</c:f>
              <c:numCache>
                <c:formatCode>_(* #,##0_);_(* \(#,##0\);_(* "-"??_);_(@_)</c:formatCode>
                <c:ptCount val="115"/>
                <c:pt idx="0">
                  <c:v>2422</c:v>
                </c:pt>
                <c:pt idx="1">
                  <c:v>2795</c:v>
                </c:pt>
                <c:pt idx="2">
                  <c:v>2697</c:v>
                </c:pt>
                <c:pt idx="3">
                  <c:v>2606</c:v>
                </c:pt>
                <c:pt idx="4">
                  <c:v>2348</c:v>
                </c:pt>
                <c:pt idx="5">
                  <c:v>2721</c:v>
                </c:pt>
                <c:pt idx="6">
                  <c:v>2543</c:v>
                </c:pt>
                <c:pt idx="7">
                  <c:v>2664</c:v>
                </c:pt>
                <c:pt idx="8">
                  <c:v>2313</c:v>
                </c:pt>
                <c:pt idx="9">
                  <c:v>2176</c:v>
                </c:pt>
                <c:pt idx="10">
                  <c:v>2140</c:v>
                </c:pt>
                <c:pt idx="11">
                  <c:v>1820</c:v>
                </c:pt>
                <c:pt idx="12">
                  <c:v>2094</c:v>
                </c:pt>
                <c:pt idx="13">
                  <c:v>2389</c:v>
                </c:pt>
                <c:pt idx="14">
                  <c:v>2456</c:v>
                </c:pt>
                <c:pt idx="15">
                  <c:v>1914</c:v>
                </c:pt>
                <c:pt idx="16">
                  <c:v>2334</c:v>
                </c:pt>
                <c:pt idx="17">
                  <c:v>2629</c:v>
                </c:pt>
                <c:pt idx="18">
                  <c:v>2297</c:v>
                </c:pt>
                <c:pt idx="19">
                  <c:v>2830</c:v>
                </c:pt>
                <c:pt idx="20">
                  <c:v>2754</c:v>
                </c:pt>
                <c:pt idx="21">
                  <c:v>3040</c:v>
                </c:pt>
                <c:pt idx="22">
                  <c:v>2368</c:v>
                </c:pt>
                <c:pt idx="23">
                  <c:v>1995</c:v>
                </c:pt>
                <c:pt idx="24">
                  <c:v>2292</c:v>
                </c:pt>
                <c:pt idx="25">
                  <c:v>2423</c:v>
                </c:pt>
                <c:pt idx="26">
                  <c:v>3107</c:v>
                </c:pt>
                <c:pt idx="27">
                  <c:v>2244</c:v>
                </c:pt>
                <c:pt idx="28">
                  <c:v>2570</c:v>
                </c:pt>
                <c:pt idx="29">
                  <c:v>2802</c:v>
                </c:pt>
                <c:pt idx="30">
                  <c:v>2169</c:v>
                </c:pt>
                <c:pt idx="31">
                  <c:v>2203</c:v>
                </c:pt>
                <c:pt idx="32">
                  <c:v>2050</c:v>
                </c:pt>
                <c:pt idx="33">
                  <c:v>1769</c:v>
                </c:pt>
                <c:pt idx="34">
                  <c:v>1877</c:v>
                </c:pt>
                <c:pt idx="35">
                  <c:v>1533</c:v>
                </c:pt>
                <c:pt idx="36">
                  <c:v>2886</c:v>
                </c:pt>
                <c:pt idx="37">
                  <c:v>2085</c:v>
                </c:pt>
                <c:pt idx="38">
                  <c:v>1996</c:v>
                </c:pt>
                <c:pt idx="39">
                  <c:v>2508</c:v>
                </c:pt>
                <c:pt idx="40">
                  <c:v>1996</c:v>
                </c:pt>
                <c:pt idx="41">
                  <c:v>2063</c:v>
                </c:pt>
                <c:pt idx="42">
                  <c:v>1987</c:v>
                </c:pt>
                <c:pt idx="43">
                  <c:v>2005</c:v>
                </c:pt>
                <c:pt idx="44">
                  <c:v>2698</c:v>
                </c:pt>
                <c:pt idx="45">
                  <c:v>2100</c:v>
                </c:pt>
                <c:pt idx="46">
                  <c:v>1880</c:v>
                </c:pt>
                <c:pt idx="47">
                  <c:v>1705</c:v>
                </c:pt>
                <c:pt idx="48">
                  <c:v>1825</c:v>
                </c:pt>
                <c:pt idx="49">
                  <c:v>1871</c:v>
                </c:pt>
                <c:pt idx="50">
                  <c:v>2131</c:v>
                </c:pt>
                <c:pt idx="51">
                  <c:v>2190</c:v>
                </c:pt>
                <c:pt idx="52">
                  <c:v>3114</c:v>
                </c:pt>
                <c:pt idx="53">
                  <c:v>3119</c:v>
                </c:pt>
                <c:pt idx="54">
                  <c:v>4883</c:v>
                </c:pt>
                <c:pt idx="55">
                  <c:v>4895</c:v>
                </c:pt>
                <c:pt idx="56">
                  <c:v>2481</c:v>
                </c:pt>
                <c:pt idx="57">
                  <c:v>2474</c:v>
                </c:pt>
                <c:pt idx="58">
                  <c:v>3026</c:v>
                </c:pt>
                <c:pt idx="59">
                  <c:v>1845</c:v>
                </c:pt>
                <c:pt idx="60">
                  <c:v>2163</c:v>
                </c:pt>
                <c:pt idx="61">
                  <c:v>2514</c:v>
                </c:pt>
                <c:pt idx="62">
                  <c:v>2101</c:v>
                </c:pt>
                <c:pt idx="63">
                  <c:v>1837</c:v>
                </c:pt>
                <c:pt idx="64">
                  <c:v>2551</c:v>
                </c:pt>
                <c:pt idx="65">
                  <c:v>1734</c:v>
                </c:pt>
                <c:pt idx="66">
                  <c:v>2142</c:v>
                </c:pt>
                <c:pt idx="67">
                  <c:v>1862</c:v>
                </c:pt>
                <c:pt idx="68">
                  <c:v>1900</c:v>
                </c:pt>
                <c:pt idx="69">
                  <c:v>1689</c:v>
                </c:pt>
                <c:pt idx="70">
                  <c:v>1760</c:v>
                </c:pt>
                <c:pt idx="71">
                  <c:v>2233</c:v>
                </c:pt>
                <c:pt idx="72">
                  <c:v>3063</c:v>
                </c:pt>
                <c:pt idx="73">
                  <c:v>2772</c:v>
                </c:pt>
                <c:pt idx="74">
                  <c:v>2394</c:v>
                </c:pt>
                <c:pt idx="75">
                  <c:v>1913</c:v>
                </c:pt>
                <c:pt idx="76">
                  <c:v>2581</c:v>
                </c:pt>
                <c:pt idx="77">
                  <c:v>2204</c:v>
                </c:pt>
                <c:pt idx="78">
                  <c:v>1820</c:v>
                </c:pt>
                <c:pt idx="79">
                  <c:v>3185</c:v>
                </c:pt>
                <c:pt idx="80">
                  <c:v>3042</c:v>
                </c:pt>
                <c:pt idx="81">
                  <c:v>2441</c:v>
                </c:pt>
                <c:pt idx="82">
                  <c:v>2993</c:v>
                </c:pt>
                <c:pt idx="83">
                  <c:v>2417</c:v>
                </c:pt>
                <c:pt idx="84">
                  <c:v>2251</c:v>
                </c:pt>
                <c:pt idx="85">
                  <c:v>2555</c:v>
                </c:pt>
                <c:pt idx="86">
                  <c:v>2003</c:v>
                </c:pt>
                <c:pt idx="87">
                  <c:v>2493</c:v>
                </c:pt>
                <c:pt idx="88">
                  <c:v>3306</c:v>
                </c:pt>
                <c:pt idx="89">
                  <c:v>2472</c:v>
                </c:pt>
                <c:pt idx="90">
                  <c:v>2921</c:v>
                </c:pt>
                <c:pt idx="91">
                  <c:v>2588</c:v>
                </c:pt>
                <c:pt idx="92">
                  <c:v>2441</c:v>
                </c:pt>
                <c:pt idx="93">
                  <c:v>2311</c:v>
                </c:pt>
                <c:pt idx="94">
                  <c:v>4183</c:v>
                </c:pt>
                <c:pt idx="95">
                  <c:v>4802</c:v>
                </c:pt>
                <c:pt idx="96">
                  <c:v>4309</c:v>
                </c:pt>
                <c:pt idx="97">
                  <c:v>3798</c:v>
                </c:pt>
                <c:pt idx="98">
                  <c:v>2226</c:v>
                </c:pt>
                <c:pt idx="99">
                  <c:v>538</c:v>
                </c:pt>
                <c:pt idx="100">
                  <c:v>867</c:v>
                </c:pt>
                <c:pt idx="101">
                  <c:v>2268</c:v>
                </c:pt>
                <c:pt idx="102">
                  <c:v>3345</c:v>
                </c:pt>
                <c:pt idx="103">
                  <c:v>3533</c:v>
                </c:pt>
                <c:pt idx="104">
                  <c:v>4218</c:v>
                </c:pt>
                <c:pt idx="105">
                  <c:v>4808</c:v>
                </c:pt>
                <c:pt idx="106">
                  <c:v>4878</c:v>
                </c:pt>
                <c:pt idx="107">
                  <c:v>4891</c:v>
                </c:pt>
                <c:pt idx="108">
                  <c:v>3474</c:v>
                </c:pt>
                <c:pt idx="109">
                  <c:v>4254</c:v>
                </c:pt>
                <c:pt idx="110">
                  <c:v>5312</c:v>
                </c:pt>
                <c:pt idx="111">
                  <c:v>3483</c:v>
                </c:pt>
                <c:pt idx="112">
                  <c:v>3521</c:v>
                </c:pt>
                <c:pt idx="113">
                  <c:v>3841</c:v>
                </c:pt>
                <c:pt idx="114">
                  <c:v>3773</c:v>
                </c:pt>
              </c:numCache>
            </c:numRef>
          </c:val>
          <c:smooth val="0"/>
          <c:extLst xmlns:c16r2="http://schemas.microsoft.com/office/drawing/2015/06/chart">
            <c:ext xmlns:c16="http://schemas.microsoft.com/office/drawing/2014/chart" uri="{C3380CC4-5D6E-409C-BE32-E72D297353CC}">
              <c16:uniqueId val="{00000001-E29F-429E-B9D1-1606AF780557}"/>
            </c:ext>
          </c:extLst>
        </c:ser>
        <c:dLbls>
          <c:showLegendKey val="0"/>
          <c:showVal val="0"/>
          <c:showCatName val="0"/>
          <c:showSerName val="0"/>
          <c:showPercent val="0"/>
          <c:showBubbleSize val="0"/>
        </c:dLbls>
        <c:marker val="1"/>
        <c:smooth val="0"/>
        <c:axId val="134848512"/>
        <c:axId val="191741952"/>
      </c:lineChart>
      <c:catAx>
        <c:axId val="134848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1741952"/>
        <c:crosses val="autoZero"/>
        <c:auto val="1"/>
        <c:lblAlgn val="ctr"/>
        <c:lblOffset val="100"/>
        <c:noMultiLvlLbl val="0"/>
      </c:catAx>
      <c:valAx>
        <c:axId val="191741952"/>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848512"/>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Producción concreto premezclado</a:t>
            </a:r>
          </a:p>
        </c:rich>
      </c:tx>
      <c:layout>
        <c:manualLayout>
          <c:xMode val="edge"/>
          <c:yMode val="edge"/>
          <c:x val="0.24436698487197545"/>
          <c:y val="0"/>
        </c:manualLayout>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5"/>
              <c:layout>
                <c:manualLayout>
                  <c:x val="0"/>
                  <c:y val="-6.498194022258456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'22'!$A$33:$B$148</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'22'!$C$33:$C$148</c:f>
              <c:numCache>
                <c:formatCode>_(* #,##0_);_(* \(#,##0\);_(* "-"??_);_(@_)</c:formatCode>
                <c:ptCount val="116"/>
                <c:pt idx="0">
                  <c:v>223279.75516301964</c:v>
                </c:pt>
                <c:pt idx="1">
                  <c:v>254332.31840214791</c:v>
                </c:pt>
                <c:pt idx="2">
                  <c:v>264943.99936230591</c:v>
                </c:pt>
                <c:pt idx="3">
                  <c:v>217169.59875059334</c:v>
                </c:pt>
                <c:pt idx="4">
                  <c:v>254943.69913185717</c:v>
                </c:pt>
                <c:pt idx="5">
                  <c:v>250646.16555322678</c:v>
                </c:pt>
                <c:pt idx="6">
                  <c:v>241811.42045450673</c:v>
                </c:pt>
                <c:pt idx="7">
                  <c:v>254176.05342647716</c:v>
                </c:pt>
                <c:pt idx="8">
                  <c:v>241378.67122432991</c:v>
                </c:pt>
                <c:pt idx="9">
                  <c:v>245710.47988261972</c:v>
                </c:pt>
                <c:pt idx="10">
                  <c:v>233776.54516955619</c:v>
                </c:pt>
                <c:pt idx="11">
                  <c:v>196428.36409015532</c:v>
                </c:pt>
                <c:pt idx="12">
                  <c:v>201454.29215917614</c:v>
                </c:pt>
                <c:pt idx="13">
                  <c:v>223060.27251894487</c:v>
                </c:pt>
                <c:pt idx="14">
                  <c:v>209696.64508149051</c:v>
                </c:pt>
                <c:pt idx="15">
                  <c:v>245284.43091074305</c:v>
                </c:pt>
                <c:pt idx="16">
                  <c:v>254065.91708812147</c:v>
                </c:pt>
                <c:pt idx="17">
                  <c:v>246766.89989796252</c:v>
                </c:pt>
                <c:pt idx="18">
                  <c:v>265020.12311473745</c:v>
                </c:pt>
                <c:pt idx="19">
                  <c:v>237287.07860029972</c:v>
                </c:pt>
                <c:pt idx="20">
                  <c:v>240215.10151441713</c:v>
                </c:pt>
                <c:pt idx="21">
                  <c:v>251841.08441801253</c:v>
                </c:pt>
                <c:pt idx="22">
                  <c:v>217937.7762868641</c:v>
                </c:pt>
                <c:pt idx="23">
                  <c:v>205682.37617520368</c:v>
                </c:pt>
                <c:pt idx="24">
                  <c:v>200379.43144203915</c:v>
                </c:pt>
                <c:pt idx="25">
                  <c:v>224690.31063786824</c:v>
                </c:pt>
                <c:pt idx="26">
                  <c:v>253981.44919299078</c:v>
                </c:pt>
                <c:pt idx="27">
                  <c:v>256528.24542123181</c:v>
                </c:pt>
                <c:pt idx="28">
                  <c:v>277660.53882361262</c:v>
                </c:pt>
                <c:pt idx="29">
                  <c:v>233090.37932608108</c:v>
                </c:pt>
                <c:pt idx="30">
                  <c:v>294123.73392227222</c:v>
                </c:pt>
                <c:pt idx="31">
                  <c:v>272441.82710871648</c:v>
                </c:pt>
                <c:pt idx="32">
                  <c:v>301214.80222926941</c:v>
                </c:pt>
                <c:pt idx="33">
                  <c:v>294646.14209002868</c:v>
                </c:pt>
                <c:pt idx="34">
                  <c:v>262318.12135621876</c:v>
                </c:pt>
                <c:pt idx="35">
                  <c:v>247055.58020383635</c:v>
                </c:pt>
                <c:pt idx="36">
                  <c:v>231100.46100000001</c:v>
                </c:pt>
                <c:pt idx="37">
                  <c:v>274617.51</c:v>
                </c:pt>
                <c:pt idx="38">
                  <c:v>290125.90000000002</c:v>
                </c:pt>
                <c:pt idx="39">
                  <c:v>280283.76500000001</c:v>
                </c:pt>
                <c:pt idx="40">
                  <c:v>297763.07</c:v>
                </c:pt>
                <c:pt idx="41">
                  <c:v>273467.34999999998</c:v>
                </c:pt>
                <c:pt idx="42">
                  <c:v>299546.01</c:v>
                </c:pt>
                <c:pt idx="43">
                  <c:v>273149.62</c:v>
                </c:pt>
                <c:pt idx="44">
                  <c:v>280443.62</c:v>
                </c:pt>
                <c:pt idx="45">
                  <c:v>258231.75000000003</c:v>
                </c:pt>
                <c:pt idx="46">
                  <c:v>237471.66000000003</c:v>
                </c:pt>
                <c:pt idx="47">
                  <c:v>232145.30000000002</c:v>
                </c:pt>
                <c:pt idx="48">
                  <c:v>194052.65</c:v>
                </c:pt>
                <c:pt idx="49">
                  <c:v>262042.43999999997</c:v>
                </c:pt>
                <c:pt idx="50">
                  <c:v>236463.38999999998</c:v>
                </c:pt>
                <c:pt idx="51">
                  <c:v>255164.33000000002</c:v>
                </c:pt>
                <c:pt idx="52">
                  <c:v>237219.87</c:v>
                </c:pt>
                <c:pt idx="53">
                  <c:v>247726.91999999998</c:v>
                </c:pt>
                <c:pt idx="54">
                  <c:v>215014.37</c:v>
                </c:pt>
                <c:pt idx="55">
                  <c:v>236606.39999999997</c:v>
                </c:pt>
                <c:pt idx="56">
                  <c:v>234356.85</c:v>
                </c:pt>
                <c:pt idx="57">
                  <c:v>232057.49</c:v>
                </c:pt>
                <c:pt idx="58">
                  <c:v>226922.33000000005</c:v>
                </c:pt>
                <c:pt idx="59">
                  <c:v>235279.09999999998</c:v>
                </c:pt>
                <c:pt idx="60">
                  <c:v>210784.18</c:v>
                </c:pt>
                <c:pt idx="61">
                  <c:v>240057.82</c:v>
                </c:pt>
                <c:pt idx="62">
                  <c:v>253880.28</c:v>
                </c:pt>
                <c:pt idx="63">
                  <c:v>211607.272</c:v>
                </c:pt>
                <c:pt idx="64">
                  <c:v>223103.63</c:v>
                </c:pt>
                <c:pt idx="65">
                  <c:v>222911.74</c:v>
                </c:pt>
                <c:pt idx="66">
                  <c:v>216963.85</c:v>
                </c:pt>
                <c:pt idx="67">
                  <c:v>219384.36</c:v>
                </c:pt>
                <c:pt idx="68">
                  <c:v>213836.78999999998</c:v>
                </c:pt>
                <c:pt idx="69">
                  <c:v>218894.94</c:v>
                </c:pt>
                <c:pt idx="70">
                  <c:v>216247.69</c:v>
                </c:pt>
                <c:pt idx="71">
                  <c:v>189347.88</c:v>
                </c:pt>
                <c:pt idx="72">
                  <c:v>176948.685</c:v>
                </c:pt>
                <c:pt idx="73">
                  <c:v>201483</c:v>
                </c:pt>
                <c:pt idx="74">
                  <c:v>196606.94999999998</c:v>
                </c:pt>
                <c:pt idx="75">
                  <c:v>196163.34999999998</c:v>
                </c:pt>
                <c:pt idx="76">
                  <c:v>192537.85</c:v>
                </c:pt>
                <c:pt idx="77">
                  <c:v>191652.84999999998</c:v>
                </c:pt>
                <c:pt idx="78">
                  <c:v>192689.45</c:v>
                </c:pt>
                <c:pt idx="79">
                  <c:v>194679.71</c:v>
                </c:pt>
                <c:pt idx="80">
                  <c:v>203293.15</c:v>
                </c:pt>
                <c:pt idx="81">
                  <c:v>207723.84000000003</c:v>
                </c:pt>
                <c:pt idx="82">
                  <c:v>192559.85</c:v>
                </c:pt>
                <c:pt idx="83">
                  <c:v>169893.19999999995</c:v>
                </c:pt>
                <c:pt idx="84">
                  <c:v>163423.46</c:v>
                </c:pt>
                <c:pt idx="85">
                  <c:v>194422.1</c:v>
                </c:pt>
                <c:pt idx="86">
                  <c:v>202455.65000000002</c:v>
                </c:pt>
                <c:pt idx="87">
                  <c:v>173343.38500000001</c:v>
                </c:pt>
                <c:pt idx="88">
                  <c:v>191007.26</c:v>
                </c:pt>
                <c:pt idx="89">
                  <c:v>168997.9</c:v>
                </c:pt>
                <c:pt idx="90">
                  <c:v>195203.4</c:v>
                </c:pt>
                <c:pt idx="91">
                  <c:v>182987.51</c:v>
                </c:pt>
                <c:pt idx="92">
                  <c:v>180952.48094107062</c:v>
                </c:pt>
                <c:pt idx="93">
                  <c:v>195092.09999999998</c:v>
                </c:pt>
                <c:pt idx="94">
                  <c:v>166554.34</c:v>
                </c:pt>
                <c:pt idx="95">
                  <c:v>158083.10800000001</c:v>
                </c:pt>
                <c:pt idx="96">
                  <c:v>148213.75</c:v>
                </c:pt>
                <c:pt idx="97">
                  <c:v>165040.99</c:v>
                </c:pt>
                <c:pt idx="98">
                  <c:v>107961.03</c:v>
                </c:pt>
                <c:pt idx="99">
                  <c:v>3233.25</c:v>
                </c:pt>
                <c:pt idx="100">
                  <c:v>70161.3</c:v>
                </c:pt>
                <c:pt idx="101">
                  <c:v>118924.18</c:v>
                </c:pt>
                <c:pt idx="102">
                  <c:v>136106.65</c:v>
                </c:pt>
                <c:pt idx="103">
                  <c:v>134084.20000000001</c:v>
                </c:pt>
                <c:pt idx="104">
                  <c:v>148141.45000000001</c:v>
                </c:pt>
                <c:pt idx="105">
                  <c:v>153446.93</c:v>
                </c:pt>
                <c:pt idx="106">
                  <c:v>135757.78</c:v>
                </c:pt>
                <c:pt idx="107">
                  <c:v>127417.18</c:v>
                </c:pt>
                <c:pt idx="108">
                  <c:v>110182.8</c:v>
                </c:pt>
                <c:pt idx="109">
                  <c:v>147595.29999999999</c:v>
                </c:pt>
                <c:pt idx="110">
                  <c:v>167204.21</c:v>
                </c:pt>
                <c:pt idx="111">
                  <c:v>141572.32</c:v>
                </c:pt>
                <c:pt idx="112">
                  <c:v>119592.08996948155</c:v>
                </c:pt>
                <c:pt idx="113">
                  <c:v>144900.06</c:v>
                </c:pt>
                <c:pt idx="114">
                  <c:v>161742.75</c:v>
                </c:pt>
                <c:pt idx="115">
                  <c:v>160351.05799999999</c:v>
                </c:pt>
              </c:numCache>
            </c:numRef>
          </c:val>
          <c:smooth val="0"/>
          <c:extLst xmlns:c16r2="http://schemas.microsoft.com/office/drawing/2015/06/chart">
            <c:ext xmlns:c16="http://schemas.microsoft.com/office/drawing/2014/chart" uri="{C3380CC4-5D6E-409C-BE32-E72D297353CC}">
              <c16:uniqueId val="{00000001-E29F-429E-B9D1-1606AF780557}"/>
            </c:ext>
          </c:extLst>
        </c:ser>
        <c:ser>
          <c:idx val="1"/>
          <c:order val="1"/>
          <c:tx>
            <c:v>Colombia</c:v>
          </c:tx>
          <c:spPr>
            <a:ln>
              <a:solidFill>
                <a:srgbClr val="00B0F0"/>
              </a:solidFill>
            </a:ln>
          </c:spPr>
          <c:marker>
            <c:symbol val="none"/>
          </c:marker>
          <c:dLbls>
            <c:dLbl>
              <c:idx val="115"/>
              <c:layout>
                <c:manualLayout>
                  <c:x val="0"/>
                  <c:y val="-4.87364551669383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'22'!$A$33:$B$148</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'22'!$G$33:$G$148</c:f>
              <c:numCache>
                <c:formatCode>_(* #,##0_);_(* \(#,##0\);_(* "-"??_);_(@_)</c:formatCode>
                <c:ptCount val="116"/>
                <c:pt idx="0">
                  <c:v>526135.5226639756</c:v>
                </c:pt>
                <c:pt idx="1">
                  <c:v>584896.66160839191</c:v>
                </c:pt>
                <c:pt idx="2">
                  <c:v>634904.97012053092</c:v>
                </c:pt>
                <c:pt idx="3">
                  <c:v>550290.40134233912</c:v>
                </c:pt>
                <c:pt idx="4">
                  <c:v>639649.49541258428</c:v>
                </c:pt>
                <c:pt idx="5">
                  <c:v>620337.52840770455</c:v>
                </c:pt>
                <c:pt idx="6">
                  <c:v>621040.76824933698</c:v>
                </c:pt>
                <c:pt idx="7">
                  <c:v>640026.29949243611</c:v>
                </c:pt>
                <c:pt idx="8">
                  <c:v>618164.03727230581</c:v>
                </c:pt>
                <c:pt idx="9">
                  <c:v>636543.96692226361</c:v>
                </c:pt>
                <c:pt idx="10">
                  <c:v>613992.68756807875</c:v>
                </c:pt>
                <c:pt idx="11">
                  <c:v>540217.8924376897</c:v>
                </c:pt>
                <c:pt idx="12">
                  <c:v>553389.83704843337</c:v>
                </c:pt>
                <c:pt idx="13">
                  <c:v>601933.98526220268</c:v>
                </c:pt>
                <c:pt idx="14">
                  <c:v>577620.90603730013</c:v>
                </c:pt>
                <c:pt idx="15">
                  <c:v>663615.96844089509</c:v>
                </c:pt>
                <c:pt idx="16">
                  <c:v>668222.58519166475</c:v>
                </c:pt>
                <c:pt idx="17">
                  <c:v>646338.76963750657</c:v>
                </c:pt>
                <c:pt idx="18">
                  <c:v>709693.08458313416</c:v>
                </c:pt>
                <c:pt idx="19">
                  <c:v>664979.97724440822</c:v>
                </c:pt>
                <c:pt idx="20">
                  <c:v>688418.04228301311</c:v>
                </c:pt>
                <c:pt idx="21">
                  <c:v>737172.45287800906</c:v>
                </c:pt>
                <c:pt idx="22">
                  <c:v>664587.9010387857</c:v>
                </c:pt>
                <c:pt idx="23">
                  <c:v>610667.69475366501</c:v>
                </c:pt>
                <c:pt idx="24">
                  <c:v>581032.85047775856</c:v>
                </c:pt>
                <c:pt idx="25">
                  <c:v>663333.38242724014</c:v>
                </c:pt>
                <c:pt idx="26">
                  <c:v>709935.76204022428</c:v>
                </c:pt>
                <c:pt idx="27">
                  <c:v>692234.91628789506</c:v>
                </c:pt>
                <c:pt idx="28">
                  <c:v>752105.35912662477</c:v>
                </c:pt>
                <c:pt idx="29">
                  <c:v>649168.38377938373</c:v>
                </c:pt>
                <c:pt idx="30">
                  <c:v>786839.06307190203</c:v>
                </c:pt>
                <c:pt idx="31">
                  <c:v>698542.15875108249</c:v>
                </c:pt>
                <c:pt idx="32">
                  <c:v>743102.94767223368</c:v>
                </c:pt>
                <c:pt idx="33">
                  <c:v>740833.72256279842</c:v>
                </c:pt>
                <c:pt idx="34">
                  <c:v>662678.41344626155</c:v>
                </c:pt>
                <c:pt idx="35">
                  <c:v>650640.83929393243</c:v>
                </c:pt>
                <c:pt idx="36">
                  <c:v>588921.14599999995</c:v>
                </c:pt>
                <c:pt idx="37">
                  <c:v>689289.85000000009</c:v>
                </c:pt>
                <c:pt idx="38">
                  <c:v>735713.59000000008</c:v>
                </c:pt>
                <c:pt idx="39">
                  <c:v>709793.6000028142</c:v>
                </c:pt>
                <c:pt idx="40">
                  <c:v>771679.82499999995</c:v>
                </c:pt>
                <c:pt idx="41">
                  <c:v>741080.57399999991</c:v>
                </c:pt>
                <c:pt idx="42">
                  <c:v>834848.55999999994</c:v>
                </c:pt>
                <c:pt idx="43">
                  <c:v>772132.94</c:v>
                </c:pt>
                <c:pt idx="44">
                  <c:v>810193.72999999986</c:v>
                </c:pt>
                <c:pt idx="45">
                  <c:v>787664.59000000008</c:v>
                </c:pt>
                <c:pt idx="46">
                  <c:v>725788.3600000001</c:v>
                </c:pt>
                <c:pt idx="47">
                  <c:v>705681.84</c:v>
                </c:pt>
                <c:pt idx="48">
                  <c:v>596127.99300000002</c:v>
                </c:pt>
                <c:pt idx="49">
                  <c:v>733812.47000000009</c:v>
                </c:pt>
                <c:pt idx="50">
                  <c:v>685446.15999999992</c:v>
                </c:pt>
                <c:pt idx="51">
                  <c:v>738886.96</c:v>
                </c:pt>
                <c:pt idx="52">
                  <c:v>689904.75999999989</c:v>
                </c:pt>
                <c:pt idx="53">
                  <c:v>721605.7699999999</c:v>
                </c:pt>
                <c:pt idx="54">
                  <c:v>628366.48</c:v>
                </c:pt>
                <c:pt idx="55">
                  <c:v>697717.46999999986</c:v>
                </c:pt>
                <c:pt idx="56">
                  <c:v>687122.51000000013</c:v>
                </c:pt>
                <c:pt idx="57">
                  <c:v>663349.19000000006</c:v>
                </c:pt>
                <c:pt idx="58">
                  <c:v>635103.64000000025</c:v>
                </c:pt>
                <c:pt idx="59">
                  <c:v>626942.67999999982</c:v>
                </c:pt>
                <c:pt idx="60">
                  <c:v>537905.25999999989</c:v>
                </c:pt>
                <c:pt idx="61">
                  <c:v>630653.78</c:v>
                </c:pt>
                <c:pt idx="62">
                  <c:v>695564.23999999987</c:v>
                </c:pt>
                <c:pt idx="63">
                  <c:v>569457.80599999998</c:v>
                </c:pt>
                <c:pt idx="64">
                  <c:v>629803.06999999995</c:v>
                </c:pt>
                <c:pt idx="65">
                  <c:v>607064.43499999994</c:v>
                </c:pt>
                <c:pt idx="66">
                  <c:v>594304.29</c:v>
                </c:pt>
                <c:pt idx="67">
                  <c:v>621530.48</c:v>
                </c:pt>
                <c:pt idx="68">
                  <c:v>609339.19999999995</c:v>
                </c:pt>
                <c:pt idx="69">
                  <c:v>616166.91999999993</c:v>
                </c:pt>
                <c:pt idx="70">
                  <c:v>612336.08499999996</c:v>
                </c:pt>
                <c:pt idx="71">
                  <c:v>553678.89</c:v>
                </c:pt>
                <c:pt idx="72">
                  <c:v>500862.99499999994</c:v>
                </c:pt>
                <c:pt idx="73">
                  <c:v>567671.07000000007</c:v>
                </c:pt>
                <c:pt idx="74">
                  <c:v>574867.89999999991</c:v>
                </c:pt>
                <c:pt idx="75">
                  <c:v>589132.22</c:v>
                </c:pt>
                <c:pt idx="76">
                  <c:v>589787.57999999996</c:v>
                </c:pt>
                <c:pt idx="77">
                  <c:v>590334.9439999999</c:v>
                </c:pt>
                <c:pt idx="78">
                  <c:v>588338.9040000001</c:v>
                </c:pt>
                <c:pt idx="79">
                  <c:v>621400.51</c:v>
                </c:pt>
                <c:pt idx="80">
                  <c:v>610543.80799999996</c:v>
                </c:pt>
                <c:pt idx="81">
                  <c:v>641974.56999999995</c:v>
                </c:pt>
                <c:pt idx="82">
                  <c:v>611400.84000000008</c:v>
                </c:pt>
                <c:pt idx="83">
                  <c:v>551577.79999999993</c:v>
                </c:pt>
                <c:pt idx="84">
                  <c:v>518830.11</c:v>
                </c:pt>
                <c:pt idx="85">
                  <c:v>621271.56200000015</c:v>
                </c:pt>
                <c:pt idx="86">
                  <c:v>655183.73</c:v>
                </c:pt>
                <c:pt idx="87">
                  <c:v>581143.70500000007</c:v>
                </c:pt>
                <c:pt idx="88">
                  <c:v>643375.49</c:v>
                </c:pt>
                <c:pt idx="89">
                  <c:v>578861.61</c:v>
                </c:pt>
                <c:pt idx="90">
                  <c:v>651512.41999999993</c:v>
                </c:pt>
                <c:pt idx="91">
                  <c:v>631085.37000000011</c:v>
                </c:pt>
                <c:pt idx="92">
                  <c:v>605898.06999999995</c:v>
                </c:pt>
                <c:pt idx="93">
                  <c:v>624728.92999999993</c:v>
                </c:pt>
                <c:pt idx="94">
                  <c:v>585884.53</c:v>
                </c:pt>
                <c:pt idx="95">
                  <c:v>548756.26799999992</c:v>
                </c:pt>
                <c:pt idx="96">
                  <c:v>474608.65</c:v>
                </c:pt>
                <c:pt idx="97">
                  <c:v>575767.56000000006</c:v>
                </c:pt>
                <c:pt idx="98">
                  <c:v>404111.74999999994</c:v>
                </c:pt>
                <c:pt idx="99">
                  <c:v>30559.200000000001</c:v>
                </c:pt>
                <c:pt idx="100">
                  <c:v>298568.04999179841</c:v>
                </c:pt>
                <c:pt idx="101">
                  <c:v>439428.82002143865</c:v>
                </c:pt>
                <c:pt idx="102">
                  <c:v>513111.82999532699</c:v>
                </c:pt>
                <c:pt idx="103">
                  <c:v>509440.79000839236</c:v>
                </c:pt>
                <c:pt idx="104">
                  <c:v>534261.58498153661</c:v>
                </c:pt>
                <c:pt idx="105">
                  <c:v>539360.1273387192</c:v>
                </c:pt>
                <c:pt idx="106">
                  <c:v>483380.98997901921</c:v>
                </c:pt>
                <c:pt idx="107">
                  <c:v>457110.33999079699</c:v>
                </c:pt>
                <c:pt idx="108">
                  <c:v>391223.37002765649</c:v>
                </c:pt>
                <c:pt idx="109">
                  <c:v>505824.27</c:v>
                </c:pt>
                <c:pt idx="110">
                  <c:v>572461.84000629431</c:v>
                </c:pt>
                <c:pt idx="111">
                  <c:v>457335.73001029977</c:v>
                </c:pt>
                <c:pt idx="112">
                  <c:v>398756.86996061238</c:v>
                </c:pt>
                <c:pt idx="113">
                  <c:v>485677.21997744561</c:v>
                </c:pt>
                <c:pt idx="114">
                  <c:v>544203.37998197554</c:v>
                </c:pt>
                <c:pt idx="115">
                  <c:v>547982.02798550413</c:v>
                </c:pt>
              </c:numCache>
            </c:numRef>
          </c:val>
          <c:smooth val="0"/>
          <c:extLst xmlns:c16r2="http://schemas.microsoft.com/office/drawing/2015/06/chart">
            <c:ext xmlns:c16="http://schemas.microsoft.com/office/drawing/2014/chart" uri="{C3380CC4-5D6E-409C-BE32-E72D297353CC}">
              <c16:uniqueId val="{00000002-0ABE-4B9E-8033-FDFBEE2B7DF2}"/>
            </c:ext>
          </c:extLst>
        </c:ser>
        <c:dLbls>
          <c:showLegendKey val="0"/>
          <c:showVal val="0"/>
          <c:showCatName val="0"/>
          <c:showSerName val="0"/>
          <c:showPercent val="0"/>
          <c:showBubbleSize val="0"/>
        </c:dLbls>
        <c:marker val="1"/>
        <c:smooth val="0"/>
        <c:axId val="134852096"/>
        <c:axId val="191744256"/>
      </c:lineChart>
      <c:catAx>
        <c:axId val="134852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1744256"/>
        <c:crosses val="autoZero"/>
        <c:auto val="1"/>
        <c:lblAlgn val="ctr"/>
        <c:lblOffset val="100"/>
        <c:noMultiLvlLbl val="0"/>
      </c:catAx>
      <c:valAx>
        <c:axId val="191744256"/>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852096"/>
        <c:crosses val="autoZero"/>
        <c:crossBetween val="between"/>
      </c:valAx>
      <c:spPr>
        <a:noFill/>
        <a:ln>
          <a:noFill/>
        </a:ln>
        <a:effectLst/>
      </c:spPr>
    </c:plotArea>
    <c:legend>
      <c:legendPos val="t"/>
      <c:layout>
        <c:manualLayout>
          <c:xMode val="edge"/>
          <c:yMode val="edge"/>
          <c:x val="0.322135266836512"/>
          <c:y val="0.13934538768736682"/>
          <c:w val="0.35572926395349946"/>
          <c:h val="9.7921941477000909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Ocupación Hotelera</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91"/>
              <c:layout>
                <c:manualLayout>
                  <c:x val="0"/>
                  <c:y val="0.11369513670476987"/>
                </c:manualLayout>
              </c:layout>
              <c:showLegendKey val="0"/>
              <c:showVal val="1"/>
              <c:showCatName val="0"/>
              <c:showSerName val="0"/>
              <c:showPercent val="0"/>
              <c:showBubbleSize val="0"/>
            </c:dLbl>
            <c:showLegendKey val="0"/>
            <c:showVal val="0"/>
            <c:showCatName val="0"/>
            <c:showSerName val="0"/>
            <c:showPercent val="0"/>
            <c:showBubbleSize val="0"/>
          </c:dLbls>
          <c:cat>
            <c:multiLvlStrRef>
              <c:f>'23'!$A$21:$B$112</c:f>
              <c:multiLvlStrCache>
                <c:ptCount val="9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lvl>
                <c:lvl>
                  <c:pt idx="0">
                    <c:v>2014</c:v>
                  </c:pt>
                  <c:pt idx="12">
                    <c:v>2015</c:v>
                  </c:pt>
                  <c:pt idx="24">
                    <c:v>2016</c:v>
                  </c:pt>
                  <c:pt idx="36">
                    <c:v>2017</c:v>
                  </c:pt>
                  <c:pt idx="48">
                    <c:v>2018</c:v>
                  </c:pt>
                  <c:pt idx="60">
                    <c:v>2019</c:v>
                  </c:pt>
                  <c:pt idx="72">
                    <c:v>2020</c:v>
                  </c:pt>
                  <c:pt idx="84">
                    <c:v>2021</c:v>
                  </c:pt>
                </c:lvl>
              </c:multiLvlStrCache>
            </c:multiLvlStrRef>
          </c:cat>
          <c:val>
            <c:numRef>
              <c:f>'23'!$C$21:$C$112</c:f>
              <c:numCache>
                <c:formatCode>0.0</c:formatCode>
                <c:ptCount val="92"/>
                <c:pt idx="0">
                  <c:v>46.829419596925497</c:v>
                </c:pt>
                <c:pt idx="1">
                  <c:v>64.239999999999995</c:v>
                </c:pt>
                <c:pt idx="2">
                  <c:v>59.097178463908136</c:v>
                </c:pt>
                <c:pt idx="3">
                  <c:v>53.350966047645841</c:v>
                </c:pt>
                <c:pt idx="4">
                  <c:v>60.150000000000006</c:v>
                </c:pt>
                <c:pt idx="5">
                  <c:v>55.481012180865108</c:v>
                </c:pt>
                <c:pt idx="6">
                  <c:v>58.844589333663208</c:v>
                </c:pt>
                <c:pt idx="7">
                  <c:v>58.404614786961908</c:v>
                </c:pt>
                <c:pt idx="8">
                  <c:v>63.164173379363255</c:v>
                </c:pt>
                <c:pt idx="9">
                  <c:v>67.362659711493521</c:v>
                </c:pt>
                <c:pt idx="10">
                  <c:v>65.892708096213667</c:v>
                </c:pt>
                <c:pt idx="11">
                  <c:v>44.245395071736958</c:v>
                </c:pt>
                <c:pt idx="12">
                  <c:v>45.177145661488517</c:v>
                </c:pt>
                <c:pt idx="13">
                  <c:v>61.917825941371653</c:v>
                </c:pt>
                <c:pt idx="14">
                  <c:v>59.835503046044366</c:v>
                </c:pt>
                <c:pt idx="15">
                  <c:v>55.83352618467444</c:v>
                </c:pt>
                <c:pt idx="16">
                  <c:v>57.905637387012156</c:v>
                </c:pt>
                <c:pt idx="17">
                  <c:v>53.786967940407983</c:v>
                </c:pt>
                <c:pt idx="18">
                  <c:v>59.179754764674151</c:v>
                </c:pt>
                <c:pt idx="19">
                  <c:v>57.555415477993023</c:v>
                </c:pt>
                <c:pt idx="20">
                  <c:v>61.072317200417373</c:v>
                </c:pt>
                <c:pt idx="21">
                  <c:v>61.784742465275308</c:v>
                </c:pt>
                <c:pt idx="22">
                  <c:v>63.508004207964888</c:v>
                </c:pt>
                <c:pt idx="23">
                  <c:v>43.252634129858251</c:v>
                </c:pt>
                <c:pt idx="24">
                  <c:v>43.824245837234798</c:v>
                </c:pt>
                <c:pt idx="25">
                  <c:v>60.441383365180691</c:v>
                </c:pt>
                <c:pt idx="26">
                  <c:v>57.65</c:v>
                </c:pt>
                <c:pt idx="27">
                  <c:v>55.852488794218736</c:v>
                </c:pt>
                <c:pt idx="28">
                  <c:v>51.398363853241456</c:v>
                </c:pt>
                <c:pt idx="29">
                  <c:v>57.403775052161265</c:v>
                </c:pt>
                <c:pt idx="30">
                  <c:v>52.811501392435936</c:v>
                </c:pt>
                <c:pt idx="31">
                  <c:v>57.241136656142075</c:v>
                </c:pt>
                <c:pt idx="32">
                  <c:v>61.440123368797536</c:v>
                </c:pt>
                <c:pt idx="33">
                  <c:v>61.898496063511402</c:v>
                </c:pt>
                <c:pt idx="34">
                  <c:v>67.667110186014639</c:v>
                </c:pt>
                <c:pt idx="35">
                  <c:v>44.16281828219055</c:v>
                </c:pt>
                <c:pt idx="36">
                  <c:v>47.547020823264333</c:v>
                </c:pt>
                <c:pt idx="37">
                  <c:v>59.526222844543831</c:v>
                </c:pt>
                <c:pt idx="38">
                  <c:v>60.090284822714281</c:v>
                </c:pt>
                <c:pt idx="39">
                  <c:v>50.746744957875919</c:v>
                </c:pt>
                <c:pt idx="40">
                  <c:v>60.98314407763641</c:v>
                </c:pt>
                <c:pt idx="41">
                  <c:v>55.656036961649058</c:v>
                </c:pt>
                <c:pt idx="42">
                  <c:v>56.572909287022675</c:v>
                </c:pt>
                <c:pt idx="43">
                  <c:v>60.602121086859803</c:v>
                </c:pt>
                <c:pt idx="44">
                  <c:v>64.334563842577353</c:v>
                </c:pt>
                <c:pt idx="45">
                  <c:v>68.264522414687534</c:v>
                </c:pt>
                <c:pt idx="46">
                  <c:v>70.51296613002151</c:v>
                </c:pt>
                <c:pt idx="47">
                  <c:v>47.278469433933196</c:v>
                </c:pt>
                <c:pt idx="48">
                  <c:v>48.980000000000004</c:v>
                </c:pt>
                <c:pt idx="49">
                  <c:v>64.89</c:v>
                </c:pt>
                <c:pt idx="50">
                  <c:v>41.91</c:v>
                </c:pt>
                <c:pt idx="51">
                  <c:v>62.31</c:v>
                </c:pt>
                <c:pt idx="52">
                  <c:v>59.040000000000006</c:v>
                </c:pt>
                <c:pt idx="53">
                  <c:v>56.74</c:v>
                </c:pt>
                <c:pt idx="54">
                  <c:v>57.8</c:v>
                </c:pt>
                <c:pt idx="55">
                  <c:v>60.22</c:v>
                </c:pt>
                <c:pt idx="56">
                  <c:v>63.33</c:v>
                </c:pt>
                <c:pt idx="57">
                  <c:v>64.2</c:v>
                </c:pt>
                <c:pt idx="58">
                  <c:v>72.45</c:v>
                </c:pt>
                <c:pt idx="59">
                  <c:v>48.41</c:v>
                </c:pt>
                <c:pt idx="60">
                  <c:v>44.804504543464098</c:v>
                </c:pt>
                <c:pt idx="61">
                  <c:v>58.725595738313501</c:v>
                </c:pt>
                <c:pt idx="62">
                  <c:v>55.613888715011697</c:v>
                </c:pt>
                <c:pt idx="63">
                  <c:v>53.262451695042103</c:v>
                </c:pt>
                <c:pt idx="64">
                  <c:v>58.275362934172698</c:v>
                </c:pt>
                <c:pt idx="65">
                  <c:v>57.035709775806602</c:v>
                </c:pt>
                <c:pt idx="66">
                  <c:v>59.187644280873698</c:v>
                </c:pt>
                <c:pt idx="67">
                  <c:v>59.711529144358998</c:v>
                </c:pt>
                <c:pt idx="68">
                  <c:v>61.857671570931799</c:v>
                </c:pt>
                <c:pt idx="69">
                  <c:v>60.823348846080698</c:v>
                </c:pt>
                <c:pt idx="70">
                  <c:v>64.8865649620966</c:v>
                </c:pt>
                <c:pt idx="71">
                  <c:v>48.834048754923103</c:v>
                </c:pt>
                <c:pt idx="72">
                  <c:v>47.2480054346602</c:v>
                </c:pt>
                <c:pt idx="73">
                  <c:v>61.136734681829203</c:v>
                </c:pt>
                <c:pt idx="74">
                  <c:v>37.545358358153997</c:v>
                </c:pt>
                <c:pt idx="75">
                  <c:v>8.7766727179664201</c:v>
                </c:pt>
                <c:pt idx="76">
                  <c:v>10.0552204776336</c:v>
                </c:pt>
                <c:pt idx="77">
                  <c:v>11.8014385459077</c:v>
                </c:pt>
                <c:pt idx="78">
                  <c:v>10.0487595187531</c:v>
                </c:pt>
                <c:pt idx="79">
                  <c:v>10.034896524393799</c:v>
                </c:pt>
                <c:pt idx="80">
                  <c:v>13.0195324229677</c:v>
                </c:pt>
                <c:pt idx="81">
                  <c:v>19.3490527499706</c:v>
                </c:pt>
                <c:pt idx="82">
                  <c:v>25.8708761497886</c:v>
                </c:pt>
                <c:pt idx="83">
                  <c:v>26.027208192684899</c:v>
                </c:pt>
                <c:pt idx="84">
                  <c:v>20.633424796034301</c:v>
                </c:pt>
                <c:pt idx="85">
                  <c:v>24.071176928524</c:v>
                </c:pt>
                <c:pt idx="86">
                  <c:v>25.956022939786799</c:v>
                </c:pt>
                <c:pt idx="87">
                  <c:v>22.5088688068649</c:v>
                </c:pt>
                <c:pt idx="88">
                  <c:v>22.789914811134601</c:v>
                </c:pt>
                <c:pt idx="89">
                  <c:v>28.975599853919</c:v>
                </c:pt>
                <c:pt idx="90">
                  <c:v>33.852053980342603</c:v>
                </c:pt>
                <c:pt idx="91">
                  <c:v>38.394187209764603</c:v>
                </c:pt>
              </c:numCache>
            </c:numRef>
          </c:val>
          <c:smooth val="0"/>
          <c:extLst xmlns:c16r2="http://schemas.microsoft.com/office/drawing/2015/06/chart">
            <c:ext xmlns:c16="http://schemas.microsoft.com/office/drawing/2014/chart" uri="{C3380CC4-5D6E-409C-BE32-E72D297353CC}">
              <c16:uniqueId val="{00000001-E4B5-4F38-B01A-8E675BBA4712}"/>
            </c:ext>
          </c:extLst>
        </c:ser>
        <c:ser>
          <c:idx val="1"/>
          <c:order val="1"/>
          <c:tx>
            <c:v>Colombia</c:v>
          </c:tx>
          <c:spPr>
            <a:ln>
              <a:solidFill>
                <a:srgbClr val="00B0F0"/>
              </a:solidFill>
            </a:ln>
          </c:spPr>
          <c:marker>
            <c:symbol val="none"/>
          </c:marker>
          <c:dLbls>
            <c:dLbl>
              <c:idx val="91"/>
              <c:layout>
                <c:manualLayout>
                  <c:x val="0"/>
                  <c:y val="-6.201552911169270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'23'!$A$21:$B$112</c:f>
              <c:multiLvlStrCache>
                <c:ptCount val="9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lvl>
                <c:lvl>
                  <c:pt idx="0">
                    <c:v>2014</c:v>
                  </c:pt>
                  <c:pt idx="12">
                    <c:v>2015</c:v>
                  </c:pt>
                  <c:pt idx="24">
                    <c:v>2016</c:v>
                  </c:pt>
                  <c:pt idx="36">
                    <c:v>2017</c:v>
                  </c:pt>
                  <c:pt idx="48">
                    <c:v>2018</c:v>
                  </c:pt>
                  <c:pt idx="60">
                    <c:v>2019</c:v>
                  </c:pt>
                  <c:pt idx="72">
                    <c:v>2020</c:v>
                  </c:pt>
                  <c:pt idx="84">
                    <c:v>2021</c:v>
                  </c:pt>
                </c:lvl>
              </c:multiLvlStrCache>
            </c:multiLvlStrRef>
          </c:cat>
          <c:val>
            <c:numRef>
              <c:f>'23'!$D$21:$D$112</c:f>
              <c:numCache>
                <c:formatCode>0.0</c:formatCode>
                <c:ptCount val="92"/>
                <c:pt idx="0">
                  <c:v>50.743984059673998</c:v>
                </c:pt>
                <c:pt idx="1">
                  <c:v>49.641552269897701</c:v>
                </c:pt>
                <c:pt idx="2">
                  <c:v>52.647837821253702</c:v>
                </c:pt>
                <c:pt idx="3">
                  <c:v>50.157825037944498</c:v>
                </c:pt>
                <c:pt idx="4">
                  <c:v>51.203287419890202</c:v>
                </c:pt>
                <c:pt idx="5">
                  <c:v>49.206881846717401</c:v>
                </c:pt>
                <c:pt idx="6">
                  <c:v>52.743433796732504</c:v>
                </c:pt>
                <c:pt idx="7">
                  <c:v>54.598353703772901</c:v>
                </c:pt>
                <c:pt idx="8">
                  <c:v>53.508226192321999</c:v>
                </c:pt>
                <c:pt idx="9">
                  <c:v>58.275583566398304</c:v>
                </c:pt>
                <c:pt idx="10">
                  <c:v>57.823559661865097</c:v>
                </c:pt>
                <c:pt idx="11">
                  <c:v>48.546228920895899</c:v>
                </c:pt>
                <c:pt idx="12">
                  <c:v>49.886013814614699</c:v>
                </c:pt>
                <c:pt idx="13">
                  <c:v>49.517758762606697</c:v>
                </c:pt>
                <c:pt idx="14">
                  <c:v>53.275843687054298</c:v>
                </c:pt>
                <c:pt idx="15">
                  <c:v>49.073363705094501</c:v>
                </c:pt>
                <c:pt idx="16">
                  <c:v>51.287709288883903</c:v>
                </c:pt>
                <c:pt idx="17">
                  <c:v>51.022273875324899</c:v>
                </c:pt>
                <c:pt idx="18">
                  <c:v>55.002263261067199</c:v>
                </c:pt>
                <c:pt idx="19">
                  <c:v>55.176239597457602</c:v>
                </c:pt>
                <c:pt idx="20">
                  <c:v>56.154805339587902</c:v>
                </c:pt>
                <c:pt idx="21">
                  <c:v>58.169230272666297</c:v>
                </c:pt>
                <c:pt idx="22">
                  <c:v>58.251227326985003</c:v>
                </c:pt>
                <c:pt idx="23">
                  <c:v>51.458424070041303</c:v>
                </c:pt>
                <c:pt idx="24">
                  <c:v>55.331029956418298</c:v>
                </c:pt>
                <c:pt idx="25">
                  <c:v>54.968077858361397</c:v>
                </c:pt>
                <c:pt idx="26">
                  <c:v>56.934547426509901</c:v>
                </c:pt>
                <c:pt idx="27">
                  <c:v>49.757149422036797</c:v>
                </c:pt>
                <c:pt idx="28">
                  <c:v>52.055959853655999</c:v>
                </c:pt>
                <c:pt idx="29">
                  <c:v>54.277999453595903</c:v>
                </c:pt>
                <c:pt idx="30">
                  <c:v>55.6408465651336</c:v>
                </c:pt>
                <c:pt idx="31">
                  <c:v>57.493233073447001</c:v>
                </c:pt>
                <c:pt idx="32">
                  <c:v>59.852466550335201</c:v>
                </c:pt>
                <c:pt idx="33">
                  <c:v>59.667110968488601</c:v>
                </c:pt>
                <c:pt idx="34">
                  <c:v>61.5881317914723</c:v>
                </c:pt>
                <c:pt idx="35">
                  <c:v>51.062194690595803</c:v>
                </c:pt>
                <c:pt idx="36">
                  <c:v>53.453162859450501</c:v>
                </c:pt>
                <c:pt idx="37">
                  <c:v>51.039518492388702</c:v>
                </c:pt>
                <c:pt idx="38">
                  <c:v>55.943862624549503</c:v>
                </c:pt>
                <c:pt idx="39">
                  <c:v>51.523150563195301</c:v>
                </c:pt>
                <c:pt idx="40">
                  <c:v>55.3499143735351</c:v>
                </c:pt>
                <c:pt idx="41">
                  <c:v>54.510779197347702</c:v>
                </c:pt>
                <c:pt idx="42">
                  <c:v>57.808994467285899</c:v>
                </c:pt>
                <c:pt idx="43">
                  <c:v>61.027025520678102</c:v>
                </c:pt>
                <c:pt idx="44">
                  <c:v>57.463714546008703</c:v>
                </c:pt>
                <c:pt idx="45">
                  <c:v>58.325468181329697</c:v>
                </c:pt>
                <c:pt idx="46">
                  <c:v>61.732998824774697</c:v>
                </c:pt>
                <c:pt idx="47">
                  <c:v>53.669855272729102</c:v>
                </c:pt>
                <c:pt idx="48">
                  <c:v>55.608079676892402</c:v>
                </c:pt>
                <c:pt idx="49">
                  <c:v>53.905239644158797</c:v>
                </c:pt>
                <c:pt idx="50">
                  <c:v>56.314722396769703</c:v>
                </c:pt>
                <c:pt idx="51">
                  <c:v>52.826952690719899</c:v>
                </c:pt>
                <c:pt idx="52">
                  <c:v>52.565807651627303</c:v>
                </c:pt>
                <c:pt idx="53">
                  <c:v>53.974064373061701</c:v>
                </c:pt>
                <c:pt idx="54">
                  <c:v>58.738016940707503</c:v>
                </c:pt>
                <c:pt idx="55">
                  <c:v>59.950406725331902</c:v>
                </c:pt>
                <c:pt idx="56">
                  <c:v>56.9123945213098</c:v>
                </c:pt>
                <c:pt idx="57">
                  <c:v>58.7950481990108</c:v>
                </c:pt>
                <c:pt idx="58">
                  <c:v>60.986987019721496</c:v>
                </c:pt>
                <c:pt idx="59">
                  <c:v>54.734240837046997</c:v>
                </c:pt>
                <c:pt idx="60">
                  <c:v>47.079450809384902</c:v>
                </c:pt>
                <c:pt idx="61">
                  <c:v>48.053873900018203</c:v>
                </c:pt>
                <c:pt idx="62">
                  <c:v>47.278710905965497</c:v>
                </c:pt>
                <c:pt idx="63">
                  <c:v>45.680373064944703</c:v>
                </c:pt>
                <c:pt idx="64">
                  <c:v>45.553117774353098</c:v>
                </c:pt>
                <c:pt idx="65">
                  <c:v>48.245270641176702</c:v>
                </c:pt>
                <c:pt idx="66">
                  <c:v>49.4425674778523</c:v>
                </c:pt>
                <c:pt idx="67">
                  <c:v>51.7613780605407</c:v>
                </c:pt>
                <c:pt idx="68">
                  <c:v>50.0411439672692</c:v>
                </c:pt>
                <c:pt idx="69">
                  <c:v>49.616036164479297</c:v>
                </c:pt>
                <c:pt idx="70">
                  <c:v>53.280748896897201</c:v>
                </c:pt>
                <c:pt idx="71">
                  <c:v>49.775091738759201</c:v>
                </c:pt>
                <c:pt idx="72">
                  <c:v>50.328214735098101</c:v>
                </c:pt>
                <c:pt idx="73">
                  <c:v>50.716572800584302</c:v>
                </c:pt>
                <c:pt idx="74">
                  <c:v>32.797326382230402</c:v>
                </c:pt>
                <c:pt idx="75">
                  <c:v>8.8576606369792508</c:v>
                </c:pt>
                <c:pt idx="76">
                  <c:v>11.2790175797951</c:v>
                </c:pt>
                <c:pt idx="77">
                  <c:v>12.701940314807899</c:v>
                </c:pt>
                <c:pt idx="78">
                  <c:v>14.0683108902901</c:v>
                </c:pt>
                <c:pt idx="79">
                  <c:v>13.5970713552353</c:v>
                </c:pt>
                <c:pt idx="80">
                  <c:v>17.946888486577301</c:v>
                </c:pt>
                <c:pt idx="81">
                  <c:v>25.832608256487202</c:v>
                </c:pt>
                <c:pt idx="82">
                  <c:v>30.694709919793201</c:v>
                </c:pt>
                <c:pt idx="83">
                  <c:v>32.806399029007899</c:v>
                </c:pt>
                <c:pt idx="84">
                  <c:v>31.900496424750798</c:v>
                </c:pt>
                <c:pt idx="85">
                  <c:v>31.484025125738199</c:v>
                </c:pt>
                <c:pt idx="86">
                  <c:v>35.303451139242199</c:v>
                </c:pt>
                <c:pt idx="87">
                  <c:v>28.921121493150501</c:v>
                </c:pt>
                <c:pt idx="88">
                  <c:v>25.6934121479369</c:v>
                </c:pt>
                <c:pt idx="89">
                  <c:v>36.242771291901903</c:v>
                </c:pt>
                <c:pt idx="90">
                  <c:v>43.410577984579803</c:v>
                </c:pt>
                <c:pt idx="91">
                  <c:v>45.257937405603897</c:v>
                </c:pt>
              </c:numCache>
            </c:numRef>
          </c:val>
          <c:smooth val="0"/>
          <c:extLst xmlns:c16r2="http://schemas.microsoft.com/office/drawing/2015/06/chart">
            <c:ext xmlns:c16="http://schemas.microsoft.com/office/drawing/2014/chart" uri="{C3380CC4-5D6E-409C-BE32-E72D297353CC}">
              <c16:uniqueId val="{00000002-45C0-4212-A5F2-45295D25D5E1}"/>
            </c:ext>
          </c:extLst>
        </c:ser>
        <c:dLbls>
          <c:showLegendKey val="0"/>
          <c:showVal val="0"/>
          <c:showCatName val="0"/>
          <c:showSerName val="0"/>
          <c:showPercent val="0"/>
          <c:showBubbleSize val="0"/>
        </c:dLbls>
        <c:marker val="1"/>
        <c:smooth val="0"/>
        <c:axId val="135040000"/>
        <c:axId val="191746560"/>
      </c:lineChart>
      <c:catAx>
        <c:axId val="13504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1746560"/>
        <c:crosses val="autoZero"/>
        <c:auto val="1"/>
        <c:lblAlgn val="ctr"/>
        <c:lblOffset val="100"/>
        <c:noMultiLvlLbl val="0"/>
      </c:catAx>
      <c:valAx>
        <c:axId val="191746560"/>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040000"/>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PIB Corrientes - </a:t>
            </a:r>
            <a:r>
              <a:rPr lang="en-US" sz="1400" b="0" i="0" u="none" strike="noStrike" baseline="0">
                <a:effectLst/>
              </a:rPr>
              <a:t>Variación anual </a:t>
            </a:r>
            <a:endParaRPr lang="en-US"/>
          </a:p>
        </c:rich>
      </c:tx>
      <c:layout>
        <c:manualLayout>
          <c:xMode val="edge"/>
          <c:yMode val="edge"/>
          <c:x val="0.26016916830708664"/>
          <c:y val="2.0583193174483486E-2"/>
        </c:manualLayout>
      </c:layout>
      <c:overlay val="0"/>
      <c:spPr>
        <a:noFill/>
        <a:ln>
          <a:noFill/>
        </a:ln>
        <a:effectLst/>
      </c:spPr>
    </c:title>
    <c:autoTitleDeleted val="0"/>
    <c:plotArea>
      <c:layout>
        <c:manualLayout>
          <c:layoutTarget val="inner"/>
          <c:xMode val="edge"/>
          <c:yMode val="edge"/>
          <c:x val="8.0139230643044609E-2"/>
          <c:y val="0.12396228089332682"/>
          <c:w val="0.89363476049868762"/>
          <c:h val="0.6853259255447558"/>
        </c:manualLayout>
      </c:layout>
      <c:lineChart>
        <c:grouping val="standard"/>
        <c:varyColors val="0"/>
        <c:ser>
          <c:idx val="1"/>
          <c:order val="0"/>
          <c:tx>
            <c:v>Bogotá</c:v>
          </c:tx>
          <c:spPr>
            <a:ln>
              <a:solidFill>
                <a:schemeClr val="accent1">
                  <a:lumMod val="75000"/>
                </a:schemeClr>
              </a:solidFill>
            </a:ln>
          </c:spPr>
          <c:marker>
            <c:symbol val="none"/>
          </c:marker>
          <c:dLbls>
            <c:dLbl>
              <c:idx val="46"/>
              <c:layout>
                <c:manualLayout>
                  <c:x val="-2.8645833333333332E-2"/>
                  <c:y val="0"/>
                </c:manualLayout>
              </c:layout>
              <c:showLegendKey val="0"/>
              <c:showVal val="1"/>
              <c:showCatName val="0"/>
              <c:showSerName val="0"/>
              <c:showPercent val="0"/>
              <c:showBubbleSize val="0"/>
            </c:dLbl>
            <c:showLegendKey val="0"/>
            <c:showVal val="0"/>
            <c:showCatName val="0"/>
            <c:showSerName val="0"/>
            <c:showPercent val="0"/>
            <c:showBubbleSize val="0"/>
          </c:dLbls>
          <c:cat>
            <c:multiLvlStrRef>
              <c:f>'3,4'!$A$26:$B$72</c:f>
              <c:multiLvlStrCache>
                <c:ptCount val="47"/>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pt idx="46">
                    <c:v>2</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'3,4'!$D$26:$D$72</c:f>
              <c:numCache>
                <c:formatCode>_(* #,##0.0_);_(* \(#,##0.0\);_(* "-"??_);_(@_)</c:formatCode>
                <c:ptCount val="47"/>
                <c:pt idx="0">
                  <c:v>7.5186151260666207</c:v>
                </c:pt>
                <c:pt idx="1">
                  <c:v>8.5275169136204312</c:v>
                </c:pt>
                <c:pt idx="2">
                  <c:v>6.7372244956923169</c:v>
                </c:pt>
                <c:pt idx="3">
                  <c:v>8.2659799590831966</c:v>
                </c:pt>
                <c:pt idx="4">
                  <c:v>7.7612851592410408</c:v>
                </c:pt>
                <c:pt idx="5">
                  <c:v>6.9888677569527715</c:v>
                </c:pt>
                <c:pt idx="6">
                  <c:v>7.8511890796620918</c:v>
                </c:pt>
                <c:pt idx="7">
                  <c:v>8.6188586091415829</c:v>
                </c:pt>
                <c:pt idx="8">
                  <c:v>7.679771690679587</c:v>
                </c:pt>
                <c:pt idx="9">
                  <c:v>7.7905867270150964</c:v>
                </c:pt>
                <c:pt idx="10">
                  <c:v>8.755538486836727</c:v>
                </c:pt>
                <c:pt idx="11">
                  <c:v>6.1321881254865502</c:v>
                </c:pt>
                <c:pt idx="12">
                  <c:v>7.3363253189164794</c:v>
                </c:pt>
                <c:pt idx="13">
                  <c:v>8.6086346246887899</c:v>
                </c:pt>
                <c:pt idx="14">
                  <c:v>7.7044274082275876</c:v>
                </c:pt>
                <c:pt idx="15">
                  <c:v>8.0631475728241639</c:v>
                </c:pt>
                <c:pt idx="16">
                  <c:v>8.4583836128381478</c:v>
                </c:pt>
                <c:pt idx="17">
                  <c:v>8.8623845216377646</c:v>
                </c:pt>
                <c:pt idx="18">
                  <c:v>7.0101267736613693</c:v>
                </c:pt>
                <c:pt idx="19">
                  <c:v>8.0893906882422755</c:v>
                </c:pt>
                <c:pt idx="20">
                  <c:v>7.123913795637435</c:v>
                </c:pt>
                <c:pt idx="21">
                  <c:v>7.8270818169795717</c:v>
                </c:pt>
                <c:pt idx="22">
                  <c:v>6.5199538473810463</c:v>
                </c:pt>
                <c:pt idx="23">
                  <c:v>7.5521683553249659</c:v>
                </c:pt>
                <c:pt idx="24">
                  <c:v>7.2536210885613599</c:v>
                </c:pt>
                <c:pt idx="25">
                  <c:v>7.7317681135299381</c:v>
                </c:pt>
                <c:pt idx="26">
                  <c:v>6.8954122862154605</c:v>
                </c:pt>
                <c:pt idx="27">
                  <c:v>6.6629009806149213</c:v>
                </c:pt>
                <c:pt idx="28">
                  <c:v>6.4381957684718145</c:v>
                </c:pt>
                <c:pt idx="29">
                  <c:v>6.9225294911444877</c:v>
                </c:pt>
                <c:pt idx="30">
                  <c:v>7.5691358029135358</c:v>
                </c:pt>
                <c:pt idx="31">
                  <c:v>7.0062304556699928</c:v>
                </c:pt>
                <c:pt idx="32">
                  <c:v>7.0509964634997573</c:v>
                </c:pt>
                <c:pt idx="33">
                  <c:v>7.357029982343704</c:v>
                </c:pt>
                <c:pt idx="34">
                  <c:v>7.2449952406382607</c:v>
                </c:pt>
                <c:pt idx="35">
                  <c:v>6.2768628761905632</c:v>
                </c:pt>
                <c:pt idx="36">
                  <c:v>8.4303552612908561</c:v>
                </c:pt>
                <c:pt idx="37">
                  <c:v>8.5003015015354038</c:v>
                </c:pt>
                <c:pt idx="38">
                  <c:v>8.2608075412739197</c:v>
                </c:pt>
                <c:pt idx="39">
                  <c:v>7.8757451262289919</c:v>
                </c:pt>
                <c:pt idx="40">
                  <c:v>6.2000540049834427</c:v>
                </c:pt>
                <c:pt idx="41">
                  <c:v>-14.871783389843088</c:v>
                </c:pt>
                <c:pt idx="42">
                  <c:v>-7.8861610248177101</c:v>
                </c:pt>
                <c:pt idx="43">
                  <c:v>-2.4002169367010708</c:v>
                </c:pt>
                <c:pt idx="44">
                  <c:v>-4.805931352335719</c:v>
                </c:pt>
                <c:pt idx="45">
                  <c:v>1.2335460363145359</c:v>
                </c:pt>
                <c:pt idx="46">
                  <c:v>21.100399146288822</c:v>
                </c:pt>
              </c:numCache>
            </c:numRef>
          </c:val>
          <c:smooth val="0"/>
          <c:extLst xmlns:c16r2="http://schemas.microsoft.com/office/drawing/2015/06/chart">
            <c:ext xmlns:c16="http://schemas.microsoft.com/office/drawing/2014/chart" uri="{C3380CC4-5D6E-409C-BE32-E72D297353CC}">
              <c16:uniqueId val="{00000001-1CB0-4920-9CFE-DCB641BEE3F6}"/>
            </c:ext>
          </c:extLst>
        </c:ser>
        <c:ser>
          <c:idx val="0"/>
          <c:order val="1"/>
          <c:tx>
            <c:v>Colombia</c:v>
          </c:tx>
          <c:spPr>
            <a:ln>
              <a:solidFill>
                <a:srgbClr val="00B0F0"/>
              </a:solidFill>
            </a:ln>
          </c:spPr>
          <c:marker>
            <c:symbol val="none"/>
          </c:marker>
          <c:dLbls>
            <c:dLbl>
              <c:idx val="46"/>
              <c:layout>
                <c:manualLayout>
                  <c:x val="0"/>
                  <c:y val="-4.631218464258784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'3,4'!$A$26:$B$72</c:f>
              <c:multiLvlStrCache>
                <c:ptCount val="47"/>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pt idx="46">
                    <c:v>2</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'3,4'!$G$26:$G$72</c:f>
              <c:numCache>
                <c:formatCode>_(* #,##0.0_);_(* \(#,##0.0\);_(* "-"??_);_(@_)</c:formatCode>
                <c:ptCount val="47"/>
                <c:pt idx="0">
                  <c:v>11.514026033124097</c:v>
                </c:pt>
                <c:pt idx="1">
                  <c:v>9.2497988357554703</c:v>
                </c:pt>
                <c:pt idx="2">
                  <c:v>5.001703897496057</c:v>
                </c:pt>
                <c:pt idx="3">
                  <c:v>5.2455748899192969</c:v>
                </c:pt>
                <c:pt idx="4">
                  <c:v>7.6707973694032319</c:v>
                </c:pt>
                <c:pt idx="5">
                  <c:v>4.9455590234650089</c:v>
                </c:pt>
                <c:pt idx="6">
                  <c:v>6.670444809096864</c:v>
                </c:pt>
                <c:pt idx="7">
                  <c:v>9.5209436483038985</c:v>
                </c:pt>
                <c:pt idx="8">
                  <c:v>7.4192150250572411</c:v>
                </c:pt>
                <c:pt idx="9">
                  <c:v>7.139609936579788</c:v>
                </c:pt>
                <c:pt idx="10">
                  <c:v>8.81354029648449</c:v>
                </c:pt>
                <c:pt idx="11">
                  <c:v>5.8305807880923481</c:v>
                </c:pt>
                <c:pt idx="12">
                  <c:v>5.5638039739551886</c:v>
                </c:pt>
                <c:pt idx="13">
                  <c:v>7.204235631265135</c:v>
                </c:pt>
                <c:pt idx="14">
                  <c:v>6.8352441488713822</c:v>
                </c:pt>
                <c:pt idx="15">
                  <c:v>3.7921848149988051</c:v>
                </c:pt>
                <c:pt idx="16">
                  <c:v>4.5965669215099751</c:v>
                </c:pt>
                <c:pt idx="17">
                  <c:v>7.6077152266776693</c:v>
                </c:pt>
                <c:pt idx="18">
                  <c:v>5.8755204607607681</c:v>
                </c:pt>
                <c:pt idx="19">
                  <c:v>5.4776295282621561</c:v>
                </c:pt>
                <c:pt idx="20">
                  <c:v>7.7763029569481574</c:v>
                </c:pt>
                <c:pt idx="21">
                  <c:v>8.1688316104297627</c:v>
                </c:pt>
                <c:pt idx="22">
                  <c:v>6.397376637119919</c:v>
                </c:pt>
                <c:pt idx="23">
                  <c:v>7.0822243684213646</c:v>
                </c:pt>
                <c:pt idx="24">
                  <c:v>7.3431822361847736</c:v>
                </c:pt>
                <c:pt idx="25">
                  <c:v>7.0248266561184352</c:v>
                </c:pt>
                <c:pt idx="26">
                  <c:v>6.6532532095984038</c:v>
                </c:pt>
                <c:pt idx="27">
                  <c:v>6.2586987082969614</c:v>
                </c:pt>
                <c:pt idx="28">
                  <c:v>6.3363588111722748</c:v>
                </c:pt>
                <c:pt idx="29">
                  <c:v>6.5628827644014507</c:v>
                </c:pt>
                <c:pt idx="30">
                  <c:v>7.1367259852535909</c:v>
                </c:pt>
                <c:pt idx="31">
                  <c:v>7.1313307366278451</c:v>
                </c:pt>
                <c:pt idx="32">
                  <c:v>7.5523116271144488</c:v>
                </c:pt>
                <c:pt idx="33">
                  <c:v>7.42458612197035</c:v>
                </c:pt>
                <c:pt idx="34">
                  <c:v>7.3136470350504226</c:v>
                </c:pt>
                <c:pt idx="35">
                  <c:v>6.8509250448317118</c:v>
                </c:pt>
                <c:pt idx="36">
                  <c:v>7.3109497770725369</c:v>
                </c:pt>
                <c:pt idx="37">
                  <c:v>7.4004344330523111</c:v>
                </c:pt>
                <c:pt idx="38">
                  <c:v>8.1009342191880336</c:v>
                </c:pt>
                <c:pt idx="39">
                  <c:v>7.4234326897088465</c:v>
                </c:pt>
                <c:pt idx="40">
                  <c:v>4.0939828474316755</c:v>
                </c:pt>
                <c:pt idx="41">
                  <c:v>-15.800273914822711</c:v>
                </c:pt>
                <c:pt idx="42">
                  <c:v>-7.9881905062769079</c:v>
                </c:pt>
                <c:pt idx="43">
                  <c:v>-2.1597292553278606</c:v>
                </c:pt>
                <c:pt idx="44">
                  <c:v>-5.4844635181869137</c:v>
                </c:pt>
                <c:pt idx="45">
                  <c:v>3.8541494117621653</c:v>
                </c:pt>
                <c:pt idx="46">
                  <c:v>27.161959896568973</c:v>
                </c:pt>
              </c:numCache>
            </c:numRef>
          </c:val>
          <c:smooth val="0"/>
          <c:extLst xmlns:c16r2="http://schemas.microsoft.com/office/drawing/2015/06/chart">
            <c:ext xmlns:c16="http://schemas.microsoft.com/office/drawing/2014/chart" uri="{C3380CC4-5D6E-409C-BE32-E72D297353CC}">
              <c16:uniqueId val="{00000003-1CB0-4920-9CFE-DCB641BEE3F6}"/>
            </c:ext>
          </c:extLst>
        </c:ser>
        <c:dLbls>
          <c:showLegendKey val="0"/>
          <c:showVal val="0"/>
          <c:showCatName val="0"/>
          <c:showSerName val="0"/>
          <c:showPercent val="0"/>
          <c:showBubbleSize val="0"/>
        </c:dLbls>
        <c:marker val="1"/>
        <c:smooth val="0"/>
        <c:axId val="139603968"/>
        <c:axId val="198609152"/>
      </c:lineChart>
      <c:catAx>
        <c:axId val="1396039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609152"/>
        <c:crosses val="autoZero"/>
        <c:auto val="1"/>
        <c:lblAlgn val="ctr"/>
        <c:lblOffset val="100"/>
        <c:tickLblSkip val="1"/>
        <c:noMultiLvlLbl val="0"/>
      </c:catAx>
      <c:valAx>
        <c:axId val="198609152"/>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603968"/>
        <c:crosses val="autoZero"/>
        <c:crossBetween val="between"/>
      </c:valAx>
      <c:spPr>
        <a:noFill/>
        <a:ln>
          <a:noFill/>
        </a:ln>
        <a:effectLst/>
      </c:spPr>
    </c:plotArea>
    <c:legend>
      <c:legendPos val="t"/>
      <c:layout>
        <c:manualLayout>
          <c:xMode val="edge"/>
          <c:yMode val="edge"/>
          <c:x val="0.31978079888451438"/>
          <c:y val="0.13425387748056852"/>
          <c:w val="0.36043840223097112"/>
          <c:h val="9.3051024844481411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IPC - Variación mensual</a:t>
            </a:r>
          </a:p>
        </c:rich>
      </c:tx>
      <c:layout>
        <c:manualLayout>
          <c:xMode val="edge"/>
          <c:yMode val="edge"/>
          <c:x val="0.33196696040789736"/>
          <c:y val="1.034928848641656E-2"/>
        </c:manualLayout>
      </c:layout>
      <c:overlay val="0"/>
      <c:spPr>
        <a:noFill/>
        <a:ln>
          <a:noFill/>
        </a:ln>
        <a:effectLst/>
      </c:spPr>
    </c:title>
    <c:autoTitleDeleted val="0"/>
    <c:plotArea>
      <c:layout>
        <c:manualLayout>
          <c:layoutTarget val="inner"/>
          <c:xMode val="edge"/>
          <c:yMode val="edge"/>
          <c:x val="9.6077872835261507E-2"/>
          <c:y val="0.13500646830530408"/>
          <c:w val="0.8735912261469988"/>
          <c:h val="0.63217813814670343"/>
        </c:manualLayout>
      </c:layout>
      <c:lineChart>
        <c:grouping val="standard"/>
        <c:varyColors val="0"/>
        <c:ser>
          <c:idx val="0"/>
          <c:order val="0"/>
          <c:tx>
            <c:v>Bogotá</c:v>
          </c:tx>
          <c:spPr>
            <a:ln w="28575" cap="rnd">
              <a:solidFill>
                <a:schemeClr val="accent1">
                  <a:lumMod val="75000"/>
                </a:schemeClr>
              </a:solidFill>
              <a:round/>
            </a:ln>
            <a:effectLst/>
          </c:spPr>
          <c:marker>
            <c:symbol val="none"/>
          </c:marker>
          <c:cat>
            <c:multiLvlStrRef>
              <c:f>'24'!$A$33:$B$149</c:f>
              <c:multiLvlStrCache>
                <c:ptCount val="1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'24'!$D$33:$D$149</c:f>
              <c:numCache>
                <c:formatCode>_(* #,##0.0_);_(* \(#,##0.0\);_(* "-"??_);_(@_)</c:formatCode>
                <c:ptCount val="117"/>
                <c:pt idx="0">
                  <c:v>0.89982797406378268</c:v>
                </c:pt>
                <c:pt idx="1">
                  <c:v>0.78688524590162956</c:v>
                </c:pt>
                <c:pt idx="2">
                  <c:v>0.14313597918022936</c:v>
                </c:pt>
                <c:pt idx="3">
                  <c:v>1.2993762993772862E-2</c:v>
                </c:pt>
                <c:pt idx="4">
                  <c:v>0.27283357152138876</c:v>
                </c:pt>
                <c:pt idx="5">
                  <c:v>0.18139414356048178</c:v>
                </c:pt>
                <c:pt idx="6">
                  <c:v>-7.7599586135519871E-2</c:v>
                </c:pt>
                <c:pt idx="7">
                  <c:v>-0.10354646647682841</c:v>
                </c:pt>
                <c:pt idx="8">
                  <c:v>0.23322104172063973</c:v>
                </c:pt>
                <c:pt idx="9">
                  <c:v>0.27145811789037566</c:v>
                </c:pt>
                <c:pt idx="10">
                  <c:v>-0.16759056336212552</c:v>
                </c:pt>
                <c:pt idx="11">
                  <c:v>-3.8739669421488543E-2</c:v>
                </c:pt>
                <c:pt idx="12">
                  <c:v>0.32295569047926165</c:v>
                </c:pt>
                <c:pt idx="13">
                  <c:v>0.64383208859129581</c:v>
                </c:pt>
                <c:pt idx="14">
                  <c:v>0.26867963152508878</c:v>
                </c:pt>
                <c:pt idx="15">
                  <c:v>0.26795967844836355</c:v>
                </c:pt>
                <c:pt idx="16">
                  <c:v>0.2799694578773142</c:v>
                </c:pt>
                <c:pt idx="17">
                  <c:v>0.45685279187817684</c:v>
                </c:pt>
                <c:pt idx="18">
                  <c:v>8.842849924204188E-2</c:v>
                </c:pt>
                <c:pt idx="19">
                  <c:v>-1.2621481761968312E-2</c:v>
                </c:pt>
                <c:pt idx="20">
                  <c:v>0.39131532441302852</c:v>
                </c:pt>
                <c:pt idx="21">
                  <c:v>-0.28919904438576793</c:v>
                </c:pt>
                <c:pt idx="22">
                  <c:v>-0.29003783102143643</c:v>
                </c:pt>
                <c:pt idx="23">
                  <c:v>0.29088149740736924</c:v>
                </c:pt>
                <c:pt idx="24">
                  <c:v>0.54224464060530408</c:v>
                </c:pt>
                <c:pt idx="25">
                  <c:v>0.81525147372380502</c:v>
                </c:pt>
                <c:pt idx="26">
                  <c:v>0.33590445384426459</c:v>
                </c:pt>
                <c:pt idx="27">
                  <c:v>0.40917544947302531</c:v>
                </c:pt>
                <c:pt idx="28">
                  <c:v>0.55569276364535369</c:v>
                </c:pt>
                <c:pt idx="29">
                  <c:v>4.9121945229018138E-2</c:v>
                </c:pt>
                <c:pt idx="30">
                  <c:v>9.8195654842285762E-2</c:v>
                </c:pt>
                <c:pt idx="31">
                  <c:v>0.14714898835070755</c:v>
                </c:pt>
                <c:pt idx="32">
                  <c:v>0.13468838006612316</c:v>
                </c:pt>
                <c:pt idx="33">
                  <c:v>0.19564685742234644</c:v>
                </c:pt>
                <c:pt idx="34">
                  <c:v>0.15865267268733874</c:v>
                </c:pt>
                <c:pt idx="35">
                  <c:v>0.26806384793469817</c:v>
                </c:pt>
                <c:pt idx="36">
                  <c:v>0.61</c:v>
                </c:pt>
                <c:pt idx="37">
                  <c:v>0.77</c:v>
                </c:pt>
                <c:pt idx="38">
                  <c:v>0.19</c:v>
                </c:pt>
                <c:pt idx="39">
                  <c:v>0.41</c:v>
                </c:pt>
                <c:pt idx="40">
                  <c:v>0.32</c:v>
                </c:pt>
                <c:pt idx="41">
                  <c:v>0.19</c:v>
                </c:pt>
                <c:pt idx="42">
                  <c:v>-0.17</c:v>
                </c:pt>
                <c:pt idx="43">
                  <c:v>7.0000000000000007E-2</c:v>
                </c:pt>
                <c:pt idx="44">
                  <c:v>0.14000000000000001</c:v>
                </c:pt>
                <c:pt idx="45">
                  <c:v>0.1</c:v>
                </c:pt>
                <c:pt idx="46">
                  <c:v>0.11</c:v>
                </c:pt>
                <c:pt idx="47">
                  <c:v>0.27</c:v>
                </c:pt>
                <c:pt idx="48">
                  <c:v>1.2195121951219505</c:v>
                </c:pt>
                <c:pt idx="49">
                  <c:v>1.5200990879405509</c:v>
                </c:pt>
                <c:pt idx="50">
                  <c:v>1.0204081632653157</c:v>
                </c:pt>
                <c:pt idx="51">
                  <c:v>0.17566974088711618</c:v>
                </c:pt>
                <c:pt idx="52">
                  <c:v>0.72336694432266313</c:v>
                </c:pt>
                <c:pt idx="53">
                  <c:v>0.54406964091404575</c:v>
                </c:pt>
                <c:pt idx="54">
                  <c:v>0.49783549783548153</c:v>
                </c:pt>
                <c:pt idx="55">
                  <c:v>-0.43075597673917798</c:v>
                </c:pt>
                <c:pt idx="56">
                  <c:v>-0.10815487778498323</c:v>
                </c:pt>
                <c:pt idx="57">
                  <c:v>-7.5790385448243569E-2</c:v>
                </c:pt>
                <c:pt idx="58">
                  <c:v>0.13002492144326538</c:v>
                </c:pt>
                <c:pt idx="59">
                  <c:v>0.34628286981927658</c:v>
                </c:pt>
                <c:pt idx="60">
                  <c:v>1.0244796721665068</c:v>
                </c:pt>
                <c:pt idx="61">
                  <c:v>1.2382578992314279</c:v>
                </c:pt>
                <c:pt idx="62">
                  <c:v>0.57992408266554207</c:v>
                </c:pt>
                <c:pt idx="63">
                  <c:v>0.52416395848622699</c:v>
                </c:pt>
                <c:pt idx="64">
                  <c:v>0.10428616122639767</c:v>
                </c:pt>
                <c:pt idx="65">
                  <c:v>0.2187727888321831</c:v>
                </c:pt>
                <c:pt idx="66">
                  <c:v>-0.12474012474012852</c:v>
                </c:pt>
                <c:pt idx="67">
                  <c:v>0.18734388009993097</c:v>
                </c:pt>
                <c:pt idx="68">
                  <c:v>0</c:v>
                </c:pt>
                <c:pt idx="69">
                  <c:v>2.0777062123428891E-2</c:v>
                </c:pt>
                <c:pt idx="70">
                  <c:v>0.20772746157042832</c:v>
                </c:pt>
                <c:pt idx="71">
                  <c:v>0.57006633499170789</c:v>
                </c:pt>
                <c:pt idx="72">
                  <c:v>0.60805936308358355</c:v>
                </c:pt>
                <c:pt idx="73">
                  <c:v>0.77852898996107456</c:v>
                </c:pt>
                <c:pt idx="74">
                  <c:v>0.19312868469201305</c:v>
                </c:pt>
                <c:pt idx="75">
                  <c:v>0.41594805721823036</c:v>
                </c:pt>
                <c:pt idx="76">
                  <c:v>0.32329763588603555</c:v>
                </c:pt>
                <c:pt idx="77">
                  <c:v>0.18126888217521753</c:v>
                </c:pt>
                <c:pt idx="78">
                  <c:v>-0.17088862082830758</c:v>
                </c:pt>
                <c:pt idx="79">
                  <c:v>8.0555835263311337E-2</c:v>
                </c:pt>
                <c:pt idx="80">
                  <c:v>0.1307978669886154</c:v>
                </c:pt>
                <c:pt idx="81">
                  <c:v>0.10048231511254357</c:v>
                </c:pt>
                <c:pt idx="82">
                  <c:v>0.11041959445894634</c:v>
                </c:pt>
                <c:pt idx="83">
                  <c:v>0.27073097362880105</c:v>
                </c:pt>
                <c:pt idx="84">
                  <c:v>0.55000000000001137</c:v>
                </c:pt>
                <c:pt idx="85">
                  <c:v>0.68622575832920063</c:v>
                </c:pt>
                <c:pt idx="86">
                  <c:v>0.28644804425128712</c:v>
                </c:pt>
                <c:pt idx="87">
                  <c:v>0.46291736432581843</c:v>
                </c:pt>
                <c:pt idx="88">
                  <c:v>0.33333333333334281</c:v>
                </c:pt>
                <c:pt idx="89">
                  <c:v>0.2247410592143666</c:v>
                </c:pt>
                <c:pt idx="90">
                  <c:v>9.7494394072342061E-2</c:v>
                </c:pt>
                <c:pt idx="91">
                  <c:v>8.7659491574939352E-2</c:v>
                </c:pt>
                <c:pt idx="92">
                  <c:v>0.31140521603735749</c:v>
                </c:pt>
                <c:pt idx="93">
                  <c:v>0.10671323244082487</c:v>
                </c:pt>
                <c:pt idx="94">
                  <c:v>9.6908615175905766E-2</c:v>
                </c:pt>
                <c:pt idx="95">
                  <c:v>0.19362958660083507</c:v>
                </c:pt>
                <c:pt idx="96">
                  <c:v>0.28022031114119272</c:v>
                </c:pt>
                <c:pt idx="97">
                  <c:v>0.79013297359797718</c:v>
                </c:pt>
                <c:pt idx="98">
                  <c:v>0.50669216061184841</c:v>
                </c:pt>
                <c:pt idx="99">
                  <c:v>0.16170455626367186</c:v>
                </c:pt>
                <c:pt idx="100">
                  <c:v>-0.39886039886040692</c:v>
                </c:pt>
                <c:pt idx="101">
                  <c:v>-0.53394355453852427</c:v>
                </c:pt>
                <c:pt idx="102">
                  <c:v>-7.6687116564414737E-2</c:v>
                </c:pt>
                <c:pt idx="103">
                  <c:v>-0.10552570990023469</c:v>
                </c:pt>
                <c:pt idx="104">
                  <c:v>0.56659944300395182</c:v>
                </c:pt>
                <c:pt idx="105">
                  <c:v>-6.6844919786092305E-2</c:v>
                </c:pt>
                <c:pt idx="106">
                  <c:v>-0.13377926421405562</c:v>
                </c:pt>
                <c:pt idx="107">
                  <c:v>0.18180078461391247</c:v>
                </c:pt>
                <c:pt idx="108">
                  <c:v>0.25787965616046904</c:v>
                </c:pt>
                <c:pt idx="109">
                  <c:v>0.65733066590453859</c:v>
                </c:pt>
                <c:pt idx="110">
                  <c:v>0.46375165625592274</c:v>
                </c:pt>
                <c:pt idx="111">
                  <c:v>0.56523787093733802</c:v>
                </c:pt>
                <c:pt idx="112">
                  <c:v>0.61826697892270488</c:v>
                </c:pt>
                <c:pt idx="113">
                  <c:v>3.7240480402218168E-2</c:v>
                </c:pt>
                <c:pt idx="114">
                  <c:v>0.31642624476499748</c:v>
                </c:pt>
                <c:pt idx="115">
                  <c:v>0.38964653492901391</c:v>
                </c:pt>
                <c:pt idx="116">
                  <c:v>0.28647999260698498</c:v>
                </c:pt>
              </c:numCache>
            </c:numRef>
          </c:val>
          <c:smooth val="0"/>
          <c:extLst xmlns:c16r2="http://schemas.microsoft.com/office/drawing/2015/06/chart">
            <c:ext xmlns:c16="http://schemas.microsoft.com/office/drawing/2014/chart" uri="{C3380CC4-5D6E-409C-BE32-E72D297353CC}">
              <c16:uniqueId val="{00000001-B21E-4961-B171-B1252881B461}"/>
            </c:ext>
          </c:extLst>
        </c:ser>
        <c:ser>
          <c:idx val="1"/>
          <c:order val="1"/>
          <c:tx>
            <c:v>Colombia</c:v>
          </c:tx>
          <c:spPr>
            <a:ln>
              <a:solidFill>
                <a:srgbClr val="00B0F0"/>
              </a:solidFill>
            </a:ln>
          </c:spPr>
          <c:marker>
            <c:symbol val="none"/>
          </c:marker>
          <c:dLbls>
            <c:dLbl>
              <c:idx val="112"/>
              <c:layout>
                <c:manualLayout>
                  <c:x val="-2.0220353184655105E-16"/>
                  <c:y val="7.2445048922817903E-2"/>
                </c:manualLayout>
              </c:layout>
              <c:tx>
                <c:rich>
                  <a:bodyPr/>
                  <a:lstStyle/>
                  <a:p>
                    <a:r>
                      <a:rPr lang="en-US"/>
                      <a:t>0,4</a:t>
                    </a:r>
                  </a:p>
                </c:rich>
              </c:tx>
              <c:showLegendKey val="0"/>
              <c:showVal val="1"/>
              <c:showCatName val="0"/>
              <c:showSerName val="0"/>
              <c:showPercent val="0"/>
              <c:showBubbleSize val="0"/>
            </c:dLbl>
            <c:dLbl>
              <c:idx val="114"/>
              <c:tx>
                <c:rich>
                  <a:bodyPr/>
                  <a:lstStyle/>
                  <a:p>
                    <a:r>
                      <a:rPr lang="en-US"/>
                      <a:t>0,3</a:t>
                    </a:r>
                  </a:p>
                </c:rich>
              </c:tx>
              <c:showLegendKey val="0"/>
              <c:showVal val="1"/>
              <c:showCatName val="0"/>
              <c:showSerName val="0"/>
              <c:showPercent val="0"/>
              <c:showBubbleSize val="0"/>
            </c:dLbl>
            <c:showLegendKey val="0"/>
            <c:showVal val="0"/>
            <c:showCatName val="0"/>
            <c:showSerName val="0"/>
            <c:showPercent val="0"/>
            <c:showBubbleSize val="0"/>
          </c:dLbls>
          <c:cat>
            <c:multiLvlStrRef>
              <c:f>'24'!$A$33:$B$149</c:f>
              <c:multiLvlStrCache>
                <c:ptCount val="1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'24'!$H$33:$H$149</c:f>
              <c:numCache>
                <c:formatCode>0.0</c:formatCode>
                <c:ptCount val="117"/>
                <c:pt idx="0">
                  <c:v>0.73500459377871152</c:v>
                </c:pt>
                <c:pt idx="1">
                  <c:v>0.61237785016285784</c:v>
                </c:pt>
                <c:pt idx="2">
                  <c:v>0.11655011655011549</c:v>
                </c:pt>
                <c:pt idx="3">
                  <c:v>0.14228430992109509</c:v>
                </c:pt>
                <c:pt idx="4">
                  <c:v>0.30999741668817649</c:v>
                </c:pt>
                <c:pt idx="5">
                  <c:v>7.7259850630966298E-2</c:v>
                </c:pt>
                <c:pt idx="6">
                  <c:v>-2.573340195573337E-2</c:v>
                </c:pt>
                <c:pt idx="7">
                  <c:v>3.8610038610030983E-2</c:v>
                </c:pt>
                <c:pt idx="8">
                  <c:v>0.29589605043096867</c:v>
                </c:pt>
                <c:pt idx="9">
                  <c:v>0.15392508978963804</c:v>
                </c:pt>
                <c:pt idx="10">
                  <c:v>-0.12807377049179536</c:v>
                </c:pt>
                <c:pt idx="11">
                  <c:v>8.9766606822252015E-2</c:v>
                </c:pt>
                <c:pt idx="12">
                  <c:v>0.29468289557976846</c:v>
                </c:pt>
                <c:pt idx="13">
                  <c:v>0.44711292795093982</c:v>
                </c:pt>
                <c:pt idx="14">
                  <c:v>0.20348467506042311</c:v>
                </c:pt>
                <c:pt idx="15">
                  <c:v>0.25383931971060747</c:v>
                </c:pt>
                <c:pt idx="16">
                  <c:v>0.27851626788199724</c:v>
                </c:pt>
                <c:pt idx="17">
                  <c:v>0.22724403484409095</c:v>
                </c:pt>
                <c:pt idx="18">
                  <c:v>5.0384179367696902E-2</c:v>
                </c:pt>
                <c:pt idx="19">
                  <c:v>8.812791136850251E-2</c:v>
                </c:pt>
                <c:pt idx="20">
                  <c:v>0.28930817610064707</c:v>
                </c:pt>
                <c:pt idx="21">
                  <c:v>-0.26338893766462945</c:v>
                </c:pt>
                <c:pt idx="22">
                  <c:v>-0.2137826961770628</c:v>
                </c:pt>
                <c:pt idx="23">
                  <c:v>0.26465028355389109</c:v>
                </c:pt>
                <c:pt idx="24">
                  <c:v>0.49019607843136725</c:v>
                </c:pt>
                <c:pt idx="25">
                  <c:v>0.62539086929331233</c:v>
                </c:pt>
                <c:pt idx="26">
                  <c:v>0.39776258545680321</c:v>
                </c:pt>
                <c:pt idx="27">
                  <c:v>0.45809087532499859</c:v>
                </c:pt>
                <c:pt idx="28">
                  <c:v>0.48065072713828272</c:v>
                </c:pt>
                <c:pt idx="29">
                  <c:v>9.8123390163124213E-2</c:v>
                </c:pt>
                <c:pt idx="30">
                  <c:v>0.14704080382306017</c:v>
                </c:pt>
                <c:pt idx="31">
                  <c:v>0.20800195766548768</c:v>
                </c:pt>
                <c:pt idx="32">
                  <c:v>0.13431013431014094</c:v>
                </c:pt>
                <c:pt idx="33">
                  <c:v>0.15851725399340921</c:v>
                </c:pt>
                <c:pt idx="34">
                  <c:v>0.13391770148527371</c:v>
                </c:pt>
                <c:pt idx="35">
                  <c:v>0.26747720364741667</c:v>
                </c:pt>
                <c:pt idx="36">
                  <c:v>0.61</c:v>
                </c:pt>
                <c:pt idx="37">
                  <c:v>0.77</c:v>
                </c:pt>
                <c:pt idx="38">
                  <c:v>0.19</c:v>
                </c:pt>
                <c:pt idx="39">
                  <c:v>0.41</c:v>
                </c:pt>
                <c:pt idx="40">
                  <c:v>0.32</c:v>
                </c:pt>
                <c:pt idx="41">
                  <c:v>0.19</c:v>
                </c:pt>
                <c:pt idx="42">
                  <c:v>-0.17</c:v>
                </c:pt>
                <c:pt idx="43">
                  <c:v>7.0000000000000007E-2</c:v>
                </c:pt>
                <c:pt idx="44">
                  <c:v>0.14000000000000001</c:v>
                </c:pt>
                <c:pt idx="45">
                  <c:v>0.1</c:v>
                </c:pt>
                <c:pt idx="46">
                  <c:v>0.11</c:v>
                </c:pt>
                <c:pt idx="47">
                  <c:v>0.27</c:v>
                </c:pt>
                <c:pt idx="48">
                  <c:v>1.2947189097103973</c:v>
                </c:pt>
                <c:pt idx="49">
                  <c:v>1.2781701984527274</c:v>
                </c:pt>
                <c:pt idx="50">
                  <c:v>0.94099413262482301</c:v>
                </c:pt>
                <c:pt idx="51">
                  <c:v>0.49352928273742691</c:v>
                </c:pt>
                <c:pt idx="52">
                  <c:v>0.51293244570555885</c:v>
                </c:pt>
                <c:pt idx="53">
                  <c:v>0.47774158523345989</c:v>
                </c:pt>
                <c:pt idx="54">
                  <c:v>0.51869461854332144</c:v>
                </c:pt>
                <c:pt idx="55">
                  <c:v>-0.31176091163189312</c:v>
                </c:pt>
                <c:pt idx="56">
                  <c:v>-5.3919982745597395E-2</c:v>
                </c:pt>
                <c:pt idx="57">
                  <c:v>-6.4738886491156222E-2</c:v>
                </c:pt>
                <c:pt idx="58">
                  <c:v>0.11876484560569622</c:v>
                </c:pt>
                <c:pt idx="59">
                  <c:v>0.40979186886660557</c:v>
                </c:pt>
                <c:pt idx="60">
                  <c:v>1.0310385565460081</c:v>
                </c:pt>
                <c:pt idx="61">
                  <c:v>0.99925587328586118</c:v>
                </c:pt>
                <c:pt idx="62">
                  <c:v>0.4736343542785022</c:v>
                </c:pt>
                <c:pt idx="63">
                  <c:v>0.4714016341923184</c:v>
                </c:pt>
                <c:pt idx="64">
                  <c:v>0.2189552705661697</c:v>
                </c:pt>
                <c:pt idx="65">
                  <c:v>0.11444028297960074</c:v>
                </c:pt>
                <c:pt idx="66">
                  <c:v>-5.1958848591908691E-2</c:v>
                </c:pt>
                <c:pt idx="67">
                  <c:v>0.14556040756912125</c:v>
                </c:pt>
                <c:pt idx="68">
                  <c:v>4.1528239202676787E-2</c:v>
                </c:pt>
                <c:pt idx="69">
                  <c:v>1.0377750103771177E-2</c:v>
                </c:pt>
                <c:pt idx="70">
                  <c:v>0.18678011829406671</c:v>
                </c:pt>
                <c:pt idx="71">
                  <c:v>0.38322112894873328</c:v>
                </c:pt>
                <c:pt idx="72">
                  <c:v>0.62938505984317317</c:v>
                </c:pt>
                <c:pt idx="73">
                  <c:v>0.70747462319286569</c:v>
                </c:pt>
                <c:pt idx="74">
                  <c:v>0.234168193850536</c:v>
                </c:pt>
                <c:pt idx="75">
                  <c:v>0.4672422549517421</c:v>
                </c:pt>
                <c:pt idx="76">
                  <c:v>0.25275502982509579</c:v>
                </c:pt>
                <c:pt idx="77">
                  <c:v>0.15127067365874325</c:v>
                </c:pt>
                <c:pt idx="78">
                  <c:v>-0.13090323230288448</c:v>
                </c:pt>
                <c:pt idx="79">
                  <c:v>0.12099213551117316</c:v>
                </c:pt>
                <c:pt idx="80">
                  <c:v>0.17119838872103799</c:v>
                </c:pt>
                <c:pt idx="81">
                  <c:v>0.12063938876043778</c:v>
                </c:pt>
                <c:pt idx="82">
                  <c:v>0.11045285671251293</c:v>
                </c:pt>
                <c:pt idx="83">
                  <c:v>0.3009027081243687</c:v>
                </c:pt>
                <c:pt idx="84">
                  <c:v>0.59999999999999432</c:v>
                </c:pt>
                <c:pt idx="85">
                  <c:v>0.57654075546720662</c:v>
                </c:pt>
                <c:pt idx="86">
                  <c:v>0.43486855109703981</c:v>
                </c:pt>
                <c:pt idx="87">
                  <c:v>0.49202912812438626</c:v>
                </c:pt>
                <c:pt idx="88">
                  <c:v>0.31335683509597345</c:v>
                </c:pt>
                <c:pt idx="89">
                  <c:v>0.26356891839125751</c:v>
                </c:pt>
                <c:pt idx="90">
                  <c:v>0.22393145750170618</c:v>
                </c:pt>
                <c:pt idx="91">
                  <c:v>8.7429570623669406E-2</c:v>
                </c:pt>
                <c:pt idx="92">
                  <c:v>0.22323595069397584</c:v>
                </c:pt>
                <c:pt idx="93">
                  <c:v>0.16463296533024163</c:v>
                </c:pt>
                <c:pt idx="94">
                  <c:v>0.10635212220826418</c:v>
                </c:pt>
                <c:pt idx="95">
                  <c:v>0.25111068186207319</c:v>
                </c:pt>
                <c:pt idx="96">
                  <c:v>0.42389210019267409</c:v>
                </c:pt>
                <c:pt idx="97">
                  <c:v>0.67152724481964299</c:v>
                </c:pt>
                <c:pt idx="98">
                  <c:v>0.56222603392414783</c:v>
                </c:pt>
                <c:pt idx="99">
                  <c:v>0.16109163271107718</c:v>
                </c:pt>
                <c:pt idx="100">
                  <c:v>-0.32166508987701548</c:v>
                </c:pt>
                <c:pt idx="101">
                  <c:v>-0.37015945330296063</c:v>
                </c:pt>
                <c:pt idx="102">
                  <c:v>0</c:v>
                </c:pt>
                <c:pt idx="103">
                  <c:v>-9.5265313899233206E-3</c:v>
                </c:pt>
                <c:pt idx="104">
                  <c:v>0.31440548780487632</c:v>
                </c:pt>
                <c:pt idx="105">
                  <c:v>-5.698546870547716E-2</c:v>
                </c:pt>
                <c:pt idx="106">
                  <c:v>-0.14254490164402966</c:v>
                </c:pt>
                <c:pt idx="107">
                  <c:v>0.38066235249334568</c:v>
                </c:pt>
                <c:pt idx="108">
                  <c:v>0.40766021994689083</c:v>
                </c:pt>
                <c:pt idx="109">
                  <c:v>0.6326125956000368</c:v>
                </c:pt>
                <c:pt idx="110">
                  <c:v>0.50666166260087664</c:v>
                </c:pt>
                <c:pt idx="111">
                  <c:v>0.597460791635541</c:v>
                </c:pt>
                <c:pt idx="112">
                  <c:v>1.0022271714922084</c:v>
                </c:pt>
                <c:pt idx="113">
                  <c:v>-5.5126791620736526E-2</c:v>
                </c:pt>
                <c:pt idx="114">
                  <c:v>0.33094318808603873</c:v>
                </c:pt>
                <c:pt idx="115">
                  <c:v>0.43980208905993834</c:v>
                </c:pt>
                <c:pt idx="116">
                  <c:v>0.38314176245211229</c:v>
                </c:pt>
              </c:numCache>
            </c:numRef>
          </c:val>
          <c:smooth val="0"/>
          <c:extLst xmlns:c16r2="http://schemas.microsoft.com/office/drawing/2015/06/chart">
            <c:ext xmlns:c16="http://schemas.microsoft.com/office/drawing/2014/chart" uri="{C3380CC4-5D6E-409C-BE32-E72D297353CC}">
              <c16:uniqueId val="{00000002-7C57-4EC1-93FF-F0DAE6BC1D4E}"/>
            </c:ext>
          </c:extLst>
        </c:ser>
        <c:dLbls>
          <c:showLegendKey val="0"/>
          <c:showVal val="0"/>
          <c:showCatName val="0"/>
          <c:showSerName val="0"/>
          <c:showPercent val="0"/>
          <c:showBubbleSize val="0"/>
        </c:dLbls>
        <c:marker val="1"/>
        <c:smooth val="0"/>
        <c:axId val="135340544"/>
        <c:axId val="191748864"/>
      </c:lineChart>
      <c:catAx>
        <c:axId val="1353405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1748864"/>
        <c:crosses val="autoZero"/>
        <c:auto val="1"/>
        <c:lblAlgn val="ctr"/>
        <c:lblOffset val="100"/>
        <c:noMultiLvlLbl val="0"/>
      </c:catAx>
      <c:valAx>
        <c:axId val="191748864"/>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340544"/>
        <c:crosses val="autoZero"/>
        <c:crossBetween val="between"/>
      </c:valAx>
      <c:spPr>
        <a:noFill/>
        <a:ln>
          <a:noFill/>
        </a:ln>
        <a:effectLst/>
      </c:spPr>
    </c:plotArea>
    <c:legend>
      <c:legendPos val="t"/>
      <c:layout>
        <c:manualLayout>
          <c:xMode val="edge"/>
          <c:yMode val="edge"/>
          <c:x val="0.30642237250394522"/>
          <c:y val="0.11430789133247087"/>
          <c:w val="0.38164055070618613"/>
          <c:h val="9.357264365240249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Exportaciones mensuales</a:t>
            </a:r>
          </a:p>
        </c:rich>
      </c:tx>
      <c:layout>
        <c:manualLayout>
          <c:xMode val="edge"/>
          <c:yMode val="edge"/>
          <c:x val="0.27699365745678917"/>
          <c:y val="5.2264772514491143E-3"/>
        </c:manualLayout>
      </c:layout>
      <c:overlay val="0"/>
      <c:spPr>
        <a:noFill/>
        <a:ln>
          <a:noFill/>
        </a:ln>
        <a:effectLst/>
      </c:spPr>
    </c:title>
    <c:autoTitleDeleted val="0"/>
    <c:plotArea>
      <c:layout>
        <c:manualLayout>
          <c:layoutTarget val="inner"/>
          <c:xMode val="edge"/>
          <c:yMode val="edge"/>
          <c:x val="8.7612925177870379E-2"/>
          <c:y val="0.19385004125624761"/>
          <c:w val="0.87839960698406183"/>
          <c:h val="0.59713490278546522"/>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5"/>
              <c:layout>
                <c:manualLayout>
                  <c:x val="-7.7685640772727618E-2"/>
                  <c:y val="-5.226479402321215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'25'!$A$33:$B$145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'25'!$C$33:$C$148</c:f>
              <c:numCache>
                <c:formatCode>#,##0.0</c:formatCode>
                <c:ptCount val="116"/>
                <c:pt idx="0">
                  <c:v>256.65837228000066</c:v>
                </c:pt>
                <c:pt idx="1">
                  <c:v>275.85027194000043</c:v>
                </c:pt>
                <c:pt idx="2">
                  <c:v>322.71263122999977</c:v>
                </c:pt>
                <c:pt idx="3">
                  <c:v>230.51126009999956</c:v>
                </c:pt>
                <c:pt idx="4">
                  <c:v>306.66912051999981</c:v>
                </c:pt>
                <c:pt idx="5">
                  <c:v>253.80930736999949</c:v>
                </c:pt>
                <c:pt idx="6">
                  <c:v>320.12071299999951</c:v>
                </c:pt>
                <c:pt idx="7">
                  <c:v>271.30448030000008</c:v>
                </c:pt>
                <c:pt idx="8">
                  <c:v>256.8754375000002</c:v>
                </c:pt>
                <c:pt idx="9">
                  <c:v>268.69307104000023</c:v>
                </c:pt>
                <c:pt idx="10">
                  <c:v>271.36029071000007</c:v>
                </c:pt>
                <c:pt idx="11">
                  <c:v>255.23755116999988</c:v>
                </c:pt>
                <c:pt idx="12">
                  <c:v>205.43519178999981</c:v>
                </c:pt>
                <c:pt idx="13">
                  <c:v>238.26693388999979</c:v>
                </c:pt>
                <c:pt idx="14">
                  <c:v>270.63146476999975</c:v>
                </c:pt>
                <c:pt idx="15">
                  <c:v>326.8351917400002</c:v>
                </c:pt>
                <c:pt idx="16">
                  <c:v>323.48553374000011</c:v>
                </c:pt>
                <c:pt idx="17">
                  <c:v>283.09079270000001</c:v>
                </c:pt>
                <c:pt idx="18">
                  <c:v>279.70673448999946</c:v>
                </c:pt>
                <c:pt idx="19">
                  <c:v>245.67986602999946</c:v>
                </c:pt>
                <c:pt idx="20">
                  <c:v>238.10544775000028</c:v>
                </c:pt>
                <c:pt idx="21">
                  <c:v>295.30072805000003</c:v>
                </c:pt>
                <c:pt idx="22">
                  <c:v>262.97737546999997</c:v>
                </c:pt>
                <c:pt idx="23">
                  <c:v>262.35449482000001</c:v>
                </c:pt>
                <c:pt idx="24">
                  <c:v>207.38939784000036</c:v>
                </c:pt>
                <c:pt idx="25">
                  <c:v>248.3995799600001</c:v>
                </c:pt>
                <c:pt idx="26">
                  <c:v>253.67763355000014</c:v>
                </c:pt>
                <c:pt idx="27">
                  <c:v>260.05585327999995</c:v>
                </c:pt>
                <c:pt idx="28">
                  <c:v>300.58079473000043</c:v>
                </c:pt>
                <c:pt idx="29">
                  <c:v>243.18483879999991</c:v>
                </c:pt>
                <c:pt idx="30">
                  <c:v>308.83519880999978</c:v>
                </c:pt>
                <c:pt idx="31">
                  <c:v>255.93218196000041</c:v>
                </c:pt>
                <c:pt idx="32">
                  <c:v>261.63993842999963</c:v>
                </c:pt>
                <c:pt idx="33">
                  <c:v>243.98875372000037</c:v>
                </c:pt>
                <c:pt idx="34">
                  <c:v>250.5971894800002</c:v>
                </c:pt>
                <c:pt idx="35">
                  <c:v>270.20340454999996</c:v>
                </c:pt>
                <c:pt idx="36">
                  <c:v>197.23092143999992</c:v>
                </c:pt>
                <c:pt idx="37">
                  <c:v>252.63953437999959</c:v>
                </c:pt>
                <c:pt idx="38">
                  <c:v>262.19330567999987</c:v>
                </c:pt>
                <c:pt idx="39">
                  <c:v>252.01318602000077</c:v>
                </c:pt>
                <c:pt idx="40">
                  <c:v>243.69692617000058</c:v>
                </c:pt>
                <c:pt idx="41">
                  <c:v>204.56506454000009</c:v>
                </c:pt>
                <c:pt idx="42">
                  <c:v>234.92500460000036</c:v>
                </c:pt>
                <c:pt idx="43">
                  <c:v>197.05151356000027</c:v>
                </c:pt>
                <c:pt idx="44">
                  <c:v>234.68030524999975</c:v>
                </c:pt>
                <c:pt idx="45">
                  <c:v>201.21196857000052</c:v>
                </c:pt>
                <c:pt idx="46">
                  <c:v>199.24248055999996</c:v>
                </c:pt>
                <c:pt idx="47">
                  <c:v>234.54040780999998</c:v>
                </c:pt>
                <c:pt idx="48">
                  <c:v>152.90954804000003</c:v>
                </c:pt>
                <c:pt idx="49">
                  <c:v>230.31420289999991</c:v>
                </c:pt>
                <c:pt idx="50">
                  <c:v>203.54677562000003</c:v>
                </c:pt>
                <c:pt idx="51">
                  <c:v>212.88634760999963</c:v>
                </c:pt>
                <c:pt idx="52">
                  <c:v>221.57368193999923</c:v>
                </c:pt>
                <c:pt idx="53">
                  <c:v>206.76173937000041</c:v>
                </c:pt>
                <c:pt idx="54">
                  <c:v>163.1771288099998</c:v>
                </c:pt>
                <c:pt idx="55">
                  <c:v>230.86526027999983</c:v>
                </c:pt>
                <c:pt idx="56">
                  <c:v>200.33837897000038</c:v>
                </c:pt>
                <c:pt idx="57">
                  <c:v>200.45106202999989</c:v>
                </c:pt>
                <c:pt idx="58">
                  <c:v>209.86178632000005</c:v>
                </c:pt>
                <c:pt idx="59">
                  <c:v>215.85360494000031</c:v>
                </c:pt>
                <c:pt idx="60">
                  <c:v>157.84276967000002</c:v>
                </c:pt>
                <c:pt idx="61">
                  <c:v>202.23198777000016</c:v>
                </c:pt>
                <c:pt idx="62">
                  <c:v>230.5987314999999</c:v>
                </c:pt>
                <c:pt idx="63">
                  <c:v>162.5675659900003</c:v>
                </c:pt>
                <c:pt idx="64">
                  <c:v>244.18925773999979</c:v>
                </c:pt>
                <c:pt idx="65">
                  <c:v>237.27776816999992</c:v>
                </c:pt>
                <c:pt idx="66">
                  <c:v>199.84558366000027</c:v>
                </c:pt>
                <c:pt idx="67">
                  <c:v>227.22984661999988</c:v>
                </c:pt>
                <c:pt idx="68">
                  <c:v>198.33229252999971</c:v>
                </c:pt>
                <c:pt idx="69">
                  <c:v>198.6043663500009</c:v>
                </c:pt>
                <c:pt idx="70">
                  <c:v>206.13074102999934</c:v>
                </c:pt>
                <c:pt idx="71">
                  <c:v>207.3360587800004</c:v>
                </c:pt>
                <c:pt idx="72">
                  <c:v>187.39013073999996</c:v>
                </c:pt>
                <c:pt idx="73">
                  <c:v>209.51673945000033</c:v>
                </c:pt>
                <c:pt idx="74">
                  <c:v>209.02270913000004</c:v>
                </c:pt>
                <c:pt idx="75">
                  <c:v>214.24339697999974</c:v>
                </c:pt>
                <c:pt idx="76">
                  <c:v>256.37649295999984</c:v>
                </c:pt>
                <c:pt idx="77">
                  <c:v>234.3145712699999</c:v>
                </c:pt>
                <c:pt idx="78">
                  <c:v>224.36153495999937</c:v>
                </c:pt>
                <c:pt idx="79">
                  <c:v>229.3204029400006</c:v>
                </c:pt>
                <c:pt idx="80">
                  <c:v>206.65910204999977</c:v>
                </c:pt>
                <c:pt idx="81">
                  <c:v>231.61283313999994</c:v>
                </c:pt>
                <c:pt idx="82">
                  <c:v>208.62154087000025</c:v>
                </c:pt>
                <c:pt idx="83">
                  <c:v>187.59114220000001</c:v>
                </c:pt>
                <c:pt idx="84">
                  <c:v>180.04812993999991</c:v>
                </c:pt>
                <c:pt idx="85">
                  <c:v>214.76556984999988</c:v>
                </c:pt>
                <c:pt idx="86">
                  <c:v>192.04096537000007</c:v>
                </c:pt>
                <c:pt idx="87">
                  <c:v>216.927534689998</c:v>
                </c:pt>
                <c:pt idx="88">
                  <c:v>230.27062247999902</c:v>
                </c:pt>
                <c:pt idx="89">
                  <c:v>202.71634883000002</c:v>
                </c:pt>
                <c:pt idx="90">
                  <c:v>223.063571</c:v>
                </c:pt>
                <c:pt idx="91">
                  <c:v>214.37573788</c:v>
                </c:pt>
                <c:pt idx="92">
                  <c:v>188.63478699999999</c:v>
                </c:pt>
                <c:pt idx="93">
                  <c:v>203.091194</c:v>
                </c:pt>
                <c:pt idx="94">
                  <c:v>211.79650100000001</c:v>
                </c:pt>
                <c:pt idx="95">
                  <c:v>187.670028</c:v>
                </c:pt>
                <c:pt idx="96">
                  <c:v>157.78767680000101</c:v>
                </c:pt>
                <c:pt idx="97">
                  <c:v>207.57695045</c:v>
                </c:pt>
                <c:pt idx="98">
                  <c:v>199.30184990999999</c:v>
                </c:pt>
                <c:pt idx="99">
                  <c:v>173.62583881</c:v>
                </c:pt>
                <c:pt idx="100">
                  <c:v>183.85105125000001</c:v>
                </c:pt>
                <c:pt idx="101">
                  <c:v>160.89318812000099</c:v>
                </c:pt>
                <c:pt idx="102">
                  <c:v>183.05485153000001</c:v>
                </c:pt>
                <c:pt idx="103">
                  <c:v>182.27869006999998</c:v>
                </c:pt>
                <c:pt idx="104">
                  <c:v>215.96559367999816</c:v>
                </c:pt>
                <c:pt idx="105">
                  <c:v>215.85727855000002</c:v>
                </c:pt>
                <c:pt idx="106">
                  <c:v>225.87771427999999</c:v>
                </c:pt>
                <c:pt idx="107">
                  <c:v>216.255708069999</c:v>
                </c:pt>
                <c:pt idx="108">
                  <c:v>195.97669139000038</c:v>
                </c:pt>
                <c:pt idx="109">
                  <c:v>232.24479996999949</c:v>
                </c:pt>
                <c:pt idx="110">
                  <c:v>312.09129113000142</c:v>
                </c:pt>
                <c:pt idx="111">
                  <c:v>266.75880000000001</c:v>
                </c:pt>
                <c:pt idx="112" formatCode="0.0">
                  <c:v>235.42014121</c:v>
                </c:pt>
                <c:pt idx="113" formatCode="0.0">
                  <c:v>224.71576106000066</c:v>
                </c:pt>
                <c:pt idx="114" formatCode="0.0">
                  <c:v>269.68181739999932</c:v>
                </c:pt>
                <c:pt idx="115" formatCode="0.0">
                  <c:v>331.8739336099988</c:v>
                </c:pt>
              </c:numCache>
            </c:numRef>
          </c:val>
          <c:smooth val="0"/>
          <c:extLst xmlns:c16r2="http://schemas.microsoft.com/office/drawing/2015/06/chart">
            <c:ext xmlns:c16="http://schemas.microsoft.com/office/drawing/2014/chart" uri="{C3380CC4-5D6E-409C-BE32-E72D297353CC}">
              <c16:uniqueId val="{00000001-763F-4351-B451-633B48397123}"/>
            </c:ext>
          </c:extLst>
        </c:ser>
        <c:dLbls>
          <c:showLegendKey val="0"/>
          <c:showVal val="0"/>
          <c:showCatName val="0"/>
          <c:showSerName val="0"/>
          <c:showPercent val="0"/>
          <c:showBubbleSize val="0"/>
        </c:dLbls>
        <c:marker val="1"/>
        <c:smooth val="0"/>
        <c:axId val="135343616"/>
        <c:axId val="194299008"/>
      </c:lineChart>
      <c:lineChart>
        <c:grouping val="standard"/>
        <c:varyColors val="0"/>
        <c:ser>
          <c:idx val="1"/>
          <c:order val="1"/>
          <c:tx>
            <c:v>Colombia</c:v>
          </c:tx>
          <c:spPr>
            <a:ln>
              <a:solidFill>
                <a:srgbClr val="00B0F0"/>
              </a:solidFill>
            </a:ln>
          </c:spPr>
          <c:marker>
            <c:symbol val="none"/>
          </c:marker>
          <c:dLbls>
            <c:dLbl>
              <c:idx val="115"/>
              <c:layout>
                <c:manualLayout>
                  <c:x val="-9.2251698417613839E-2"/>
                  <c:y val="9.930310864410299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'25'!$A$33:$B$148</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'25'!$G$33:$G$148</c:f>
              <c:numCache>
                <c:formatCode>#,##0.0</c:formatCode>
                <c:ptCount val="116"/>
                <c:pt idx="0">
                  <c:v>4785.7730595499997</c:v>
                </c:pt>
                <c:pt idx="1">
                  <c:v>4999.3182071700012</c:v>
                </c:pt>
                <c:pt idx="2">
                  <c:v>5712.3547987399998</c:v>
                </c:pt>
                <c:pt idx="3">
                  <c:v>5010.9294782000006</c:v>
                </c:pt>
                <c:pt idx="4">
                  <c:v>5403.3752679199988</c:v>
                </c:pt>
                <c:pt idx="5">
                  <c:v>4709.225070399998</c:v>
                </c:pt>
                <c:pt idx="6">
                  <c:v>4976.9047325000001</c:v>
                </c:pt>
                <c:pt idx="7">
                  <c:v>4570.7797758100005</c:v>
                </c:pt>
                <c:pt idx="8">
                  <c:v>4910.4031567799993</c:v>
                </c:pt>
                <c:pt idx="9">
                  <c:v>5432.9304699100012</c:v>
                </c:pt>
                <c:pt idx="10">
                  <c:v>4807.3383317600001</c:v>
                </c:pt>
                <c:pt idx="11">
                  <c:v>4954.2858189600001</c:v>
                </c:pt>
                <c:pt idx="12">
                  <c:v>4784.266226339998</c:v>
                </c:pt>
                <c:pt idx="13">
                  <c:v>4667.7674403500005</c:v>
                </c:pt>
                <c:pt idx="14">
                  <c:v>4567.1404366400002</c:v>
                </c:pt>
                <c:pt idx="15">
                  <c:v>4949.4866311700007</c:v>
                </c:pt>
                <c:pt idx="16">
                  <c:v>5266.8318602000018</c:v>
                </c:pt>
                <c:pt idx="17">
                  <c:v>4820.3437975900006</c:v>
                </c:pt>
                <c:pt idx="18">
                  <c:v>4652.2968502599979</c:v>
                </c:pt>
                <c:pt idx="19">
                  <c:v>4978.3056230800012</c:v>
                </c:pt>
                <c:pt idx="20">
                  <c:v>4850.7402735699998</c:v>
                </c:pt>
                <c:pt idx="21">
                  <c:v>4837.9832916699997</c:v>
                </c:pt>
                <c:pt idx="22">
                  <c:v>4934.1327423800012</c:v>
                </c:pt>
                <c:pt idx="23">
                  <c:v>5272.1224358999998</c:v>
                </c:pt>
                <c:pt idx="24">
                  <c:v>4775.1648063700004</c:v>
                </c:pt>
                <c:pt idx="25">
                  <c:v>4271.4421505700002</c:v>
                </c:pt>
                <c:pt idx="26">
                  <c:v>4407.8794208999998</c:v>
                </c:pt>
                <c:pt idx="27">
                  <c:v>4302.618013379999</c:v>
                </c:pt>
                <c:pt idx="28">
                  <c:v>5486.13929981</c:v>
                </c:pt>
                <c:pt idx="29">
                  <c:v>4672.5015001399997</c:v>
                </c:pt>
                <c:pt idx="30">
                  <c:v>5048.8069275399985</c:v>
                </c:pt>
                <c:pt idx="31">
                  <c:v>4829.4730165800011</c:v>
                </c:pt>
                <c:pt idx="32">
                  <c:v>5088.66435594</c:v>
                </c:pt>
                <c:pt idx="33">
                  <c:v>4227.38738165</c:v>
                </c:pt>
                <c:pt idx="34">
                  <c:v>3828.0009784000003</c:v>
                </c:pt>
                <c:pt idx="35">
                  <c:v>3767.6112841000004</c:v>
                </c:pt>
                <c:pt idx="36">
                  <c:v>2902.8067661499986</c:v>
                </c:pt>
                <c:pt idx="37">
                  <c:v>3133.1143583199987</c:v>
                </c:pt>
                <c:pt idx="38">
                  <c:v>3457.44733008</c:v>
                </c:pt>
                <c:pt idx="39">
                  <c:v>3214.3589586200014</c:v>
                </c:pt>
                <c:pt idx="40">
                  <c:v>3355.6822064900002</c:v>
                </c:pt>
                <c:pt idx="41">
                  <c:v>3211.1801536800008</c:v>
                </c:pt>
                <c:pt idx="42">
                  <c:v>3012.4252268900009</c:v>
                </c:pt>
                <c:pt idx="43">
                  <c:v>2808.5374919100004</c:v>
                </c:pt>
                <c:pt idx="44">
                  <c:v>2870.2543551100002</c:v>
                </c:pt>
                <c:pt idx="45">
                  <c:v>2785.7894926600002</c:v>
                </c:pt>
                <c:pt idx="46">
                  <c:v>2396.1842808900001</c:v>
                </c:pt>
                <c:pt idx="47">
                  <c:v>2542.9953504699993</c:v>
                </c:pt>
                <c:pt idx="48">
                  <c:v>1869.0355850999999</c:v>
                </c:pt>
                <c:pt idx="49">
                  <c:v>2297.7481580600006</c:v>
                </c:pt>
                <c:pt idx="50">
                  <c:v>2310.5901641799996</c:v>
                </c:pt>
                <c:pt idx="51">
                  <c:v>2423.6251680699993</c:v>
                </c:pt>
                <c:pt idx="52">
                  <c:v>2708.3161433100004</c:v>
                </c:pt>
                <c:pt idx="53">
                  <c:v>2721.9064328699997</c:v>
                </c:pt>
                <c:pt idx="54">
                  <c:v>2188.3376576199998</c:v>
                </c:pt>
                <c:pt idx="55">
                  <c:v>3004.4178575900005</c:v>
                </c:pt>
                <c:pt idx="56">
                  <c:v>2731.2250305500002</c:v>
                </c:pt>
                <c:pt idx="57">
                  <c:v>2679.9393127399999</c:v>
                </c:pt>
                <c:pt idx="58">
                  <c:v>2697.4978033199986</c:v>
                </c:pt>
                <c:pt idx="59">
                  <c:v>3374.3467903999995</c:v>
                </c:pt>
                <c:pt idx="60">
                  <c:v>2614.36033671</c:v>
                </c:pt>
                <c:pt idx="61">
                  <c:v>2659.8432802500006</c:v>
                </c:pt>
                <c:pt idx="62">
                  <c:v>3209.5956817499996</c:v>
                </c:pt>
                <c:pt idx="63">
                  <c:v>2612.4071004800012</c:v>
                </c:pt>
                <c:pt idx="64">
                  <c:v>3385.064124659998</c:v>
                </c:pt>
                <c:pt idx="65">
                  <c:v>2777.4393596999989</c:v>
                </c:pt>
                <c:pt idx="66">
                  <c:v>3064.9624374600007</c:v>
                </c:pt>
                <c:pt idx="67">
                  <c:v>3071.4741263399997</c:v>
                </c:pt>
                <c:pt idx="68">
                  <c:v>3282.8862867899993</c:v>
                </c:pt>
                <c:pt idx="69">
                  <c:v>3130.7317618400002</c:v>
                </c:pt>
                <c:pt idx="70">
                  <c:v>3011.33800101</c:v>
                </c:pt>
                <c:pt idx="71">
                  <c:v>3949.1192609800005</c:v>
                </c:pt>
                <c:pt idx="72">
                  <c:v>3324.8890422599998</c:v>
                </c:pt>
                <c:pt idx="73">
                  <c:v>3000.0362568600003</c:v>
                </c:pt>
                <c:pt idx="74">
                  <c:v>3365.0767748799994</c:v>
                </c:pt>
                <c:pt idx="75">
                  <c:v>3784.6314523300011</c:v>
                </c:pt>
                <c:pt idx="76">
                  <c:v>3683.2436959199995</c:v>
                </c:pt>
                <c:pt idx="77">
                  <c:v>3331.7787248</c:v>
                </c:pt>
                <c:pt idx="78">
                  <c:v>3631.5313682300011</c:v>
                </c:pt>
                <c:pt idx="79">
                  <c:v>3684.3987819899994</c:v>
                </c:pt>
                <c:pt idx="80">
                  <c:v>3512.8001033500004</c:v>
                </c:pt>
                <c:pt idx="81">
                  <c:v>3768.6662767600001</c:v>
                </c:pt>
                <c:pt idx="82">
                  <c:v>3343.5086620299999</c:v>
                </c:pt>
                <c:pt idx="83">
                  <c:v>3400.8571335200008</c:v>
                </c:pt>
                <c:pt idx="84">
                  <c:v>3066.1080434900005</c:v>
                </c:pt>
                <c:pt idx="85">
                  <c:v>3183.0714046500007</c:v>
                </c:pt>
                <c:pt idx="86">
                  <c:v>3344.8501135699998</c:v>
                </c:pt>
                <c:pt idx="87">
                  <c:v>3862.8192065600001</c:v>
                </c:pt>
                <c:pt idx="88">
                  <c:v>3748.34183093</c:v>
                </c:pt>
                <c:pt idx="89">
                  <c:v>3096.3625106099998</c:v>
                </c:pt>
                <c:pt idx="90">
                  <c:v>3255.9739306099987</c:v>
                </c:pt>
                <c:pt idx="91">
                  <c:v>3264.2612428600009</c:v>
                </c:pt>
                <c:pt idx="92">
                  <c:v>3066.9464407599994</c:v>
                </c:pt>
                <c:pt idx="93">
                  <c:v>3326.4971838999995</c:v>
                </c:pt>
                <c:pt idx="94">
                  <c:v>2943.5879414900005</c:v>
                </c:pt>
                <c:pt idx="95">
                  <c:v>3337.0699129100003</c:v>
                </c:pt>
                <c:pt idx="96">
                  <c:v>3419.4656399999999</c:v>
                </c:pt>
                <c:pt idx="97">
                  <c:v>2941.665786</c:v>
                </c:pt>
                <c:pt idx="98">
                  <c:v>2439.2234680000001</c:v>
                </c:pt>
                <c:pt idx="99">
                  <c:v>1866.7303420000001</c:v>
                </c:pt>
                <c:pt idx="100">
                  <c:v>2221.0292019200001</c:v>
                </c:pt>
                <c:pt idx="101">
                  <c:v>2286.4201629999998</c:v>
                </c:pt>
                <c:pt idx="102">
                  <c:v>2549.8309680000002</c:v>
                </c:pt>
                <c:pt idx="103">
                  <c:v>2584.7667604899993</c:v>
                </c:pt>
                <c:pt idx="104">
                  <c:v>2541.1215339999999</c:v>
                </c:pt>
                <c:pt idx="105">
                  <c:v>2643.3961290000002</c:v>
                </c:pt>
                <c:pt idx="106">
                  <c:v>2527.3882889899996</c:v>
                </c:pt>
                <c:pt idx="107">
                  <c:v>3028.9727012799899</c:v>
                </c:pt>
                <c:pt idx="108">
                  <c:v>2609.1357472499881</c:v>
                </c:pt>
                <c:pt idx="109">
                  <c:v>2944.6753249900007</c:v>
                </c:pt>
                <c:pt idx="110">
                  <c:v>3326.6289731799998</c:v>
                </c:pt>
                <c:pt idx="111">
                  <c:v>2914.654</c:v>
                </c:pt>
                <c:pt idx="112">
                  <c:v>3097.0486691099991</c:v>
                </c:pt>
                <c:pt idx="113">
                  <c:v>3150.2178543500668</c:v>
                </c:pt>
                <c:pt idx="114">
                  <c:v>3252.4258460699903</c:v>
                </c:pt>
                <c:pt idx="115">
                  <c:v>3318.0562013899985</c:v>
                </c:pt>
              </c:numCache>
            </c:numRef>
          </c:val>
          <c:smooth val="0"/>
          <c:extLst xmlns:c16r2="http://schemas.microsoft.com/office/drawing/2015/06/chart">
            <c:ext xmlns:c16="http://schemas.microsoft.com/office/drawing/2014/chart" uri="{C3380CC4-5D6E-409C-BE32-E72D297353CC}">
              <c16:uniqueId val="{00000002-503D-4E0C-9C94-029CF41C9945}"/>
            </c:ext>
          </c:extLst>
        </c:ser>
        <c:dLbls>
          <c:showLegendKey val="0"/>
          <c:showVal val="0"/>
          <c:showCatName val="0"/>
          <c:showSerName val="0"/>
          <c:showPercent val="0"/>
          <c:showBubbleSize val="0"/>
        </c:dLbls>
        <c:marker val="1"/>
        <c:smooth val="0"/>
        <c:axId val="135512576"/>
        <c:axId val="194299584"/>
      </c:lineChart>
      <c:catAx>
        <c:axId val="1353436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4299008"/>
        <c:crosses val="autoZero"/>
        <c:auto val="1"/>
        <c:lblAlgn val="ctr"/>
        <c:lblOffset val="100"/>
        <c:noMultiLvlLbl val="0"/>
      </c:catAx>
      <c:valAx>
        <c:axId val="19429900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343616"/>
        <c:crosses val="autoZero"/>
        <c:crossBetween val="between"/>
      </c:valAx>
      <c:valAx>
        <c:axId val="194299584"/>
        <c:scaling>
          <c:orientation val="minMax"/>
        </c:scaling>
        <c:delete val="0"/>
        <c:axPos val="r"/>
        <c:numFmt formatCode="#,##0.0" sourceLinked="1"/>
        <c:majorTickMark val="out"/>
        <c:minorTickMark val="none"/>
        <c:tickLblPos val="nextTo"/>
        <c:crossAx val="135512576"/>
        <c:crosses val="max"/>
        <c:crossBetween val="between"/>
      </c:valAx>
      <c:catAx>
        <c:axId val="135512576"/>
        <c:scaling>
          <c:orientation val="minMax"/>
        </c:scaling>
        <c:delete val="1"/>
        <c:axPos val="b"/>
        <c:numFmt formatCode="General" sourceLinked="1"/>
        <c:majorTickMark val="out"/>
        <c:minorTickMark val="none"/>
        <c:tickLblPos val="nextTo"/>
        <c:crossAx val="194299584"/>
        <c:crosses val="autoZero"/>
        <c:auto val="1"/>
        <c:lblAlgn val="ctr"/>
        <c:lblOffset val="100"/>
        <c:noMultiLvlLbl val="0"/>
      </c:catAx>
      <c:spPr>
        <a:noFill/>
        <a:ln>
          <a:noFill/>
        </a:ln>
        <a:effectLst/>
      </c:spPr>
    </c:plotArea>
    <c:legend>
      <c:legendPos val="t"/>
      <c:layout>
        <c:manualLayout>
          <c:xMode val="edge"/>
          <c:yMode val="edge"/>
          <c:x val="0.33199467058153365"/>
          <c:y val="0.12590583698740923"/>
          <c:w val="0.33601065883693282"/>
          <c:h val="9.4509935450948296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Importaciones mensuales</a:t>
            </a:r>
          </a:p>
        </c:rich>
      </c:tx>
      <c:layout>
        <c:manualLayout>
          <c:xMode val="edge"/>
          <c:yMode val="edge"/>
          <c:x val="0.26613867093636795"/>
          <c:y val="1.020191354159428E-2"/>
        </c:manualLayout>
      </c:layout>
      <c:overlay val="0"/>
      <c:spPr>
        <a:noFill/>
        <a:ln>
          <a:noFill/>
        </a:ln>
        <a:effectLst/>
      </c:spPr>
    </c:title>
    <c:autoTitleDeleted val="0"/>
    <c:plotArea>
      <c:layout>
        <c:manualLayout>
          <c:layoutTarget val="inner"/>
          <c:xMode val="edge"/>
          <c:yMode val="edge"/>
          <c:x val="7.8867658382342484E-2"/>
          <c:y val="0.1381849189208946"/>
          <c:w val="0.89340125101559931"/>
          <c:h val="0.6578197868121390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4"/>
              <c:layout>
                <c:manualLayout>
                  <c:x val="-0.1"/>
                  <c:y val="0.12242301167035105"/>
                </c:manualLayout>
              </c:layout>
              <c:showLegendKey val="0"/>
              <c:showVal val="1"/>
              <c:showCatName val="0"/>
              <c:showSerName val="0"/>
              <c:showPercent val="0"/>
              <c:showBubbleSize val="0"/>
            </c:dLbl>
            <c:showLegendKey val="0"/>
            <c:showVal val="0"/>
            <c:showCatName val="0"/>
            <c:showSerName val="0"/>
            <c:showPercent val="0"/>
            <c:showBubbleSize val="0"/>
          </c:dLbls>
          <c:cat>
            <c:multiLvlStrRef>
              <c:f>'26'!$A$33:$B$145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'26'!$C$33:$C$147</c:f>
              <c:numCache>
                <c:formatCode>#,##0.0</c:formatCode>
                <c:ptCount val="115"/>
                <c:pt idx="0">
                  <c:v>2203.7542603400007</c:v>
                </c:pt>
                <c:pt idx="1">
                  <c:v>1764.5771095300033</c:v>
                </c:pt>
                <c:pt idx="2">
                  <c:v>2350.7945115199977</c:v>
                </c:pt>
                <c:pt idx="3">
                  <c:v>2055.1829483300048</c:v>
                </c:pt>
                <c:pt idx="4">
                  <c:v>2770.9725638499949</c:v>
                </c:pt>
                <c:pt idx="5">
                  <c:v>2319.8223660799995</c:v>
                </c:pt>
                <c:pt idx="6">
                  <c:v>2470.9381364299979</c:v>
                </c:pt>
                <c:pt idx="7">
                  <c:v>2343.8767150900048</c:v>
                </c:pt>
                <c:pt idx="8">
                  <c:v>2338.2824747199907</c:v>
                </c:pt>
                <c:pt idx="9">
                  <c:v>2540.6332371100007</c:v>
                </c:pt>
                <c:pt idx="10">
                  <c:v>2477.1099053300086</c:v>
                </c:pt>
                <c:pt idx="11">
                  <c:v>2166.1097792500068</c:v>
                </c:pt>
                <c:pt idx="12">
                  <c:v>2415.5056216199951</c:v>
                </c:pt>
                <c:pt idx="13">
                  <c:v>2273.5421485199972</c:v>
                </c:pt>
                <c:pt idx="14">
                  <c:v>2265.2699397499978</c:v>
                </c:pt>
                <c:pt idx="15">
                  <c:v>2553.0483553700064</c:v>
                </c:pt>
                <c:pt idx="16">
                  <c:v>2565.4825455499908</c:v>
                </c:pt>
                <c:pt idx="17">
                  <c:v>2046.0119289599988</c:v>
                </c:pt>
                <c:pt idx="18">
                  <c:v>2581.6119419400029</c:v>
                </c:pt>
                <c:pt idx="19">
                  <c:v>2442.4431333299899</c:v>
                </c:pt>
                <c:pt idx="20">
                  <c:v>2793.7718793300005</c:v>
                </c:pt>
                <c:pt idx="21">
                  <c:v>2682.4651668199831</c:v>
                </c:pt>
                <c:pt idx="22">
                  <c:v>2570.4956858199962</c:v>
                </c:pt>
                <c:pt idx="23">
                  <c:v>2410.947973030005</c:v>
                </c:pt>
                <c:pt idx="24">
                  <c:v>2488.062516049994</c:v>
                </c:pt>
                <c:pt idx="25">
                  <c:v>2646.9889471099973</c:v>
                </c:pt>
                <c:pt idx="26">
                  <c:v>2523.8652863600064</c:v>
                </c:pt>
                <c:pt idx="27">
                  <c:v>2770.8612112299998</c:v>
                </c:pt>
                <c:pt idx="28">
                  <c:v>2753.108873589998</c:v>
                </c:pt>
                <c:pt idx="29">
                  <c:v>2466.9283958499955</c:v>
                </c:pt>
                <c:pt idx="30">
                  <c:v>3160.5105413500196</c:v>
                </c:pt>
                <c:pt idx="31">
                  <c:v>2381.1641709000064</c:v>
                </c:pt>
                <c:pt idx="32">
                  <c:v>3040.4034683399937</c:v>
                </c:pt>
                <c:pt idx="33">
                  <c:v>2945.9425654500037</c:v>
                </c:pt>
                <c:pt idx="34">
                  <c:v>2875.1480856100047</c:v>
                </c:pt>
                <c:pt idx="35">
                  <c:v>2895.5024605499893</c:v>
                </c:pt>
                <c:pt idx="36">
                  <c:v>2411.5973761800119</c:v>
                </c:pt>
                <c:pt idx="37">
                  <c:v>2370.7573823899879</c:v>
                </c:pt>
                <c:pt idx="38">
                  <c:v>2384.8127129199834</c:v>
                </c:pt>
                <c:pt idx="39">
                  <c:v>2289.4936689300025</c:v>
                </c:pt>
                <c:pt idx="40">
                  <c:v>2145.5792995799929</c:v>
                </c:pt>
                <c:pt idx="41">
                  <c:v>2066.8558169299949</c:v>
                </c:pt>
                <c:pt idx="42">
                  <c:v>2587.8406731499972</c:v>
                </c:pt>
                <c:pt idx="43">
                  <c:v>2254.1368762599959</c:v>
                </c:pt>
                <c:pt idx="44">
                  <c:v>2229.0447746800005</c:v>
                </c:pt>
                <c:pt idx="45">
                  <c:v>2258.1264526300047</c:v>
                </c:pt>
                <c:pt idx="46">
                  <c:v>2196.3736808500098</c:v>
                </c:pt>
                <c:pt idx="47">
                  <c:v>2148.0694284300052</c:v>
                </c:pt>
                <c:pt idx="48">
                  <c:v>1683.064459290001</c:v>
                </c:pt>
                <c:pt idx="49">
                  <c:v>1676.1544526900022</c:v>
                </c:pt>
                <c:pt idx="50">
                  <c:v>1740.9492604400004</c:v>
                </c:pt>
                <c:pt idx="51">
                  <c:v>1742.0101956000044</c:v>
                </c:pt>
                <c:pt idx="52">
                  <c:v>1780.9994208300018</c:v>
                </c:pt>
                <c:pt idx="53">
                  <c:v>1838.2695362700097</c:v>
                </c:pt>
                <c:pt idx="54">
                  <c:v>1638.6985542800062</c:v>
                </c:pt>
                <c:pt idx="55">
                  <c:v>2098.7184923600057</c:v>
                </c:pt>
                <c:pt idx="56">
                  <c:v>1822.123309130003</c:v>
                </c:pt>
                <c:pt idx="57">
                  <c:v>1770.4063502700028</c:v>
                </c:pt>
                <c:pt idx="58">
                  <c:v>2067.8305602000019</c:v>
                </c:pt>
                <c:pt idx="59">
                  <c:v>2114.9137696599992</c:v>
                </c:pt>
                <c:pt idx="60">
                  <c:v>1649.2403519899967</c:v>
                </c:pt>
                <c:pt idx="61">
                  <c:v>1803.8167912999909</c:v>
                </c:pt>
                <c:pt idx="62">
                  <c:v>1955.1701173700021</c:v>
                </c:pt>
                <c:pt idx="63">
                  <c:v>1828.5654480299988</c:v>
                </c:pt>
                <c:pt idx="64">
                  <c:v>1814.8264064500054</c:v>
                </c:pt>
                <c:pt idx="65">
                  <c:v>1745.6068968000036</c:v>
                </c:pt>
                <c:pt idx="66">
                  <c:v>1925.3197827099971</c:v>
                </c:pt>
                <c:pt idx="67">
                  <c:v>1959.0535676000061</c:v>
                </c:pt>
                <c:pt idx="68">
                  <c:v>1827.246087040003</c:v>
                </c:pt>
                <c:pt idx="69">
                  <c:v>1913.9384050699946</c:v>
                </c:pt>
                <c:pt idx="70">
                  <c:v>1924.9985918900029</c:v>
                </c:pt>
                <c:pt idx="71">
                  <c:v>1818.2283710599963</c:v>
                </c:pt>
                <c:pt idx="72">
                  <c:v>1837.9507062600085</c:v>
                </c:pt>
                <c:pt idx="73">
                  <c:v>1732.9074188000016</c:v>
                </c:pt>
                <c:pt idx="74">
                  <c:v>1853.9582223100024</c:v>
                </c:pt>
                <c:pt idx="75">
                  <c:v>2030.2257825300003</c:v>
                </c:pt>
                <c:pt idx="76">
                  <c:v>2232.9720907499973</c:v>
                </c:pt>
                <c:pt idx="77">
                  <c:v>2079.8723782900001</c:v>
                </c:pt>
                <c:pt idx="78">
                  <c:v>2123.2152716200003</c:v>
                </c:pt>
                <c:pt idx="79">
                  <c:v>2157.2423753899998</c:v>
                </c:pt>
                <c:pt idx="80">
                  <c:v>2034.4562479099968</c:v>
                </c:pt>
                <c:pt idx="81">
                  <c:v>2652.0520311299761</c:v>
                </c:pt>
                <c:pt idx="82">
                  <c:v>2263.1726770100004</c:v>
                </c:pt>
                <c:pt idx="83">
                  <c:v>2186.4439636799993</c:v>
                </c:pt>
                <c:pt idx="84">
                  <c:v>2054.2037763400103</c:v>
                </c:pt>
                <c:pt idx="85">
                  <c:v>2070.69586324999</c:v>
                </c:pt>
                <c:pt idx="86">
                  <c:v>2168.3718336000197</c:v>
                </c:pt>
                <c:pt idx="87">
                  <c:v>2376.5972413300201</c:v>
                </c:pt>
                <c:pt idx="88">
                  <c:v>2451.1715344899999</c:v>
                </c:pt>
                <c:pt idx="89">
                  <c:v>2026.8736095699999</c:v>
                </c:pt>
                <c:pt idx="90">
                  <c:v>2340.732117</c:v>
                </c:pt>
                <c:pt idx="91">
                  <c:v>2583.0847309999999</c:v>
                </c:pt>
                <c:pt idx="92">
                  <c:v>2111.8119740000002</c:v>
                </c:pt>
                <c:pt idx="93">
                  <c:v>2166.493332</c:v>
                </c:pt>
                <c:pt idx="94">
                  <c:v>2630.2929220000001</c:v>
                </c:pt>
                <c:pt idx="95">
                  <c:v>2138.788176</c:v>
                </c:pt>
                <c:pt idx="96">
                  <c:v>2115.7283677800001</c:v>
                </c:pt>
                <c:pt idx="97">
                  <c:v>1971.2462529299901</c:v>
                </c:pt>
                <c:pt idx="98">
                  <c:v>1837.1143533699985</c:v>
                </c:pt>
                <c:pt idx="99">
                  <c:v>1496.1547006300018</c:v>
                </c:pt>
                <c:pt idx="100">
                  <c:v>1383.798941379998</c:v>
                </c:pt>
                <c:pt idx="101">
                  <c:v>1441.0608362099999</c:v>
                </c:pt>
                <c:pt idx="102">
                  <c:v>1879.1271566799701</c:v>
                </c:pt>
                <c:pt idx="103">
                  <c:v>1872.80168502999</c:v>
                </c:pt>
                <c:pt idx="104">
                  <c:v>1786.2316287599999</c:v>
                </c:pt>
                <c:pt idx="105">
                  <c:v>1856.45242636998</c:v>
                </c:pt>
                <c:pt idx="106">
                  <c:v>2267.8373004199698</c:v>
                </c:pt>
                <c:pt idx="107">
                  <c:v>1926.9999298699829</c:v>
                </c:pt>
                <c:pt idx="108">
                  <c:v>1838.5804838400243</c:v>
                </c:pt>
                <c:pt idx="109">
                  <c:v>1853.073606210015</c:v>
                </c:pt>
                <c:pt idx="110">
                  <c:v>2310.7422838500102</c:v>
                </c:pt>
                <c:pt idx="111">
                  <c:v>2236.8728999999998</c:v>
                </c:pt>
                <c:pt idx="112">
                  <c:v>1894.6859640999951</c:v>
                </c:pt>
                <c:pt idx="113">
                  <c:v>2431.71238799003</c:v>
                </c:pt>
                <c:pt idx="114">
                  <c:v>2281.2144333499855</c:v>
                </c:pt>
              </c:numCache>
            </c:numRef>
          </c:val>
          <c:smooth val="0"/>
          <c:extLst xmlns:c16r2="http://schemas.microsoft.com/office/drawing/2015/06/chart">
            <c:ext xmlns:c16="http://schemas.microsoft.com/office/drawing/2014/chart" uri="{C3380CC4-5D6E-409C-BE32-E72D297353CC}">
              <c16:uniqueId val="{00000001-8F0E-4ED8-8C52-1CF66B1F2E18}"/>
            </c:ext>
          </c:extLst>
        </c:ser>
        <c:dLbls>
          <c:showLegendKey val="0"/>
          <c:showVal val="0"/>
          <c:showCatName val="0"/>
          <c:showSerName val="0"/>
          <c:showPercent val="0"/>
          <c:showBubbleSize val="0"/>
        </c:dLbls>
        <c:marker val="1"/>
        <c:smooth val="0"/>
        <c:axId val="135574016"/>
        <c:axId val="194301888"/>
      </c:lineChart>
      <c:lineChart>
        <c:grouping val="standard"/>
        <c:varyColors val="0"/>
        <c:ser>
          <c:idx val="1"/>
          <c:order val="1"/>
          <c:tx>
            <c:v>Colombia</c:v>
          </c:tx>
          <c:spPr>
            <a:ln>
              <a:solidFill>
                <a:srgbClr val="00B0F0"/>
              </a:solidFill>
            </a:ln>
          </c:spPr>
          <c:marker>
            <c:symbol val="none"/>
          </c:marker>
          <c:dLbls>
            <c:dLbl>
              <c:idx val="114"/>
              <c:layout>
                <c:manualLayout>
                  <c:x val="-0.1"/>
                  <c:y val="-6.631246465477352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'26'!$A$33:$B$147</c:f>
              <c:multiLvlStrCache>
                <c:ptCount val="11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'26'!$G$33:$G$147</c:f>
              <c:numCache>
                <c:formatCode>#,##0.0</c:formatCode>
                <c:ptCount val="115"/>
                <c:pt idx="0">
                  <c:v>4446.0624719900025</c:v>
                </c:pt>
                <c:pt idx="1">
                  <c:v>4595.9725121200045</c:v>
                </c:pt>
                <c:pt idx="2">
                  <c:v>5001.4774722099992</c:v>
                </c:pt>
                <c:pt idx="3">
                  <c:v>4434.4479823400061</c:v>
                </c:pt>
                <c:pt idx="4">
                  <c:v>5547.3065055199932</c:v>
                </c:pt>
                <c:pt idx="5">
                  <c:v>5100.2144289299977</c:v>
                </c:pt>
                <c:pt idx="6">
                  <c:v>5193.8910054100015</c:v>
                </c:pt>
                <c:pt idx="7">
                  <c:v>5239.2295621700023</c:v>
                </c:pt>
                <c:pt idx="8">
                  <c:v>4679.1314497699905</c:v>
                </c:pt>
                <c:pt idx="9">
                  <c:v>5218.6025975000057</c:v>
                </c:pt>
                <c:pt idx="10">
                  <c:v>5125.5499464300074</c:v>
                </c:pt>
                <c:pt idx="11">
                  <c:v>4542.3054749500097</c:v>
                </c:pt>
                <c:pt idx="12">
                  <c:v>5200.895720789993</c:v>
                </c:pt>
                <c:pt idx="13">
                  <c:v>4497.491189669995</c:v>
                </c:pt>
                <c:pt idx="14">
                  <c:v>4488.1363789499937</c:v>
                </c:pt>
                <c:pt idx="15">
                  <c:v>5167.1372964400107</c:v>
                </c:pt>
                <c:pt idx="16">
                  <c:v>5181.3438791599874</c:v>
                </c:pt>
                <c:pt idx="17">
                  <c:v>4311.1049280199995</c:v>
                </c:pt>
                <c:pt idx="18">
                  <c:v>5111.8483031900023</c:v>
                </c:pt>
                <c:pt idx="19">
                  <c:v>4974.8587840399896</c:v>
                </c:pt>
                <c:pt idx="20">
                  <c:v>5147.6846760100007</c:v>
                </c:pt>
                <c:pt idx="21">
                  <c:v>5348.2227467599814</c:v>
                </c:pt>
                <c:pt idx="22">
                  <c:v>5033.1268874899943</c:v>
                </c:pt>
                <c:pt idx="23">
                  <c:v>4935.1824792600082</c:v>
                </c:pt>
                <c:pt idx="24">
                  <c:v>4844.1292835099948</c:v>
                </c:pt>
                <c:pt idx="25">
                  <c:v>5003.4944590899986</c:v>
                </c:pt>
                <c:pt idx="26">
                  <c:v>4911.8926789400075</c:v>
                </c:pt>
                <c:pt idx="27">
                  <c:v>5454.8050775600004</c:v>
                </c:pt>
                <c:pt idx="28">
                  <c:v>5423.3911840699975</c:v>
                </c:pt>
                <c:pt idx="29">
                  <c:v>4923.4658923499937</c:v>
                </c:pt>
                <c:pt idx="30">
                  <c:v>6084.1822534100156</c:v>
                </c:pt>
                <c:pt idx="31">
                  <c:v>4901.9335257200064</c:v>
                </c:pt>
                <c:pt idx="32">
                  <c:v>5791.3363430599911</c:v>
                </c:pt>
                <c:pt idx="33">
                  <c:v>5847.1328345300035</c:v>
                </c:pt>
                <c:pt idx="34">
                  <c:v>5354.2781452500039</c:v>
                </c:pt>
                <c:pt idx="35">
                  <c:v>5488.8420316899892</c:v>
                </c:pt>
                <c:pt idx="36">
                  <c:v>4885.0440575500133</c:v>
                </c:pt>
                <c:pt idx="37">
                  <c:v>4587.0793516299855</c:v>
                </c:pt>
                <c:pt idx="38">
                  <c:v>4641.2150451899843</c:v>
                </c:pt>
                <c:pt idx="39">
                  <c:v>4461.1539625400037</c:v>
                </c:pt>
                <c:pt idx="40">
                  <c:v>4439.6040035899923</c:v>
                </c:pt>
                <c:pt idx="41">
                  <c:v>4221.1508454999948</c:v>
                </c:pt>
                <c:pt idx="42">
                  <c:v>4967.8185940699968</c:v>
                </c:pt>
                <c:pt idx="43">
                  <c:v>4438.2722343199957</c:v>
                </c:pt>
                <c:pt idx="44">
                  <c:v>4498.4345976899995</c:v>
                </c:pt>
                <c:pt idx="45">
                  <c:v>4515.4291097900032</c:v>
                </c:pt>
                <c:pt idx="46">
                  <c:v>4243.0229361800102</c:v>
                </c:pt>
                <c:pt idx="47">
                  <c:v>4159.3747339200072</c:v>
                </c:pt>
                <c:pt idx="48">
                  <c:v>3519.6065496700012</c:v>
                </c:pt>
                <c:pt idx="49">
                  <c:v>3464.1679317100043</c:v>
                </c:pt>
                <c:pt idx="50">
                  <c:v>3592.2970097700004</c:v>
                </c:pt>
                <c:pt idx="51">
                  <c:v>3701.2295323700059</c:v>
                </c:pt>
                <c:pt idx="52">
                  <c:v>3584.3570412299964</c:v>
                </c:pt>
                <c:pt idx="53">
                  <c:v>3686.2294249299894</c:v>
                </c:pt>
                <c:pt idx="54">
                  <c:v>3353.6742550199979</c:v>
                </c:pt>
                <c:pt idx="55">
                  <c:v>4236.5016788199946</c:v>
                </c:pt>
                <c:pt idx="56">
                  <c:v>3952.68841475</c:v>
                </c:pt>
                <c:pt idx="57">
                  <c:v>3612.5820046100066</c:v>
                </c:pt>
                <c:pt idx="58">
                  <c:v>4164.7572875499945</c:v>
                </c:pt>
                <c:pt idx="59">
                  <c:v>4041.0796183400021</c:v>
                </c:pt>
                <c:pt idx="60">
                  <c:v>3530.1659026699963</c:v>
                </c:pt>
                <c:pt idx="61">
                  <c:v>3646.7508806499909</c:v>
                </c:pt>
                <c:pt idx="62">
                  <c:v>4123.1905493300019</c:v>
                </c:pt>
                <c:pt idx="63">
                  <c:v>4033.2601434000017</c:v>
                </c:pt>
                <c:pt idx="64">
                  <c:v>3727.5217405600029</c:v>
                </c:pt>
                <c:pt idx="65">
                  <c:v>3778.8167153199929</c:v>
                </c:pt>
                <c:pt idx="66">
                  <c:v>3750.2083089500065</c:v>
                </c:pt>
                <c:pt idx="67">
                  <c:v>4191.1028937899991</c:v>
                </c:pt>
                <c:pt idx="68">
                  <c:v>3732.5902883399967</c:v>
                </c:pt>
                <c:pt idx="69">
                  <c:v>3940.2586301099977</c:v>
                </c:pt>
                <c:pt idx="70">
                  <c:v>3986.2949171900027</c:v>
                </c:pt>
                <c:pt idx="71">
                  <c:v>3635.5441696900039</c:v>
                </c:pt>
                <c:pt idx="72">
                  <c:v>3895.928552510009</c:v>
                </c:pt>
                <c:pt idx="73">
                  <c:v>3650.6114025200013</c:v>
                </c:pt>
                <c:pt idx="74">
                  <c:v>3906.0806666499975</c:v>
                </c:pt>
                <c:pt idx="75">
                  <c:v>4238.3420169999972</c:v>
                </c:pt>
                <c:pt idx="76">
                  <c:v>4513.3457110600011</c:v>
                </c:pt>
                <c:pt idx="77">
                  <c:v>4228.3954529200018</c:v>
                </c:pt>
                <c:pt idx="78">
                  <c:v>4347.436484989993</c:v>
                </c:pt>
                <c:pt idx="79">
                  <c:v>4580.712356459986</c:v>
                </c:pt>
                <c:pt idx="80">
                  <c:v>4047.7900887200058</c:v>
                </c:pt>
                <c:pt idx="81">
                  <c:v>5165.5149207900013</c:v>
                </c:pt>
                <c:pt idx="82">
                  <c:v>4475.7455578699928</c:v>
                </c:pt>
                <c:pt idx="83">
                  <c:v>4182.9016513899924</c:v>
                </c:pt>
                <c:pt idx="84">
                  <c:v>4302.1948375600068</c:v>
                </c:pt>
                <c:pt idx="85">
                  <c:v>3951.2566029000009</c:v>
                </c:pt>
                <c:pt idx="86">
                  <c:v>4301.0949784300092</c:v>
                </c:pt>
                <c:pt idx="87">
                  <c:v>4528.4804482599893</c:v>
                </c:pt>
                <c:pt idx="88">
                  <c:v>4788.921170370003</c:v>
                </c:pt>
                <c:pt idx="89">
                  <c:v>3983.2196117299891</c:v>
                </c:pt>
                <c:pt idx="90">
                  <c:v>4565.0190807500021</c:v>
                </c:pt>
                <c:pt idx="91">
                  <c:v>4913.0763786400139</c:v>
                </c:pt>
                <c:pt idx="92">
                  <c:v>4200.3697586699991</c:v>
                </c:pt>
                <c:pt idx="93">
                  <c:v>4333.3412266500018</c:v>
                </c:pt>
                <c:pt idx="94">
                  <c:v>4757.2802943399893</c:v>
                </c:pt>
                <c:pt idx="95">
                  <c:v>4078.3698837900042</c:v>
                </c:pt>
                <c:pt idx="96">
                  <c:v>4329.6182983599983</c:v>
                </c:pt>
                <c:pt idx="97">
                  <c:v>3968.4381801099921</c:v>
                </c:pt>
                <c:pt idx="98">
                  <c:v>3587.7000837099999</c:v>
                </c:pt>
                <c:pt idx="99">
                  <c:v>3096.7674764400008</c:v>
                </c:pt>
                <c:pt idx="100">
                  <c:v>2877.3259832499975</c:v>
                </c:pt>
                <c:pt idx="101">
                  <c:v>2898.65067912001</c:v>
                </c:pt>
                <c:pt idx="102">
                  <c:v>3646.1374365699703</c:v>
                </c:pt>
                <c:pt idx="103">
                  <c:v>3571.2405941399898</c:v>
                </c:pt>
                <c:pt idx="104">
                  <c:v>3475.8312908500097</c:v>
                </c:pt>
                <c:pt idx="105">
                  <c:v>3706.2558181199797</c:v>
                </c:pt>
                <c:pt idx="106">
                  <c:v>4188.1673131699799</c:v>
                </c:pt>
                <c:pt idx="107">
                  <c:v>4142.4901221199843</c:v>
                </c:pt>
                <c:pt idx="108">
                  <c:v>3822.0252034200203</c:v>
                </c:pt>
                <c:pt idx="109">
                  <c:v>3904.2407751100209</c:v>
                </c:pt>
                <c:pt idx="110">
                  <c:v>4934.7832136200122</c:v>
                </c:pt>
                <c:pt idx="111">
                  <c:v>4696.6627900000003</c:v>
                </c:pt>
                <c:pt idx="112">
                  <c:v>4372.1512112999944</c:v>
                </c:pt>
                <c:pt idx="113">
                  <c:v>4922.8543819200331</c:v>
                </c:pt>
                <c:pt idx="114">
                  <c:v>4801.4337675399902</c:v>
                </c:pt>
              </c:numCache>
            </c:numRef>
          </c:val>
          <c:smooth val="0"/>
          <c:extLst xmlns:c16r2="http://schemas.microsoft.com/office/drawing/2015/06/chart">
            <c:ext xmlns:c16="http://schemas.microsoft.com/office/drawing/2014/chart" uri="{C3380CC4-5D6E-409C-BE32-E72D297353CC}">
              <c16:uniqueId val="{00000002-F127-40DE-B188-1651C269B6F1}"/>
            </c:ext>
          </c:extLst>
        </c:ser>
        <c:dLbls>
          <c:showLegendKey val="0"/>
          <c:showVal val="0"/>
          <c:showCatName val="0"/>
          <c:showSerName val="0"/>
          <c:showPercent val="0"/>
          <c:showBubbleSize val="0"/>
        </c:dLbls>
        <c:marker val="1"/>
        <c:smooth val="0"/>
        <c:axId val="135575040"/>
        <c:axId val="194302464"/>
      </c:lineChart>
      <c:catAx>
        <c:axId val="1355740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4301888"/>
        <c:crosses val="autoZero"/>
        <c:auto val="1"/>
        <c:lblAlgn val="ctr"/>
        <c:lblOffset val="100"/>
        <c:noMultiLvlLbl val="0"/>
      </c:catAx>
      <c:valAx>
        <c:axId val="19430188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574016"/>
        <c:crosses val="autoZero"/>
        <c:crossBetween val="between"/>
      </c:valAx>
      <c:valAx>
        <c:axId val="194302464"/>
        <c:scaling>
          <c:orientation val="minMax"/>
        </c:scaling>
        <c:delete val="0"/>
        <c:axPos val="r"/>
        <c:numFmt formatCode="#,##0.0" sourceLinked="1"/>
        <c:majorTickMark val="out"/>
        <c:minorTickMark val="none"/>
        <c:tickLblPos val="nextTo"/>
        <c:crossAx val="135575040"/>
        <c:crosses val="max"/>
        <c:crossBetween val="between"/>
      </c:valAx>
      <c:catAx>
        <c:axId val="135575040"/>
        <c:scaling>
          <c:orientation val="minMax"/>
        </c:scaling>
        <c:delete val="1"/>
        <c:axPos val="b"/>
        <c:numFmt formatCode="General" sourceLinked="1"/>
        <c:majorTickMark val="out"/>
        <c:minorTickMark val="none"/>
        <c:tickLblPos val="nextTo"/>
        <c:crossAx val="194302464"/>
        <c:crosses val="autoZero"/>
        <c:auto val="1"/>
        <c:lblAlgn val="ctr"/>
        <c:lblOffset val="100"/>
        <c:noMultiLvlLbl val="0"/>
      </c:catAx>
      <c:spPr>
        <a:noFill/>
        <a:ln>
          <a:noFill/>
        </a:ln>
        <a:effectLst/>
      </c:spPr>
    </c:plotArea>
    <c:legend>
      <c:legendPos val="t"/>
      <c:layout>
        <c:manualLayout>
          <c:xMode val="edge"/>
          <c:yMode val="edge"/>
          <c:x val="0.27948956692913385"/>
          <c:y val="0.11268013506690891"/>
          <c:w val="0.34602086614173228"/>
          <c:h val="9.2240159471171354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IED</a:t>
            </a:r>
            <a:r>
              <a:rPr lang="en-US" baseline="0"/>
              <a:t> anual</a:t>
            </a:r>
            <a:endParaRPr lang="en-US"/>
          </a:p>
        </c:rich>
      </c:tx>
      <c:layout>
        <c:manualLayout>
          <c:xMode val="edge"/>
          <c:yMode val="edge"/>
          <c:x val="0.42242897240368615"/>
          <c:y val="0"/>
        </c:manualLayout>
      </c:layout>
      <c:overlay val="0"/>
      <c:spPr>
        <a:noFill/>
        <a:ln>
          <a:noFill/>
        </a:ln>
        <a:effectLst/>
      </c:spPr>
    </c:title>
    <c:autoTitleDeleted val="0"/>
    <c:plotArea>
      <c:layout/>
      <c:barChart>
        <c:barDir val="col"/>
        <c:grouping val="clustered"/>
        <c:varyColors val="0"/>
        <c:ser>
          <c:idx val="0"/>
          <c:order val="0"/>
          <c:tx>
            <c:v>Bogotá-Región</c:v>
          </c:tx>
          <c:spPr>
            <a:solidFill>
              <a:schemeClr val="accent1">
                <a:lumMod val="75000"/>
              </a:schemeClr>
            </a:solidFill>
            <a:ln w="28575" cap="rnd">
              <a:solidFill>
                <a:schemeClr val="accent1">
                  <a:lumMod val="75000"/>
                </a:schemeClr>
              </a:solidFill>
              <a:round/>
            </a:ln>
            <a:effectLst/>
          </c:spPr>
          <c:invertIfNegative val="0"/>
          <c:dLbls>
            <c:dLbl>
              <c:idx val="10"/>
              <c:layout>
                <c:manualLayout>
                  <c:x val="-7.5709764135271293E-3"/>
                  <c:y val="-5.1679586563308441E-3"/>
                </c:manualLayout>
              </c:layout>
              <c:showLegendKey val="0"/>
              <c:showVal val="1"/>
              <c:showCatName val="0"/>
              <c:showSerName val="0"/>
              <c:showPercent val="0"/>
              <c:showBubbleSize val="0"/>
            </c:dLbl>
            <c:showLegendKey val="0"/>
            <c:showVal val="0"/>
            <c:showCatName val="0"/>
            <c:showSerName val="0"/>
            <c:showPercent val="0"/>
            <c:showBubbleSize val="0"/>
          </c:dLbls>
          <c:cat>
            <c:strRef>
              <c:f>'27'!$A$21:$A$31</c:f>
              <c:strCache>
                <c:ptCount val="11"/>
                <c:pt idx="0">
                  <c:v>2011</c:v>
                </c:pt>
                <c:pt idx="1">
                  <c:v>2012</c:v>
                </c:pt>
                <c:pt idx="2">
                  <c:v>2013</c:v>
                </c:pt>
                <c:pt idx="3">
                  <c:v>2014</c:v>
                </c:pt>
                <c:pt idx="4">
                  <c:v>2015</c:v>
                </c:pt>
                <c:pt idx="5">
                  <c:v>2016</c:v>
                </c:pt>
                <c:pt idx="6">
                  <c:v>2017</c:v>
                </c:pt>
                <c:pt idx="7">
                  <c:v>2018</c:v>
                </c:pt>
                <c:pt idx="8">
                  <c:v>2019</c:v>
                </c:pt>
                <c:pt idx="9">
                  <c:v>2020</c:v>
                </c:pt>
                <c:pt idx="10">
                  <c:v>2021(P)</c:v>
                </c:pt>
              </c:strCache>
            </c:strRef>
          </c:cat>
          <c:val>
            <c:numRef>
              <c:f>'27'!$E$21:$E$31</c:f>
              <c:numCache>
                <c:formatCode>_(* #,##0_);_(* \(#,##0\);_(* "-"??_);_(@_)</c:formatCode>
                <c:ptCount val="11"/>
                <c:pt idx="0">
                  <c:v>1512.3039999999999</c:v>
                </c:pt>
                <c:pt idx="1">
                  <c:v>2042.2290000000003</c:v>
                </c:pt>
                <c:pt idx="2">
                  <c:v>3178.98141416</c:v>
                </c:pt>
                <c:pt idx="3">
                  <c:v>2950.0699999999997</c:v>
                </c:pt>
                <c:pt idx="4">
                  <c:v>2110</c:v>
                </c:pt>
                <c:pt idx="5">
                  <c:v>1725.1881139999998</c:v>
                </c:pt>
                <c:pt idx="6">
                  <c:v>2130.7008215933324</c:v>
                </c:pt>
                <c:pt idx="7">
                  <c:v>2673.8833422135594</c:v>
                </c:pt>
                <c:pt idx="8">
                  <c:v>3226.0067965242233</c:v>
                </c:pt>
                <c:pt idx="9">
                  <c:v>869.74274356212356</c:v>
                </c:pt>
                <c:pt idx="10">
                  <c:v>308.02011120784999</c:v>
                </c:pt>
              </c:numCache>
            </c:numRef>
          </c:val>
          <c:extLst xmlns:c16r2="http://schemas.microsoft.com/office/drawing/2015/06/chart">
            <c:ext xmlns:c16="http://schemas.microsoft.com/office/drawing/2014/chart" uri="{C3380CC4-5D6E-409C-BE32-E72D297353CC}">
              <c16:uniqueId val="{00000001-E4B5-4F38-B01A-8E675BBA4712}"/>
            </c:ext>
          </c:extLst>
        </c:ser>
        <c:ser>
          <c:idx val="1"/>
          <c:order val="1"/>
          <c:tx>
            <c:v>Colombia</c:v>
          </c:tx>
          <c:spPr>
            <a:solidFill>
              <a:srgbClr val="00B0F0"/>
            </a:solidFill>
            <a:ln>
              <a:solidFill>
                <a:srgbClr val="00B0F0"/>
              </a:solidFill>
            </a:ln>
          </c:spPr>
          <c:invertIfNegative val="0"/>
          <c:dLbls>
            <c:dLbl>
              <c:idx val="10"/>
              <c:showLegendKey val="0"/>
              <c:showVal val="1"/>
              <c:showCatName val="0"/>
              <c:showSerName val="0"/>
              <c:showPercent val="0"/>
              <c:showBubbleSize val="0"/>
            </c:dLbl>
            <c:showLegendKey val="0"/>
            <c:showVal val="0"/>
            <c:showCatName val="0"/>
            <c:showSerName val="0"/>
            <c:showPercent val="0"/>
            <c:showBubbleSize val="0"/>
          </c:dLbls>
          <c:cat>
            <c:strRef>
              <c:f>'27'!$A$21:$A$31</c:f>
              <c:strCache>
                <c:ptCount val="11"/>
                <c:pt idx="0">
                  <c:v>2011</c:v>
                </c:pt>
                <c:pt idx="1">
                  <c:v>2012</c:v>
                </c:pt>
                <c:pt idx="2">
                  <c:v>2013</c:v>
                </c:pt>
                <c:pt idx="3">
                  <c:v>2014</c:v>
                </c:pt>
                <c:pt idx="4">
                  <c:v>2015</c:v>
                </c:pt>
                <c:pt idx="5">
                  <c:v>2016</c:v>
                </c:pt>
                <c:pt idx="6">
                  <c:v>2017</c:v>
                </c:pt>
                <c:pt idx="7">
                  <c:v>2018</c:v>
                </c:pt>
                <c:pt idx="8">
                  <c:v>2019</c:v>
                </c:pt>
                <c:pt idx="9">
                  <c:v>2020</c:v>
                </c:pt>
                <c:pt idx="10">
                  <c:v>2021(P)</c:v>
                </c:pt>
              </c:strCache>
            </c:strRef>
          </c:cat>
          <c:val>
            <c:numRef>
              <c:f>'27'!$C$21:$C$31</c:f>
              <c:numCache>
                <c:formatCode>_(* #,##0_);_(* \(#,##0\);_(* "-"??_);_(@_)</c:formatCode>
                <c:ptCount val="11"/>
                <c:pt idx="0">
                  <c:v>14646.779979450643</c:v>
                </c:pt>
                <c:pt idx="1">
                  <c:v>15039.359119803506</c:v>
                </c:pt>
                <c:pt idx="2">
                  <c:v>16209.295752956687</c:v>
                </c:pt>
                <c:pt idx="3">
                  <c:v>16168.702827240235</c:v>
                </c:pt>
                <c:pt idx="4">
                  <c:v>11723.945715457035</c:v>
                </c:pt>
                <c:pt idx="5">
                  <c:v>13847.805436857319</c:v>
                </c:pt>
                <c:pt idx="6">
                  <c:v>13836.730875914136</c:v>
                </c:pt>
                <c:pt idx="7">
                  <c:v>11535.123093118053</c:v>
                </c:pt>
                <c:pt idx="8">
                  <c:v>14313.721547486362</c:v>
                </c:pt>
                <c:pt idx="9">
                  <c:v>7690.2223334400005</c:v>
                </c:pt>
                <c:pt idx="10">
                  <c:v>2912.0374534706139</c:v>
                </c:pt>
              </c:numCache>
            </c:numRef>
          </c:val>
          <c:extLst xmlns:c16r2="http://schemas.microsoft.com/office/drawing/2015/06/chart">
            <c:ext xmlns:c16="http://schemas.microsoft.com/office/drawing/2014/chart" uri="{C3380CC4-5D6E-409C-BE32-E72D297353CC}">
              <c16:uniqueId val="{00000002-45C0-4212-A5F2-45295D25D5E1}"/>
            </c:ext>
          </c:extLst>
        </c:ser>
        <c:dLbls>
          <c:showLegendKey val="0"/>
          <c:showVal val="0"/>
          <c:showCatName val="0"/>
          <c:showSerName val="0"/>
          <c:showPercent val="0"/>
          <c:showBubbleSize val="0"/>
        </c:dLbls>
        <c:gapWidth val="150"/>
        <c:axId val="135617024"/>
        <c:axId val="194304768"/>
      </c:barChart>
      <c:catAx>
        <c:axId val="13561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4304768"/>
        <c:crosses val="autoZero"/>
        <c:auto val="1"/>
        <c:lblAlgn val="ctr"/>
        <c:lblOffset val="100"/>
        <c:noMultiLvlLbl val="0"/>
      </c:catAx>
      <c:valAx>
        <c:axId val="194304768"/>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617024"/>
        <c:crosses val="autoZero"/>
        <c:crossBetween val="between"/>
      </c:valAx>
      <c:spPr>
        <a:noFill/>
        <a:ln>
          <a:noFill/>
        </a:ln>
        <a:effectLst/>
      </c:spPr>
    </c:plotArea>
    <c:legend>
      <c:legendPos val="t"/>
      <c:layout>
        <c:manualLayout>
          <c:xMode val="edge"/>
          <c:yMode val="edge"/>
          <c:x val="0.23858531238524308"/>
          <c:y val="0.11932816537467703"/>
          <c:w val="0.49759258847113175"/>
          <c:h val="0.10378766607662414"/>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a:t>
            </a:r>
            <a:r>
              <a:rPr lang="en-US" baseline="0"/>
              <a:t> precio alimentos - </a:t>
            </a:r>
            <a:r>
              <a:rPr lang="en-US"/>
              <a:t>Variación mensual </a:t>
            </a:r>
          </a:p>
        </c:rich>
      </c:tx>
      <c:layout>
        <c:manualLayout>
          <c:xMode val="edge"/>
          <c:yMode val="edge"/>
          <c:x val="0.16395606466744853"/>
          <c:y val="1.0273971217510091E-2"/>
        </c:manualLayout>
      </c:layout>
      <c:overlay val="0"/>
      <c:spPr>
        <a:noFill/>
        <a:ln>
          <a:noFill/>
        </a:ln>
        <a:effectLst/>
      </c:spPr>
    </c:title>
    <c:autoTitleDeleted val="0"/>
    <c:plotArea>
      <c:layout/>
      <c:lineChart>
        <c:grouping val="standard"/>
        <c:varyColors val="0"/>
        <c:ser>
          <c:idx val="0"/>
          <c:order val="0"/>
          <c:spPr>
            <a:ln w="28575" cap="rnd">
              <a:solidFill>
                <a:srgbClr val="002060"/>
              </a:solidFill>
              <a:round/>
            </a:ln>
            <a:effectLst/>
          </c:spPr>
          <c:marker>
            <c:symbol val="none"/>
          </c:marker>
          <c:dLbls>
            <c:dLbl>
              <c:idx val="26"/>
              <c:layout>
                <c:manualLayout>
                  <c:x val="-1.8456163850922647E-16"/>
                  <c:y val="2.568493843300028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'29'!$A$30:$B$56</c:f>
              <c:multiLvlStrCache>
                <c:ptCount val="27"/>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pt idx="13">
                    <c:v>Ago</c:v>
                  </c:pt>
                  <c:pt idx="14">
                    <c:v>Sep</c:v>
                  </c:pt>
                  <c:pt idx="15">
                    <c:v>Oct</c:v>
                  </c:pt>
                  <c:pt idx="16">
                    <c:v>Nov</c:v>
                  </c:pt>
                  <c:pt idx="17">
                    <c:v>Dic</c:v>
                  </c:pt>
                  <c:pt idx="18">
                    <c:v>Ene</c:v>
                  </c:pt>
                  <c:pt idx="19">
                    <c:v>Feb</c:v>
                  </c:pt>
                  <c:pt idx="20">
                    <c:v>Mar</c:v>
                  </c:pt>
                  <c:pt idx="21">
                    <c:v>Abr</c:v>
                  </c:pt>
                  <c:pt idx="22">
                    <c:v>May</c:v>
                  </c:pt>
                  <c:pt idx="23">
                    <c:v>Jun</c:v>
                  </c:pt>
                  <c:pt idx="24">
                    <c:v>Jul</c:v>
                  </c:pt>
                  <c:pt idx="25">
                    <c:v>Ago</c:v>
                  </c:pt>
                  <c:pt idx="26">
                    <c:v>Sep</c:v>
                  </c:pt>
                </c:lvl>
                <c:lvl>
                  <c:pt idx="0">
                    <c:v>2019</c:v>
                  </c:pt>
                  <c:pt idx="6">
                    <c:v>2020</c:v>
                  </c:pt>
                  <c:pt idx="18">
                    <c:v>2021</c:v>
                  </c:pt>
                </c:lvl>
              </c:multiLvlStrCache>
            </c:multiLvlStrRef>
          </c:cat>
          <c:val>
            <c:numRef>
              <c:f>'29'!$D$30:$D$56</c:f>
              <c:numCache>
                <c:formatCode>_(* #,##0.0_);_(* \(#,##0.0\);_(* "-"?_);_(@_)</c:formatCode>
                <c:ptCount val="27"/>
                <c:pt idx="0">
                  <c:v>-0.20986358866737476</c:v>
                </c:pt>
                <c:pt idx="1">
                  <c:v>-1.1566771819137642</c:v>
                </c:pt>
                <c:pt idx="2">
                  <c:v>-0.74468085106383342</c:v>
                </c:pt>
                <c:pt idx="3">
                  <c:v>2.0364415862808301</c:v>
                </c:pt>
                <c:pt idx="4">
                  <c:v>3.5714285714285552</c:v>
                </c:pt>
                <c:pt idx="5">
                  <c:v>2.4340770791075244</c:v>
                </c:pt>
                <c:pt idx="6">
                  <c:v>1.4851485148514882</c:v>
                </c:pt>
                <c:pt idx="7">
                  <c:v>-3.0243902439024311</c:v>
                </c:pt>
                <c:pt idx="8">
                  <c:v>-4.325955734406449</c:v>
                </c:pt>
                <c:pt idx="9">
                  <c:v>-2.8391167192428952</c:v>
                </c:pt>
                <c:pt idx="10">
                  <c:v>-1.5151515151515298</c:v>
                </c:pt>
                <c:pt idx="11">
                  <c:v>2.3076923076922924</c:v>
                </c:pt>
                <c:pt idx="12">
                  <c:v>0.85929108485500194</c:v>
                </c:pt>
                <c:pt idx="13">
                  <c:v>2.0234291799786916</c:v>
                </c:pt>
                <c:pt idx="14">
                  <c:v>2.1920668058455135</c:v>
                </c:pt>
                <c:pt idx="15">
                  <c:v>3.3707865168539115</c:v>
                </c:pt>
                <c:pt idx="16">
                  <c:v>4.2490118577075009</c:v>
                </c:pt>
                <c:pt idx="17">
                  <c:v>2.8436018957346079</c:v>
                </c:pt>
                <c:pt idx="18">
                  <c:v>4.4239631336405552</c:v>
                </c:pt>
                <c:pt idx="19">
                  <c:v>2.8243601059135131</c:v>
                </c:pt>
                <c:pt idx="20">
                  <c:v>2.2317596566523719</c:v>
                </c:pt>
                <c:pt idx="21">
                  <c:v>2.3509655751469296</c:v>
                </c:pt>
                <c:pt idx="22">
                  <c:v>4.9220672682526612</c:v>
                </c:pt>
                <c:pt idx="23">
                  <c:v>-2.2673964034401877</c:v>
                </c:pt>
                <c:pt idx="24">
                  <c:v>-0.47999999999998977</c:v>
                </c:pt>
                <c:pt idx="25">
                  <c:v>3.2958199356913269</c:v>
                </c:pt>
                <c:pt idx="26">
                  <c:v>1.1673151750972721</c:v>
                </c:pt>
              </c:numCache>
            </c:numRef>
          </c:val>
          <c:smooth val="0"/>
          <c:extLst xmlns:c16r2="http://schemas.microsoft.com/office/drawing/2015/06/chart">
            <c:ext xmlns:c16="http://schemas.microsoft.com/office/drawing/2014/chart" uri="{C3380CC4-5D6E-409C-BE32-E72D297353CC}">
              <c16:uniqueId val="{00000001-BAA6-497E-98D5-BBEB7FE33D0A}"/>
            </c:ext>
          </c:extLst>
        </c:ser>
        <c:dLbls>
          <c:showLegendKey val="0"/>
          <c:showVal val="0"/>
          <c:showCatName val="0"/>
          <c:showSerName val="0"/>
          <c:showPercent val="0"/>
          <c:showBubbleSize val="0"/>
        </c:dLbls>
        <c:marker val="1"/>
        <c:smooth val="0"/>
        <c:axId val="135650816"/>
        <c:axId val="196839104"/>
      </c:lineChart>
      <c:catAx>
        <c:axId val="135650816"/>
        <c:scaling>
          <c:orientation val="minMax"/>
        </c:scaling>
        <c:delete val="0"/>
        <c:axPos val="b"/>
        <c:numFmt formatCode="General" sourceLinked="1"/>
        <c:majorTickMark val="none"/>
        <c:minorTickMark val="none"/>
        <c:tickLblPos val="low"/>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839104"/>
        <c:crosses val="autoZero"/>
        <c:auto val="1"/>
        <c:lblAlgn val="ctr"/>
        <c:lblOffset val="100"/>
        <c:noMultiLvlLbl val="0"/>
      </c:catAx>
      <c:valAx>
        <c:axId val="196839104"/>
        <c:scaling>
          <c:orientation val="minMax"/>
        </c:scaling>
        <c:delete val="0"/>
        <c:axPos val="l"/>
        <c:numFmt formatCode="_(* #,##0.0_);_(* \(#,##0.0\);_(* &quot;-&quot;?_);_(@_)"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650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Abastecimiento mensual</a:t>
            </a:r>
          </a:p>
        </c:rich>
      </c:tx>
      <c:layout>
        <c:manualLayout>
          <c:xMode val="edge"/>
          <c:yMode val="edge"/>
          <c:x val="0.23097063997319484"/>
          <c:y val="8.8758675557484238E-3"/>
        </c:manualLayout>
      </c:layout>
      <c:overlay val="0"/>
      <c:spPr>
        <a:noFill/>
        <a:ln>
          <a:noFill/>
        </a:ln>
        <a:effectLst/>
      </c:spPr>
    </c:title>
    <c:autoTitleDeleted val="0"/>
    <c:plotArea>
      <c:layout>
        <c:manualLayout>
          <c:layoutTarget val="inner"/>
          <c:xMode val="edge"/>
          <c:yMode val="edge"/>
          <c:x val="7.8535139889428743E-2"/>
          <c:y val="0.16356494147471043"/>
          <c:w val="0.88157124308929469"/>
          <c:h val="0.6439192003920948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4"/>
              <c:layout>
                <c:manualLayout>
                  <c:x val="-0.11702127659574478"/>
                  <c:y val="0.12828733777712586"/>
                </c:manualLayout>
              </c:layout>
              <c:showLegendKey val="0"/>
              <c:showVal val="1"/>
              <c:showCatName val="0"/>
              <c:showSerName val="0"/>
              <c:showPercent val="0"/>
              <c:showBubbleSize val="0"/>
            </c:dLbl>
            <c:showLegendKey val="0"/>
            <c:showVal val="0"/>
            <c:showCatName val="0"/>
            <c:showSerName val="0"/>
            <c:showPercent val="0"/>
            <c:showBubbleSize val="0"/>
          </c:dLbls>
          <c:cat>
            <c:multiLvlStrRef>
              <c:f>'30'!$A$21:$B$123</c:f>
              <c:multiLvlStrCache>
                <c:ptCount val="10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'30'!$C$21:$C$125</c:f>
              <c:numCache>
                <c:formatCode>_(* #,##0_);_(* \(#,##0\);_(* "-"??_);_(@_)</c:formatCode>
                <c:ptCount val="105"/>
                <c:pt idx="0">
                  <c:v>138417</c:v>
                </c:pt>
                <c:pt idx="1">
                  <c:v>135515</c:v>
                </c:pt>
                <c:pt idx="2">
                  <c:v>135248</c:v>
                </c:pt>
                <c:pt idx="3">
                  <c:v>159949</c:v>
                </c:pt>
                <c:pt idx="4">
                  <c:v>162784</c:v>
                </c:pt>
                <c:pt idx="5">
                  <c:v>142550</c:v>
                </c:pt>
                <c:pt idx="6">
                  <c:v>162397</c:v>
                </c:pt>
                <c:pt idx="7">
                  <c:v>137845</c:v>
                </c:pt>
                <c:pt idx="8">
                  <c:v>153304</c:v>
                </c:pt>
                <c:pt idx="9">
                  <c:v>161788</c:v>
                </c:pt>
                <c:pt idx="10">
                  <c:v>147707</c:v>
                </c:pt>
                <c:pt idx="11">
                  <c:v>145333</c:v>
                </c:pt>
                <c:pt idx="12">
                  <c:v>151734</c:v>
                </c:pt>
                <c:pt idx="13">
                  <c:v>141617</c:v>
                </c:pt>
                <c:pt idx="14">
                  <c:v>149105</c:v>
                </c:pt>
                <c:pt idx="15">
                  <c:v>139275</c:v>
                </c:pt>
                <c:pt idx="16">
                  <c:v>154986</c:v>
                </c:pt>
                <c:pt idx="17">
                  <c:v>141011</c:v>
                </c:pt>
                <c:pt idx="18">
                  <c:v>161851</c:v>
                </c:pt>
                <c:pt idx="19">
                  <c:v>148671</c:v>
                </c:pt>
                <c:pt idx="20">
                  <c:v>153939</c:v>
                </c:pt>
                <c:pt idx="21">
                  <c:v>157388</c:v>
                </c:pt>
                <c:pt idx="22">
                  <c:v>137582</c:v>
                </c:pt>
                <c:pt idx="23">
                  <c:v>142441</c:v>
                </c:pt>
                <c:pt idx="24">
                  <c:v>144216</c:v>
                </c:pt>
                <c:pt idx="25">
                  <c:v>138173</c:v>
                </c:pt>
                <c:pt idx="26">
                  <c:v>145112</c:v>
                </c:pt>
                <c:pt idx="27">
                  <c:v>144500</c:v>
                </c:pt>
                <c:pt idx="28">
                  <c:v>146383</c:v>
                </c:pt>
                <c:pt idx="29">
                  <c:v>149015</c:v>
                </c:pt>
                <c:pt idx="30">
                  <c:v>171637</c:v>
                </c:pt>
                <c:pt idx="31">
                  <c:v>156830</c:v>
                </c:pt>
                <c:pt idx="32">
                  <c:v>156041</c:v>
                </c:pt>
                <c:pt idx="33">
                  <c:v>155339</c:v>
                </c:pt>
                <c:pt idx="34">
                  <c:v>143278</c:v>
                </c:pt>
                <c:pt idx="35">
                  <c:v>160289</c:v>
                </c:pt>
                <c:pt idx="36">
                  <c:v>152169</c:v>
                </c:pt>
                <c:pt idx="37">
                  <c:v>144398</c:v>
                </c:pt>
                <c:pt idx="38">
                  <c:v>150472</c:v>
                </c:pt>
                <c:pt idx="39">
                  <c:v>151394</c:v>
                </c:pt>
                <c:pt idx="40">
                  <c:v>144767.4</c:v>
                </c:pt>
                <c:pt idx="41">
                  <c:v>146038.5</c:v>
                </c:pt>
                <c:pt idx="42">
                  <c:v>151447.4</c:v>
                </c:pt>
                <c:pt idx="43">
                  <c:v>173722.1</c:v>
                </c:pt>
                <c:pt idx="44">
                  <c:v>170897.3</c:v>
                </c:pt>
                <c:pt idx="45">
                  <c:v>169398</c:v>
                </c:pt>
                <c:pt idx="46">
                  <c:v>200238</c:v>
                </c:pt>
                <c:pt idx="47">
                  <c:v>189745.4</c:v>
                </c:pt>
                <c:pt idx="48">
                  <c:v>172816</c:v>
                </c:pt>
                <c:pt idx="49">
                  <c:v>170058</c:v>
                </c:pt>
                <c:pt idx="50">
                  <c:v>189997</c:v>
                </c:pt>
                <c:pt idx="51">
                  <c:v>175070</c:v>
                </c:pt>
                <c:pt idx="52">
                  <c:v>190739</c:v>
                </c:pt>
                <c:pt idx="53">
                  <c:v>188478</c:v>
                </c:pt>
                <c:pt idx="54">
                  <c:v>181607</c:v>
                </c:pt>
                <c:pt idx="55">
                  <c:v>197303</c:v>
                </c:pt>
                <c:pt idx="56">
                  <c:v>195347</c:v>
                </c:pt>
                <c:pt idx="57">
                  <c:v>203929</c:v>
                </c:pt>
                <c:pt idx="58">
                  <c:v>203002</c:v>
                </c:pt>
                <c:pt idx="59">
                  <c:v>200884</c:v>
                </c:pt>
                <c:pt idx="60">
                  <c:v>199197</c:v>
                </c:pt>
                <c:pt idx="61">
                  <c:v>196306</c:v>
                </c:pt>
                <c:pt idx="62">
                  <c:v>202504</c:v>
                </c:pt>
                <c:pt idx="63">
                  <c:v>205326</c:v>
                </c:pt>
                <c:pt idx="64">
                  <c:v>208873</c:v>
                </c:pt>
                <c:pt idx="65">
                  <c:v>194652</c:v>
                </c:pt>
                <c:pt idx="66">
                  <c:v>203308</c:v>
                </c:pt>
                <c:pt idx="67">
                  <c:v>211385</c:v>
                </c:pt>
                <c:pt idx="68">
                  <c:v>200300</c:v>
                </c:pt>
                <c:pt idx="69">
                  <c:v>214683</c:v>
                </c:pt>
                <c:pt idx="70">
                  <c:v>205209</c:v>
                </c:pt>
                <c:pt idx="71">
                  <c:v>184331</c:v>
                </c:pt>
                <c:pt idx="72">
                  <c:v>185499</c:v>
                </c:pt>
                <c:pt idx="73">
                  <c:v>183471</c:v>
                </c:pt>
                <c:pt idx="74">
                  <c:v>193288</c:v>
                </c:pt>
                <c:pt idx="75">
                  <c:v>177614</c:v>
                </c:pt>
                <c:pt idx="76">
                  <c:v>217356</c:v>
                </c:pt>
                <c:pt idx="77">
                  <c:v>192295</c:v>
                </c:pt>
                <c:pt idx="78">
                  <c:v>215465.4</c:v>
                </c:pt>
                <c:pt idx="79">
                  <c:v>217346</c:v>
                </c:pt>
                <c:pt idx="80">
                  <c:v>197125</c:v>
                </c:pt>
                <c:pt idx="81">
                  <c:v>205181</c:v>
                </c:pt>
                <c:pt idx="82">
                  <c:v>193691.4</c:v>
                </c:pt>
                <c:pt idx="83">
                  <c:v>187992</c:v>
                </c:pt>
                <c:pt idx="84">
                  <c:v>201102.1</c:v>
                </c:pt>
                <c:pt idx="85">
                  <c:v>190822.6</c:v>
                </c:pt>
                <c:pt idx="86">
                  <c:v>196447</c:v>
                </c:pt>
                <c:pt idx="87">
                  <c:v>174168.3</c:v>
                </c:pt>
                <c:pt idx="88">
                  <c:v>161540.70000000001</c:v>
                </c:pt>
                <c:pt idx="89">
                  <c:v>155164.70000000001</c:v>
                </c:pt>
                <c:pt idx="90">
                  <c:v>186561</c:v>
                </c:pt>
                <c:pt idx="91">
                  <c:v>173254</c:v>
                </c:pt>
                <c:pt idx="92">
                  <c:v>188419</c:v>
                </c:pt>
                <c:pt idx="93">
                  <c:v>189169</c:v>
                </c:pt>
                <c:pt idx="94">
                  <c:v>180042</c:v>
                </c:pt>
                <c:pt idx="95">
                  <c:v>195941</c:v>
                </c:pt>
                <c:pt idx="96">
                  <c:v>178264</c:v>
                </c:pt>
                <c:pt idx="97">
                  <c:v>179099</c:v>
                </c:pt>
                <c:pt idx="98">
                  <c:v>200480</c:v>
                </c:pt>
                <c:pt idx="99">
                  <c:v>185345</c:v>
                </c:pt>
                <c:pt idx="100">
                  <c:v>175785.92570000002</c:v>
                </c:pt>
                <c:pt idx="101">
                  <c:v>198341</c:v>
                </c:pt>
                <c:pt idx="102">
                  <c:v>191243</c:v>
                </c:pt>
                <c:pt idx="103">
                  <c:v>198443</c:v>
                </c:pt>
                <c:pt idx="104">
                  <c:v>204893</c:v>
                </c:pt>
              </c:numCache>
            </c:numRef>
          </c:val>
          <c:smooth val="0"/>
          <c:extLst xmlns:c16r2="http://schemas.microsoft.com/office/drawing/2015/06/chart">
            <c:ext xmlns:c16="http://schemas.microsoft.com/office/drawing/2014/chart" uri="{C3380CC4-5D6E-409C-BE32-E72D297353CC}">
              <c16:uniqueId val="{00000001-75E9-4EBE-88B4-93AA6DDAAE4B}"/>
            </c:ext>
          </c:extLst>
        </c:ser>
        <c:dLbls>
          <c:showLegendKey val="0"/>
          <c:showVal val="0"/>
          <c:showCatName val="0"/>
          <c:showSerName val="0"/>
          <c:showPercent val="0"/>
          <c:showBubbleSize val="0"/>
        </c:dLbls>
        <c:marker val="1"/>
        <c:smooth val="0"/>
        <c:axId val="136582656"/>
        <c:axId val="196841408"/>
      </c:lineChart>
      <c:lineChart>
        <c:grouping val="standard"/>
        <c:varyColors val="0"/>
        <c:ser>
          <c:idx val="1"/>
          <c:order val="1"/>
          <c:tx>
            <c:v>Colombia</c:v>
          </c:tx>
          <c:spPr>
            <a:ln>
              <a:solidFill>
                <a:srgbClr val="00B0F0"/>
              </a:solidFill>
            </a:ln>
          </c:spPr>
          <c:marker>
            <c:symbol val="none"/>
          </c:marker>
          <c:dLbls>
            <c:dLbl>
              <c:idx val="104"/>
              <c:layout>
                <c:manualLayout>
                  <c:x val="-0.11436170212765967"/>
                  <c:y val="-5.644642862193539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'30'!$A$21:$B$125</c:f>
              <c:multiLvlStrCache>
                <c:ptCount val="10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'30'!$F$21:$F$125</c:f>
              <c:numCache>
                <c:formatCode>_(* #,##0_);_(* \(#,##0\);_(* "-"??_);_(@_)</c:formatCode>
                <c:ptCount val="105"/>
                <c:pt idx="0">
                  <c:v>371651.20048</c:v>
                </c:pt>
                <c:pt idx="1">
                  <c:v>331536.84734000009</c:v>
                </c:pt>
                <c:pt idx="2">
                  <c:v>331647.48070000001</c:v>
                </c:pt>
                <c:pt idx="3">
                  <c:v>400476.75621999998</c:v>
                </c:pt>
                <c:pt idx="4">
                  <c:v>397795.45375999989</c:v>
                </c:pt>
                <c:pt idx="5">
                  <c:v>364044.70944000001</c:v>
                </c:pt>
                <c:pt idx="6">
                  <c:v>397626.30334000004</c:v>
                </c:pt>
                <c:pt idx="7">
                  <c:v>352341.48627999995</c:v>
                </c:pt>
                <c:pt idx="8">
                  <c:v>381134.98663999996</c:v>
                </c:pt>
                <c:pt idx="9">
                  <c:v>401742.18946000002</c:v>
                </c:pt>
                <c:pt idx="10">
                  <c:v>369403.61114000005</c:v>
                </c:pt>
                <c:pt idx="11">
                  <c:v>357766.38321000006</c:v>
                </c:pt>
                <c:pt idx="12">
                  <c:v>381089.65221999999</c:v>
                </c:pt>
                <c:pt idx="13">
                  <c:v>353810.12765999994</c:v>
                </c:pt>
                <c:pt idx="14">
                  <c:v>387204.53544999997</c:v>
                </c:pt>
                <c:pt idx="15">
                  <c:v>358437.26507000002</c:v>
                </c:pt>
                <c:pt idx="16">
                  <c:v>395895.32796999993</c:v>
                </c:pt>
                <c:pt idx="17">
                  <c:v>355206.37180000002</c:v>
                </c:pt>
                <c:pt idx="18">
                  <c:v>410760.73145999998</c:v>
                </c:pt>
                <c:pt idx="19">
                  <c:v>367384.24903999997</c:v>
                </c:pt>
                <c:pt idx="20">
                  <c:v>382417.96776000003</c:v>
                </c:pt>
                <c:pt idx="21">
                  <c:v>404650.79052000004</c:v>
                </c:pt>
                <c:pt idx="22">
                  <c:v>359247.51699999988</c:v>
                </c:pt>
                <c:pt idx="23">
                  <c:v>358586.07701999997</c:v>
                </c:pt>
                <c:pt idx="24">
                  <c:v>362371.25530999998</c:v>
                </c:pt>
                <c:pt idx="25">
                  <c:v>349168.86196000001</c:v>
                </c:pt>
                <c:pt idx="26">
                  <c:v>375532.61582999997</c:v>
                </c:pt>
                <c:pt idx="27">
                  <c:v>373498.95944999997</c:v>
                </c:pt>
                <c:pt idx="28">
                  <c:v>377868.66752000002</c:v>
                </c:pt>
                <c:pt idx="29">
                  <c:v>371537.40097000002</c:v>
                </c:pt>
                <c:pt idx="30">
                  <c:v>425891.55216999998</c:v>
                </c:pt>
                <c:pt idx="31">
                  <c:v>397695.28771</c:v>
                </c:pt>
                <c:pt idx="32">
                  <c:v>397465.55543000001</c:v>
                </c:pt>
                <c:pt idx="33">
                  <c:v>396519.01094000001</c:v>
                </c:pt>
                <c:pt idx="34">
                  <c:v>374458.22686</c:v>
                </c:pt>
                <c:pt idx="35">
                  <c:v>394346.85259999993</c:v>
                </c:pt>
                <c:pt idx="36">
                  <c:v>379707.24339999998</c:v>
                </c:pt>
                <c:pt idx="37">
                  <c:v>357646.70625000005</c:v>
                </c:pt>
                <c:pt idx="38">
                  <c:v>363088.08170000004</c:v>
                </c:pt>
                <c:pt idx="39">
                  <c:v>385205.20941999997</c:v>
                </c:pt>
                <c:pt idx="40">
                  <c:v>377444.7766199999</c:v>
                </c:pt>
                <c:pt idx="41">
                  <c:v>370576.76357999997</c:v>
                </c:pt>
                <c:pt idx="42">
                  <c:v>370810.68421999994</c:v>
                </c:pt>
                <c:pt idx="43">
                  <c:v>441828.56032000005</c:v>
                </c:pt>
                <c:pt idx="44">
                  <c:v>429263.63319999992</c:v>
                </c:pt>
                <c:pt idx="45">
                  <c:v>435977.67334000004</c:v>
                </c:pt>
                <c:pt idx="46">
                  <c:v>454981.49228999985</c:v>
                </c:pt>
                <c:pt idx="47">
                  <c:v>435540.81988999993</c:v>
                </c:pt>
                <c:pt idx="48">
                  <c:v>413307.62353999994</c:v>
                </c:pt>
                <c:pt idx="49">
                  <c:v>402493.4250300001</c:v>
                </c:pt>
                <c:pt idx="50">
                  <c:v>452051.20503000001</c:v>
                </c:pt>
                <c:pt idx="51">
                  <c:v>403984.50683000003</c:v>
                </c:pt>
                <c:pt idx="52">
                  <c:v>445045.40786999982</c:v>
                </c:pt>
                <c:pt idx="53">
                  <c:v>438386.51572999998</c:v>
                </c:pt>
                <c:pt idx="54">
                  <c:v>426988.49663000001</c:v>
                </c:pt>
                <c:pt idx="55">
                  <c:v>466766.84427000006</c:v>
                </c:pt>
                <c:pt idx="56">
                  <c:v>457559.42658999993</c:v>
                </c:pt>
                <c:pt idx="57">
                  <c:v>475053.73322999995</c:v>
                </c:pt>
                <c:pt idx="58">
                  <c:v>458218.51048999996</c:v>
                </c:pt>
                <c:pt idx="59">
                  <c:v>458553.65049000003</c:v>
                </c:pt>
                <c:pt idx="60">
                  <c:v>460520.80868999992</c:v>
                </c:pt>
                <c:pt idx="61">
                  <c:v>482572.96425999998</c:v>
                </c:pt>
                <c:pt idx="62">
                  <c:v>498392.9989200001</c:v>
                </c:pt>
                <c:pt idx="63">
                  <c:v>526355.47172000003</c:v>
                </c:pt>
                <c:pt idx="64">
                  <c:v>528662.78610000003</c:v>
                </c:pt>
                <c:pt idx="65">
                  <c:v>495930.50716999994</c:v>
                </c:pt>
                <c:pt idx="66">
                  <c:v>538245.10912000004</c:v>
                </c:pt>
                <c:pt idx="67">
                  <c:v>558393.44799999986</c:v>
                </c:pt>
                <c:pt idx="68">
                  <c:v>527395.69964000001</c:v>
                </c:pt>
                <c:pt idx="69">
                  <c:v>566025.57602999988</c:v>
                </c:pt>
                <c:pt idx="70">
                  <c:v>527373.12859999994</c:v>
                </c:pt>
                <c:pt idx="71">
                  <c:v>502319.93130000005</c:v>
                </c:pt>
                <c:pt idx="72">
                  <c:v>511710.51838999992</c:v>
                </c:pt>
                <c:pt idx="73">
                  <c:v>491056.17505999992</c:v>
                </c:pt>
                <c:pt idx="74">
                  <c:v>511616.65210999997</c:v>
                </c:pt>
                <c:pt idx="75">
                  <c:v>477142.45995000016</c:v>
                </c:pt>
                <c:pt idx="76">
                  <c:v>555656.05063999991</c:v>
                </c:pt>
                <c:pt idx="77">
                  <c:v>495389.23649999982</c:v>
                </c:pt>
                <c:pt idx="78">
                  <c:v>549056.88078000001</c:v>
                </c:pt>
                <c:pt idx="79">
                  <c:v>555326.72862000018</c:v>
                </c:pt>
                <c:pt idx="80">
                  <c:v>527125.7141499999</c:v>
                </c:pt>
                <c:pt idx="81">
                  <c:v>547332.21989999991</c:v>
                </c:pt>
                <c:pt idx="82">
                  <c:v>506279.20174999995</c:v>
                </c:pt>
                <c:pt idx="83">
                  <c:v>500469.03726000001</c:v>
                </c:pt>
                <c:pt idx="84">
                  <c:v>543303.41390000016</c:v>
                </c:pt>
                <c:pt idx="85">
                  <c:v>518071.67723999993</c:v>
                </c:pt>
                <c:pt idx="86">
                  <c:v>542771.8461999998</c:v>
                </c:pt>
                <c:pt idx="87">
                  <c:v>476300.3757400001</c:v>
                </c:pt>
                <c:pt idx="88">
                  <c:v>473937.32005999988</c:v>
                </c:pt>
                <c:pt idx="89">
                  <c:v>477921.63298000011</c:v>
                </c:pt>
                <c:pt idx="90">
                  <c:v>554150.5602200001</c:v>
                </c:pt>
                <c:pt idx="91">
                  <c:v>515780</c:v>
                </c:pt>
                <c:pt idx="92">
                  <c:v>564160</c:v>
                </c:pt>
                <c:pt idx="93">
                  <c:v>561904</c:v>
                </c:pt>
                <c:pt idx="94">
                  <c:v>530047</c:v>
                </c:pt>
                <c:pt idx="95">
                  <c:v>550051</c:v>
                </c:pt>
                <c:pt idx="96">
                  <c:v>514383</c:v>
                </c:pt>
                <c:pt idx="97">
                  <c:v>497572</c:v>
                </c:pt>
                <c:pt idx="98">
                  <c:v>563224</c:v>
                </c:pt>
                <c:pt idx="99">
                  <c:v>508712.26967000018</c:v>
                </c:pt>
                <c:pt idx="100">
                  <c:v>447151.91610999999</c:v>
                </c:pt>
                <c:pt idx="101">
                  <c:v>521475.44968000008</c:v>
                </c:pt>
                <c:pt idx="102">
                  <c:v>527763.54079999996</c:v>
                </c:pt>
                <c:pt idx="103">
                  <c:v>527152</c:v>
                </c:pt>
                <c:pt idx="104">
                  <c:v>565000</c:v>
                </c:pt>
              </c:numCache>
            </c:numRef>
          </c:val>
          <c:smooth val="0"/>
          <c:extLst xmlns:c16r2="http://schemas.microsoft.com/office/drawing/2015/06/chart">
            <c:ext xmlns:c16="http://schemas.microsoft.com/office/drawing/2014/chart" uri="{C3380CC4-5D6E-409C-BE32-E72D297353CC}">
              <c16:uniqueId val="{00000002-5AF9-4E79-B40F-68F279BB7BB5}"/>
            </c:ext>
          </c:extLst>
        </c:ser>
        <c:dLbls>
          <c:showLegendKey val="0"/>
          <c:showVal val="0"/>
          <c:showCatName val="0"/>
          <c:showSerName val="0"/>
          <c:showPercent val="0"/>
          <c:showBubbleSize val="0"/>
        </c:dLbls>
        <c:marker val="1"/>
        <c:smooth val="0"/>
        <c:axId val="136584192"/>
        <c:axId val="196841984"/>
      </c:lineChart>
      <c:catAx>
        <c:axId val="136582656"/>
        <c:scaling>
          <c:orientation val="minMax"/>
        </c:scaling>
        <c:delete val="0"/>
        <c:axPos val="b"/>
        <c:numFmt formatCode="General" sourceLinked="1"/>
        <c:majorTickMark val="none"/>
        <c:minorTickMark val="none"/>
        <c:tickLblPos val="low"/>
        <c:spPr>
          <a:noFill/>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6841408"/>
        <c:crosses val="autoZero"/>
        <c:auto val="1"/>
        <c:lblAlgn val="ctr"/>
        <c:lblOffset val="100"/>
        <c:noMultiLvlLbl val="0"/>
      </c:catAx>
      <c:valAx>
        <c:axId val="196841408"/>
        <c:scaling>
          <c:orientation val="minMax"/>
        </c:scaling>
        <c:delete val="0"/>
        <c:axPos val="l"/>
        <c:numFmt formatCode="_(* #,##0_);_(* \(#,##0\);_(* &quot;-&quot;??_);_(@_)"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582656"/>
        <c:crosses val="autoZero"/>
        <c:crossBetween val="between"/>
      </c:valAx>
      <c:valAx>
        <c:axId val="196841984"/>
        <c:scaling>
          <c:orientation val="minMax"/>
        </c:scaling>
        <c:delete val="0"/>
        <c:axPos val="r"/>
        <c:numFmt formatCode="_(* #,##0_);_(* \(#,##0\);_(* &quot;-&quot;??_);_(@_)" sourceLinked="1"/>
        <c:majorTickMark val="out"/>
        <c:minorTickMark val="none"/>
        <c:tickLblPos val="nextTo"/>
        <c:crossAx val="136584192"/>
        <c:crosses val="max"/>
        <c:crossBetween val="between"/>
      </c:valAx>
      <c:catAx>
        <c:axId val="136584192"/>
        <c:scaling>
          <c:orientation val="minMax"/>
        </c:scaling>
        <c:delete val="1"/>
        <c:axPos val="b"/>
        <c:numFmt formatCode="General" sourceLinked="1"/>
        <c:majorTickMark val="out"/>
        <c:minorTickMark val="none"/>
        <c:tickLblPos val="nextTo"/>
        <c:crossAx val="196841984"/>
        <c:crosses val="autoZero"/>
        <c:auto val="1"/>
        <c:lblAlgn val="ctr"/>
        <c:lblOffset val="100"/>
        <c:noMultiLvlLbl val="0"/>
      </c:catAx>
      <c:spPr>
        <a:noFill/>
        <a:ln>
          <a:noFill/>
        </a:ln>
        <a:effectLst/>
      </c:spPr>
    </c:plotArea>
    <c:legend>
      <c:legendPos val="t"/>
      <c:layout>
        <c:manualLayout>
          <c:xMode val="edge"/>
          <c:yMode val="edge"/>
          <c:x val="0.25345451499413635"/>
          <c:y val="0.12361767868203852"/>
          <c:w val="0.36810730440609823"/>
          <c:h val="9.2792352700882902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ICC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6015279075909834"/>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0"/>
              <c:showLegendKey val="0"/>
              <c:showVal val="1"/>
              <c:showCatName val="0"/>
              <c:showSerName val="0"/>
              <c:showPercent val="0"/>
              <c:showBubbleSize val="0"/>
            </c:dLbl>
            <c:dLbl>
              <c:idx val="116"/>
              <c:layout>
                <c:manualLayout>
                  <c:x val="0"/>
                  <c:y val="5.176873804121769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'31'!$A$33:$B$149</c:f>
              <c:multiLvlStrCache>
                <c:ptCount val="1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'31'!$C$33:$C$149</c:f>
              <c:numCache>
                <c:formatCode>#,##0.0</c:formatCode>
                <c:ptCount val="117"/>
                <c:pt idx="0">
                  <c:v>34</c:v>
                </c:pt>
                <c:pt idx="1">
                  <c:v>28</c:v>
                </c:pt>
                <c:pt idx="2">
                  <c:v>28.9</c:v>
                </c:pt>
                <c:pt idx="3">
                  <c:v>27.9</c:v>
                </c:pt>
                <c:pt idx="4">
                  <c:v>27.6</c:v>
                </c:pt>
                <c:pt idx="5">
                  <c:v>22.5</c:v>
                </c:pt>
                <c:pt idx="6">
                  <c:v>25.6</c:v>
                </c:pt>
                <c:pt idx="7">
                  <c:v>18.399999999999999</c:v>
                </c:pt>
                <c:pt idx="8">
                  <c:v>30.2</c:v>
                </c:pt>
                <c:pt idx="9">
                  <c:v>27.4</c:v>
                </c:pt>
                <c:pt idx="10">
                  <c:v>28.4</c:v>
                </c:pt>
                <c:pt idx="11">
                  <c:v>25.4</c:v>
                </c:pt>
                <c:pt idx="12">
                  <c:v>23.8</c:v>
                </c:pt>
                <c:pt idx="13">
                  <c:v>19.2</c:v>
                </c:pt>
                <c:pt idx="14">
                  <c:v>16.5</c:v>
                </c:pt>
                <c:pt idx="15">
                  <c:v>25.2</c:v>
                </c:pt>
                <c:pt idx="16">
                  <c:v>18</c:v>
                </c:pt>
                <c:pt idx="17">
                  <c:v>29</c:v>
                </c:pt>
                <c:pt idx="18">
                  <c:v>24.8</c:v>
                </c:pt>
                <c:pt idx="19">
                  <c:v>17</c:v>
                </c:pt>
                <c:pt idx="20">
                  <c:v>14.7</c:v>
                </c:pt>
                <c:pt idx="21">
                  <c:v>19.7</c:v>
                </c:pt>
                <c:pt idx="22">
                  <c:v>23.8</c:v>
                </c:pt>
                <c:pt idx="23">
                  <c:v>25.4</c:v>
                </c:pt>
                <c:pt idx="24">
                  <c:v>28</c:v>
                </c:pt>
                <c:pt idx="25">
                  <c:v>20.399999999999999</c:v>
                </c:pt>
                <c:pt idx="26">
                  <c:v>11.9</c:v>
                </c:pt>
                <c:pt idx="27">
                  <c:v>21.5</c:v>
                </c:pt>
                <c:pt idx="28">
                  <c:v>17.5</c:v>
                </c:pt>
                <c:pt idx="29">
                  <c:v>30</c:v>
                </c:pt>
                <c:pt idx="30">
                  <c:v>28.9</c:v>
                </c:pt>
                <c:pt idx="31">
                  <c:v>22.3</c:v>
                </c:pt>
                <c:pt idx="32">
                  <c:v>12.7</c:v>
                </c:pt>
                <c:pt idx="33">
                  <c:v>23.2</c:v>
                </c:pt>
                <c:pt idx="34">
                  <c:v>19.399999999999999</c:v>
                </c:pt>
                <c:pt idx="35">
                  <c:v>23.8</c:v>
                </c:pt>
                <c:pt idx="36">
                  <c:v>14.7</c:v>
                </c:pt>
                <c:pt idx="37">
                  <c:v>12.9</c:v>
                </c:pt>
                <c:pt idx="38">
                  <c:v>-7.5</c:v>
                </c:pt>
                <c:pt idx="39">
                  <c:v>4.7</c:v>
                </c:pt>
                <c:pt idx="40">
                  <c:v>6.7</c:v>
                </c:pt>
                <c:pt idx="41">
                  <c:v>12.2</c:v>
                </c:pt>
                <c:pt idx="42">
                  <c:v>-8</c:v>
                </c:pt>
                <c:pt idx="43">
                  <c:v>-5.0999999999999996</c:v>
                </c:pt>
                <c:pt idx="44">
                  <c:v>-1.2</c:v>
                </c:pt>
                <c:pt idx="45">
                  <c:v>5.5</c:v>
                </c:pt>
                <c:pt idx="46">
                  <c:v>5.9</c:v>
                </c:pt>
                <c:pt idx="47">
                  <c:v>-3.4</c:v>
                </c:pt>
                <c:pt idx="48">
                  <c:v>-29.8</c:v>
                </c:pt>
                <c:pt idx="49">
                  <c:v>-23.9</c:v>
                </c:pt>
                <c:pt idx="50">
                  <c:v>-22.9</c:v>
                </c:pt>
                <c:pt idx="51">
                  <c:v>-15.2</c:v>
                </c:pt>
                <c:pt idx="52">
                  <c:v>-18</c:v>
                </c:pt>
                <c:pt idx="53">
                  <c:v>-15</c:v>
                </c:pt>
                <c:pt idx="54">
                  <c:v>-23.6</c:v>
                </c:pt>
                <c:pt idx="55">
                  <c:v>-7.5</c:v>
                </c:pt>
                <c:pt idx="56">
                  <c:v>-6.2</c:v>
                </c:pt>
                <c:pt idx="57">
                  <c:v>-7.2</c:v>
                </c:pt>
                <c:pt idx="58">
                  <c:v>-7.7</c:v>
                </c:pt>
                <c:pt idx="59">
                  <c:v>-12</c:v>
                </c:pt>
                <c:pt idx="60">
                  <c:v>-35.200000000000003</c:v>
                </c:pt>
                <c:pt idx="61">
                  <c:v>-24.2</c:v>
                </c:pt>
                <c:pt idx="62">
                  <c:v>-26.6</c:v>
                </c:pt>
                <c:pt idx="63">
                  <c:v>-17.7</c:v>
                </c:pt>
                <c:pt idx="64">
                  <c:v>-23.3</c:v>
                </c:pt>
                <c:pt idx="65">
                  <c:v>-15.9</c:v>
                </c:pt>
                <c:pt idx="66">
                  <c:v>-15</c:v>
                </c:pt>
                <c:pt idx="67">
                  <c:v>-19.600000000000001</c:v>
                </c:pt>
                <c:pt idx="68">
                  <c:v>-13.1</c:v>
                </c:pt>
                <c:pt idx="69">
                  <c:v>-14.1</c:v>
                </c:pt>
                <c:pt idx="70">
                  <c:v>-14.3</c:v>
                </c:pt>
                <c:pt idx="71">
                  <c:v>-8</c:v>
                </c:pt>
                <c:pt idx="72">
                  <c:v>-4.0999999999999996</c:v>
                </c:pt>
                <c:pt idx="73">
                  <c:v>-10.5</c:v>
                </c:pt>
                <c:pt idx="74">
                  <c:v>-5.6</c:v>
                </c:pt>
                <c:pt idx="75">
                  <c:v>-1.9</c:v>
                </c:pt>
                <c:pt idx="76">
                  <c:v>6</c:v>
                </c:pt>
                <c:pt idx="77">
                  <c:v>11.7</c:v>
                </c:pt>
                <c:pt idx="78">
                  <c:v>6.1</c:v>
                </c:pt>
                <c:pt idx="79">
                  <c:v>0.7</c:v>
                </c:pt>
                <c:pt idx="80">
                  <c:v>-3.1</c:v>
                </c:pt>
                <c:pt idx="81">
                  <c:v>-5.3</c:v>
                </c:pt>
                <c:pt idx="82">
                  <c:v>-23.6</c:v>
                </c:pt>
                <c:pt idx="83">
                  <c:v>-11.5</c:v>
                </c:pt>
                <c:pt idx="84">
                  <c:v>-8.5</c:v>
                </c:pt>
                <c:pt idx="85">
                  <c:v>-8.6999999999999993</c:v>
                </c:pt>
                <c:pt idx="86">
                  <c:v>-5</c:v>
                </c:pt>
                <c:pt idx="87">
                  <c:v>-18.8</c:v>
                </c:pt>
                <c:pt idx="88">
                  <c:v>-13.5</c:v>
                </c:pt>
                <c:pt idx="89">
                  <c:v>-10.4</c:v>
                </c:pt>
                <c:pt idx="90">
                  <c:v>-10.1</c:v>
                </c:pt>
                <c:pt idx="91">
                  <c:v>-14.9</c:v>
                </c:pt>
                <c:pt idx="92">
                  <c:v>-14.7</c:v>
                </c:pt>
                <c:pt idx="93">
                  <c:v>-17</c:v>
                </c:pt>
                <c:pt idx="94">
                  <c:v>-21.4</c:v>
                </c:pt>
                <c:pt idx="95">
                  <c:v>-13.7</c:v>
                </c:pt>
                <c:pt idx="96">
                  <c:v>-3.2</c:v>
                </c:pt>
                <c:pt idx="97">
                  <c:v>-16.100000000000001</c:v>
                </c:pt>
                <c:pt idx="98">
                  <c:v>-24.4</c:v>
                </c:pt>
                <c:pt idx="99">
                  <c:v>-42.5</c:v>
                </c:pt>
                <c:pt idx="100">
                  <c:v>-33.200000000000003</c:v>
                </c:pt>
                <c:pt idx="101">
                  <c:v>-35.799999999999997</c:v>
                </c:pt>
                <c:pt idx="102">
                  <c:v>-32.9</c:v>
                </c:pt>
                <c:pt idx="103">
                  <c:v>-25.8</c:v>
                </c:pt>
                <c:pt idx="104">
                  <c:v>-24.5</c:v>
                </c:pt>
                <c:pt idx="105">
                  <c:v>-22.2</c:v>
                </c:pt>
                <c:pt idx="106">
                  <c:v>-19.2</c:v>
                </c:pt>
                <c:pt idx="107" formatCode="General">
                  <c:v>-12.8</c:v>
                </c:pt>
                <c:pt idx="108" formatCode="0.0">
                  <c:v>-20</c:v>
                </c:pt>
                <c:pt idx="109" formatCode="0.0">
                  <c:v>-17.600000000000001</c:v>
                </c:pt>
                <c:pt idx="110" formatCode="0.0">
                  <c:v>-12.1</c:v>
                </c:pt>
                <c:pt idx="111" formatCode="General">
                  <c:v>-37.6</c:v>
                </c:pt>
                <c:pt idx="112" formatCode="General">
                  <c:v>-35.700000000000003</c:v>
                </c:pt>
                <c:pt idx="113" formatCode="General">
                  <c:v>-23.5</c:v>
                </c:pt>
                <c:pt idx="114" formatCode="General">
                  <c:v>-6.2200000000000006</c:v>
                </c:pt>
                <c:pt idx="115" formatCode="General">
                  <c:v>-11.6</c:v>
                </c:pt>
                <c:pt idx="116" formatCode="General">
                  <c:v>-5.4</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6"/>
              <c:layout>
                <c:manualLayout>
                  <c:x val="0"/>
                  <c:y val="-2.070749521648712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'31'!$A$33:$B$149</c:f>
              <c:multiLvlStrCache>
                <c:ptCount val="1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'31'!$F$33:$F$149</c:f>
              <c:numCache>
                <c:formatCode>#,##0.0</c:formatCode>
                <c:ptCount val="117"/>
                <c:pt idx="0">
                  <c:v>32.700000000000003</c:v>
                </c:pt>
                <c:pt idx="1">
                  <c:v>26.8</c:v>
                </c:pt>
                <c:pt idx="2">
                  <c:v>24.4</c:v>
                </c:pt>
                <c:pt idx="3">
                  <c:v>26.6</c:v>
                </c:pt>
                <c:pt idx="4">
                  <c:v>26.5</c:v>
                </c:pt>
                <c:pt idx="5">
                  <c:v>20.6</c:v>
                </c:pt>
                <c:pt idx="6">
                  <c:v>23.2</c:v>
                </c:pt>
                <c:pt idx="7">
                  <c:v>18.100000000000001</c:v>
                </c:pt>
                <c:pt idx="8">
                  <c:v>25</c:v>
                </c:pt>
                <c:pt idx="9">
                  <c:v>25.6</c:v>
                </c:pt>
                <c:pt idx="10">
                  <c:v>25.3</c:v>
                </c:pt>
                <c:pt idx="11">
                  <c:v>21.5</c:v>
                </c:pt>
                <c:pt idx="12">
                  <c:v>23.1</c:v>
                </c:pt>
                <c:pt idx="13">
                  <c:v>14.9</c:v>
                </c:pt>
                <c:pt idx="14">
                  <c:v>14.8</c:v>
                </c:pt>
                <c:pt idx="15">
                  <c:v>23.7</c:v>
                </c:pt>
                <c:pt idx="16">
                  <c:v>20.100000000000001</c:v>
                </c:pt>
                <c:pt idx="17">
                  <c:v>27.4</c:v>
                </c:pt>
                <c:pt idx="18">
                  <c:v>25.1</c:v>
                </c:pt>
                <c:pt idx="19">
                  <c:v>13.4</c:v>
                </c:pt>
                <c:pt idx="20">
                  <c:v>14.6</c:v>
                </c:pt>
                <c:pt idx="21">
                  <c:v>22.3</c:v>
                </c:pt>
                <c:pt idx="22">
                  <c:v>23.1</c:v>
                </c:pt>
                <c:pt idx="23">
                  <c:v>23.2</c:v>
                </c:pt>
                <c:pt idx="24">
                  <c:v>26.6</c:v>
                </c:pt>
                <c:pt idx="25">
                  <c:v>15.7</c:v>
                </c:pt>
                <c:pt idx="26">
                  <c:v>17.5</c:v>
                </c:pt>
                <c:pt idx="27">
                  <c:v>17.899999999999999</c:v>
                </c:pt>
                <c:pt idx="28">
                  <c:v>23.2</c:v>
                </c:pt>
                <c:pt idx="29">
                  <c:v>26.6</c:v>
                </c:pt>
                <c:pt idx="30">
                  <c:v>26.7</c:v>
                </c:pt>
                <c:pt idx="31">
                  <c:v>20</c:v>
                </c:pt>
                <c:pt idx="32">
                  <c:v>17.100000000000001</c:v>
                </c:pt>
                <c:pt idx="33">
                  <c:v>21.6</c:v>
                </c:pt>
                <c:pt idx="34">
                  <c:v>24.7</c:v>
                </c:pt>
                <c:pt idx="35">
                  <c:v>22.4</c:v>
                </c:pt>
                <c:pt idx="36">
                  <c:v>17.899999999999999</c:v>
                </c:pt>
                <c:pt idx="37">
                  <c:v>14</c:v>
                </c:pt>
                <c:pt idx="38">
                  <c:v>2.2999999999999998</c:v>
                </c:pt>
                <c:pt idx="39">
                  <c:v>8.1999999999999993</c:v>
                </c:pt>
                <c:pt idx="40">
                  <c:v>13.7</c:v>
                </c:pt>
                <c:pt idx="41">
                  <c:v>14.7</c:v>
                </c:pt>
                <c:pt idx="42">
                  <c:v>2.6</c:v>
                </c:pt>
                <c:pt idx="43">
                  <c:v>-0.4</c:v>
                </c:pt>
                <c:pt idx="44">
                  <c:v>4.3</c:v>
                </c:pt>
                <c:pt idx="45">
                  <c:v>6.8</c:v>
                </c:pt>
                <c:pt idx="46">
                  <c:v>6.7</c:v>
                </c:pt>
                <c:pt idx="47">
                  <c:v>1.1000000000000001</c:v>
                </c:pt>
                <c:pt idx="48">
                  <c:v>-21.3</c:v>
                </c:pt>
                <c:pt idx="49">
                  <c:v>-21</c:v>
                </c:pt>
                <c:pt idx="50">
                  <c:v>-20.100000000000001</c:v>
                </c:pt>
                <c:pt idx="51">
                  <c:v>-13</c:v>
                </c:pt>
                <c:pt idx="52">
                  <c:v>-12.5</c:v>
                </c:pt>
                <c:pt idx="53">
                  <c:v>-11.3</c:v>
                </c:pt>
                <c:pt idx="54">
                  <c:v>-14.9</c:v>
                </c:pt>
                <c:pt idx="55">
                  <c:v>-6.6</c:v>
                </c:pt>
                <c:pt idx="56">
                  <c:v>-2.1</c:v>
                </c:pt>
                <c:pt idx="57">
                  <c:v>-3.2</c:v>
                </c:pt>
                <c:pt idx="58">
                  <c:v>-4.5999999999999996</c:v>
                </c:pt>
                <c:pt idx="59">
                  <c:v>-10.7</c:v>
                </c:pt>
                <c:pt idx="60">
                  <c:v>-30.2</c:v>
                </c:pt>
                <c:pt idx="61">
                  <c:v>-24.3</c:v>
                </c:pt>
                <c:pt idx="62">
                  <c:v>-21.1</c:v>
                </c:pt>
                <c:pt idx="63">
                  <c:v>-12.8</c:v>
                </c:pt>
                <c:pt idx="64">
                  <c:v>-16.899999999999999</c:v>
                </c:pt>
                <c:pt idx="65">
                  <c:v>-11.7</c:v>
                </c:pt>
                <c:pt idx="66">
                  <c:v>-9.5</c:v>
                </c:pt>
                <c:pt idx="67">
                  <c:v>-15.9</c:v>
                </c:pt>
                <c:pt idx="68">
                  <c:v>-10.3</c:v>
                </c:pt>
                <c:pt idx="69">
                  <c:v>-10.6</c:v>
                </c:pt>
                <c:pt idx="70">
                  <c:v>-10</c:v>
                </c:pt>
                <c:pt idx="71">
                  <c:v>-6</c:v>
                </c:pt>
                <c:pt idx="72">
                  <c:v>-5.4</c:v>
                </c:pt>
                <c:pt idx="73">
                  <c:v>-7.8</c:v>
                </c:pt>
                <c:pt idx="74">
                  <c:v>-3.2</c:v>
                </c:pt>
                <c:pt idx="75">
                  <c:v>1.5</c:v>
                </c:pt>
                <c:pt idx="76">
                  <c:v>8.9</c:v>
                </c:pt>
                <c:pt idx="77">
                  <c:v>15.5</c:v>
                </c:pt>
                <c:pt idx="78">
                  <c:v>9.8000000000000007</c:v>
                </c:pt>
                <c:pt idx="79">
                  <c:v>4.7</c:v>
                </c:pt>
                <c:pt idx="80">
                  <c:v>-0.7</c:v>
                </c:pt>
                <c:pt idx="81">
                  <c:v>-1.3</c:v>
                </c:pt>
                <c:pt idx="82">
                  <c:v>-19.600000000000001</c:v>
                </c:pt>
                <c:pt idx="83">
                  <c:v>-8.3000000000000007</c:v>
                </c:pt>
                <c:pt idx="84">
                  <c:v>-2.8</c:v>
                </c:pt>
                <c:pt idx="85">
                  <c:v>-5.6</c:v>
                </c:pt>
                <c:pt idx="86">
                  <c:v>1.2</c:v>
                </c:pt>
                <c:pt idx="87">
                  <c:v>-9.6</c:v>
                </c:pt>
                <c:pt idx="88">
                  <c:v>-5</c:v>
                </c:pt>
                <c:pt idx="89">
                  <c:v>-6.3</c:v>
                </c:pt>
                <c:pt idx="90">
                  <c:v>-5.0999999999999996</c:v>
                </c:pt>
                <c:pt idx="91">
                  <c:v>-11.8</c:v>
                </c:pt>
                <c:pt idx="92">
                  <c:v>-10.7</c:v>
                </c:pt>
                <c:pt idx="93">
                  <c:v>-9.8000000000000007</c:v>
                </c:pt>
                <c:pt idx="94">
                  <c:v>-14.4</c:v>
                </c:pt>
                <c:pt idx="95">
                  <c:v>-9.5</c:v>
                </c:pt>
                <c:pt idx="96">
                  <c:v>-1.2</c:v>
                </c:pt>
                <c:pt idx="97">
                  <c:v>-11.2</c:v>
                </c:pt>
                <c:pt idx="98">
                  <c:v>-23.8</c:v>
                </c:pt>
                <c:pt idx="99">
                  <c:v>-41.3</c:v>
                </c:pt>
                <c:pt idx="100">
                  <c:v>-34</c:v>
                </c:pt>
                <c:pt idx="101">
                  <c:v>-33.1</c:v>
                </c:pt>
                <c:pt idx="102">
                  <c:v>-32.700000000000003</c:v>
                </c:pt>
                <c:pt idx="103">
                  <c:v>-25.4</c:v>
                </c:pt>
                <c:pt idx="104">
                  <c:v>-21.6</c:v>
                </c:pt>
                <c:pt idx="105">
                  <c:v>-18.600000000000001</c:v>
                </c:pt>
                <c:pt idx="106">
                  <c:v>-13.6</c:v>
                </c:pt>
                <c:pt idx="107" formatCode="General">
                  <c:v>-10.4</c:v>
                </c:pt>
                <c:pt idx="108" formatCode="General">
                  <c:v>-20.8</c:v>
                </c:pt>
                <c:pt idx="109" formatCode="General">
                  <c:v>-14.6</c:v>
                </c:pt>
                <c:pt idx="110" formatCode="General">
                  <c:v>-11.4</c:v>
                </c:pt>
                <c:pt idx="111" formatCode="General">
                  <c:v>-34.200000000000003</c:v>
                </c:pt>
                <c:pt idx="112" formatCode="General">
                  <c:v>-34.299999999999997</c:v>
                </c:pt>
                <c:pt idx="113" formatCode="General">
                  <c:v>-22.3</c:v>
                </c:pt>
                <c:pt idx="114" formatCode="0.0">
                  <c:v>-7.5200000000000005</c:v>
                </c:pt>
                <c:pt idx="115" formatCode="0.0">
                  <c:v>-8.1999999999999993</c:v>
                </c:pt>
                <c:pt idx="116" formatCode="0.0">
                  <c:v>-3</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36686592"/>
        <c:axId val="196844288"/>
      </c:lineChart>
      <c:catAx>
        <c:axId val="136686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96844288"/>
        <c:crosses val="autoZero"/>
        <c:auto val="1"/>
        <c:lblAlgn val="ctr"/>
        <c:lblOffset val="100"/>
        <c:tickMarkSkip val="1"/>
        <c:noMultiLvlLbl val="0"/>
      </c:catAx>
      <c:valAx>
        <c:axId val="19684428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686592"/>
        <c:crosses val="autoZero"/>
        <c:crossBetween val="between"/>
      </c:valAx>
      <c:spPr>
        <a:noFill/>
        <a:ln>
          <a:noFill/>
        </a:ln>
        <a:effectLst/>
      </c:spPr>
    </c:plotArea>
    <c:legend>
      <c:legendPos val="t"/>
      <c:layout>
        <c:manualLayout>
          <c:xMode val="edge"/>
          <c:yMode val="edge"/>
          <c:x val="0.29895289285082249"/>
          <c:y val="0.12471088994129347"/>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ICCO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6015279075909834"/>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6"/>
              <c:layout>
                <c:manualLayout>
                  <c:x val="-2.0705641625122886E-16"/>
                  <c:y val="4.141499043297416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'32'!$A$33:$B$149</c:f>
              <c:multiLvlStrCache>
                <c:ptCount val="1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'32'!$C$33:$C$149</c:f>
              <c:numCache>
                <c:formatCode>#,##0.0</c:formatCode>
                <c:ptCount val="117"/>
                <c:pt idx="0">
                  <c:v>35.5</c:v>
                </c:pt>
                <c:pt idx="1">
                  <c:v>33.6</c:v>
                </c:pt>
                <c:pt idx="2">
                  <c:v>26.9</c:v>
                </c:pt>
                <c:pt idx="3">
                  <c:v>25.5</c:v>
                </c:pt>
                <c:pt idx="4">
                  <c:v>21.1</c:v>
                </c:pt>
                <c:pt idx="5">
                  <c:v>22.8</c:v>
                </c:pt>
                <c:pt idx="6">
                  <c:v>16.7</c:v>
                </c:pt>
                <c:pt idx="7">
                  <c:v>22</c:v>
                </c:pt>
                <c:pt idx="8">
                  <c:v>16.2</c:v>
                </c:pt>
                <c:pt idx="9">
                  <c:v>21.4</c:v>
                </c:pt>
                <c:pt idx="10">
                  <c:v>26</c:v>
                </c:pt>
                <c:pt idx="11">
                  <c:v>23.2</c:v>
                </c:pt>
                <c:pt idx="12">
                  <c:v>19.5</c:v>
                </c:pt>
                <c:pt idx="13">
                  <c:v>17.899999999999999</c:v>
                </c:pt>
                <c:pt idx="14">
                  <c:v>16.600000000000001</c:v>
                </c:pt>
                <c:pt idx="15">
                  <c:v>15</c:v>
                </c:pt>
                <c:pt idx="16">
                  <c:v>14.2</c:v>
                </c:pt>
                <c:pt idx="17">
                  <c:v>10</c:v>
                </c:pt>
                <c:pt idx="18">
                  <c:v>21.6</c:v>
                </c:pt>
                <c:pt idx="19">
                  <c:v>13.2</c:v>
                </c:pt>
                <c:pt idx="20">
                  <c:v>14.3</c:v>
                </c:pt>
                <c:pt idx="21">
                  <c:v>18.8</c:v>
                </c:pt>
                <c:pt idx="22">
                  <c:v>19.899999999999999</c:v>
                </c:pt>
                <c:pt idx="23">
                  <c:v>19.7</c:v>
                </c:pt>
                <c:pt idx="24">
                  <c:v>19.600000000000001</c:v>
                </c:pt>
                <c:pt idx="25">
                  <c:v>19.8</c:v>
                </c:pt>
                <c:pt idx="26">
                  <c:v>30.8</c:v>
                </c:pt>
                <c:pt idx="27">
                  <c:v>24.9</c:v>
                </c:pt>
                <c:pt idx="28">
                  <c:v>18.3</c:v>
                </c:pt>
                <c:pt idx="29">
                  <c:v>21.3</c:v>
                </c:pt>
                <c:pt idx="30">
                  <c:v>24.2</c:v>
                </c:pt>
                <c:pt idx="31">
                  <c:v>25.6</c:v>
                </c:pt>
                <c:pt idx="32">
                  <c:v>23.5</c:v>
                </c:pt>
                <c:pt idx="33">
                  <c:v>17.899999999999999</c:v>
                </c:pt>
                <c:pt idx="34">
                  <c:v>18.899999999999999</c:v>
                </c:pt>
                <c:pt idx="35">
                  <c:v>20.7</c:v>
                </c:pt>
                <c:pt idx="36">
                  <c:v>21.9</c:v>
                </c:pt>
                <c:pt idx="37">
                  <c:v>20.3</c:v>
                </c:pt>
                <c:pt idx="38">
                  <c:v>22.5</c:v>
                </c:pt>
                <c:pt idx="39">
                  <c:v>21.8</c:v>
                </c:pt>
                <c:pt idx="40">
                  <c:v>19.7</c:v>
                </c:pt>
                <c:pt idx="41">
                  <c:v>19.899999999999999</c:v>
                </c:pt>
                <c:pt idx="42">
                  <c:v>12.9</c:v>
                </c:pt>
                <c:pt idx="43">
                  <c:v>9.6999999999999993</c:v>
                </c:pt>
                <c:pt idx="44">
                  <c:v>20.6</c:v>
                </c:pt>
                <c:pt idx="45">
                  <c:v>16.600000000000001</c:v>
                </c:pt>
                <c:pt idx="46">
                  <c:v>12.8</c:v>
                </c:pt>
                <c:pt idx="47">
                  <c:v>19.600000000000001</c:v>
                </c:pt>
                <c:pt idx="48">
                  <c:v>12.8</c:v>
                </c:pt>
                <c:pt idx="49">
                  <c:v>19.3</c:v>
                </c:pt>
                <c:pt idx="50">
                  <c:v>24.4</c:v>
                </c:pt>
                <c:pt idx="51">
                  <c:v>25.5</c:v>
                </c:pt>
                <c:pt idx="52">
                  <c:v>26.9</c:v>
                </c:pt>
                <c:pt idx="53">
                  <c:v>21.1</c:v>
                </c:pt>
                <c:pt idx="54">
                  <c:v>24.2</c:v>
                </c:pt>
                <c:pt idx="55">
                  <c:v>31.1</c:v>
                </c:pt>
                <c:pt idx="56">
                  <c:v>17.3</c:v>
                </c:pt>
                <c:pt idx="57">
                  <c:v>15.2</c:v>
                </c:pt>
                <c:pt idx="58">
                  <c:v>19.2</c:v>
                </c:pt>
                <c:pt idx="59">
                  <c:v>17.100000000000001</c:v>
                </c:pt>
                <c:pt idx="60">
                  <c:v>20</c:v>
                </c:pt>
                <c:pt idx="61">
                  <c:v>24.3</c:v>
                </c:pt>
                <c:pt idx="62">
                  <c:v>14.1</c:v>
                </c:pt>
                <c:pt idx="63">
                  <c:v>17.7</c:v>
                </c:pt>
                <c:pt idx="64">
                  <c:v>18.3</c:v>
                </c:pt>
                <c:pt idx="65">
                  <c:v>14.1</c:v>
                </c:pt>
                <c:pt idx="66">
                  <c:v>15.7</c:v>
                </c:pt>
                <c:pt idx="67">
                  <c:v>13</c:v>
                </c:pt>
                <c:pt idx="68">
                  <c:v>14.3</c:v>
                </c:pt>
                <c:pt idx="69">
                  <c:v>15.6</c:v>
                </c:pt>
                <c:pt idx="70">
                  <c:v>13</c:v>
                </c:pt>
                <c:pt idx="71">
                  <c:v>20</c:v>
                </c:pt>
                <c:pt idx="72">
                  <c:v>25.2</c:v>
                </c:pt>
                <c:pt idx="73">
                  <c:v>17.399999999999999</c:v>
                </c:pt>
                <c:pt idx="74">
                  <c:v>28.8</c:v>
                </c:pt>
                <c:pt idx="75">
                  <c:v>28.5</c:v>
                </c:pt>
                <c:pt idx="76">
                  <c:v>22.5</c:v>
                </c:pt>
                <c:pt idx="77">
                  <c:v>27.1</c:v>
                </c:pt>
                <c:pt idx="78">
                  <c:v>27.9</c:v>
                </c:pt>
                <c:pt idx="79">
                  <c:v>23.6</c:v>
                </c:pt>
                <c:pt idx="80">
                  <c:v>26.8</c:v>
                </c:pt>
                <c:pt idx="81">
                  <c:v>21.3</c:v>
                </c:pt>
                <c:pt idx="82">
                  <c:v>24.6</c:v>
                </c:pt>
                <c:pt idx="83">
                  <c:v>22.7</c:v>
                </c:pt>
                <c:pt idx="84">
                  <c:v>24</c:v>
                </c:pt>
                <c:pt idx="85">
                  <c:v>28.2</c:v>
                </c:pt>
                <c:pt idx="86">
                  <c:v>25.6</c:v>
                </c:pt>
                <c:pt idx="87">
                  <c:v>27.6</c:v>
                </c:pt>
                <c:pt idx="88">
                  <c:v>21.9</c:v>
                </c:pt>
                <c:pt idx="89">
                  <c:v>25.8</c:v>
                </c:pt>
                <c:pt idx="90">
                  <c:v>24</c:v>
                </c:pt>
                <c:pt idx="91">
                  <c:v>30</c:v>
                </c:pt>
                <c:pt idx="92">
                  <c:v>24.3</c:v>
                </c:pt>
                <c:pt idx="93">
                  <c:v>21</c:v>
                </c:pt>
                <c:pt idx="94">
                  <c:v>18.3</c:v>
                </c:pt>
                <c:pt idx="95">
                  <c:v>26.7</c:v>
                </c:pt>
                <c:pt idx="96">
                  <c:v>29.3</c:v>
                </c:pt>
                <c:pt idx="97">
                  <c:v>24.5</c:v>
                </c:pt>
                <c:pt idx="98">
                  <c:v>-33.4</c:v>
                </c:pt>
                <c:pt idx="99">
                  <c:v>-22.5</c:v>
                </c:pt>
                <c:pt idx="100">
                  <c:v>-15</c:v>
                </c:pt>
                <c:pt idx="101">
                  <c:v>-5</c:v>
                </c:pt>
                <c:pt idx="102">
                  <c:v>-0.8</c:v>
                </c:pt>
                <c:pt idx="103">
                  <c:v>10.5</c:v>
                </c:pt>
                <c:pt idx="104">
                  <c:v>17.3</c:v>
                </c:pt>
                <c:pt idx="105">
                  <c:v>19.399999999999999</c:v>
                </c:pt>
                <c:pt idx="106">
                  <c:v>19.899999999999999</c:v>
                </c:pt>
                <c:pt idx="107">
                  <c:v>20.5</c:v>
                </c:pt>
                <c:pt idx="108">
                  <c:v>22.5</c:v>
                </c:pt>
                <c:pt idx="109">
                  <c:v>27.9</c:v>
                </c:pt>
                <c:pt idx="110">
                  <c:v>37.700000000000003</c:v>
                </c:pt>
                <c:pt idx="111">
                  <c:v>25.6</c:v>
                </c:pt>
                <c:pt idx="112" formatCode="General">
                  <c:v>30.1</c:v>
                </c:pt>
                <c:pt idx="113" formatCode="0.0">
                  <c:v>35.886752136752136</c:v>
                </c:pt>
                <c:pt idx="114" formatCode="0.0">
                  <c:v>31.372549019607842</c:v>
                </c:pt>
                <c:pt idx="115" formatCode="0.0">
                  <c:v>39.960676262189196</c:v>
                </c:pt>
                <c:pt idx="116" formatCode="0.0">
                  <c:v>35.735767991407087</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6"/>
              <c:layout>
                <c:manualLayout>
                  <c:x val="0"/>
                  <c:y val="-7.247623325770477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'32'!$A$33:$B$149</c:f>
              <c:multiLvlStrCache>
                <c:ptCount val="1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'32'!$F$33:$F$149</c:f>
              <c:numCache>
                <c:formatCode>#,##0.0</c:formatCode>
                <c:ptCount val="117"/>
                <c:pt idx="0">
                  <c:v>31.3</c:v>
                </c:pt>
                <c:pt idx="1">
                  <c:v>31.4</c:v>
                </c:pt>
                <c:pt idx="2">
                  <c:v>29.9</c:v>
                </c:pt>
                <c:pt idx="3">
                  <c:v>22.7</c:v>
                </c:pt>
                <c:pt idx="4">
                  <c:v>22.4</c:v>
                </c:pt>
                <c:pt idx="5">
                  <c:v>19</c:v>
                </c:pt>
                <c:pt idx="6">
                  <c:v>19.5</c:v>
                </c:pt>
                <c:pt idx="7">
                  <c:v>21.6</c:v>
                </c:pt>
                <c:pt idx="8">
                  <c:v>16.899999999999999</c:v>
                </c:pt>
                <c:pt idx="9">
                  <c:v>22.8</c:v>
                </c:pt>
                <c:pt idx="10">
                  <c:v>22.7</c:v>
                </c:pt>
                <c:pt idx="11">
                  <c:v>23.2</c:v>
                </c:pt>
                <c:pt idx="12">
                  <c:v>18.7</c:v>
                </c:pt>
                <c:pt idx="13">
                  <c:v>12.9</c:v>
                </c:pt>
                <c:pt idx="14">
                  <c:v>14.9</c:v>
                </c:pt>
                <c:pt idx="15">
                  <c:v>15.5</c:v>
                </c:pt>
                <c:pt idx="16">
                  <c:v>18.399999999999999</c:v>
                </c:pt>
                <c:pt idx="17">
                  <c:v>15.4</c:v>
                </c:pt>
                <c:pt idx="18">
                  <c:v>21.8</c:v>
                </c:pt>
                <c:pt idx="19">
                  <c:v>12</c:v>
                </c:pt>
                <c:pt idx="20">
                  <c:v>16.7</c:v>
                </c:pt>
                <c:pt idx="21">
                  <c:v>17.5</c:v>
                </c:pt>
                <c:pt idx="22">
                  <c:v>18.5</c:v>
                </c:pt>
                <c:pt idx="23">
                  <c:v>22</c:v>
                </c:pt>
                <c:pt idx="24">
                  <c:v>24</c:v>
                </c:pt>
                <c:pt idx="25">
                  <c:v>21.9</c:v>
                </c:pt>
                <c:pt idx="26">
                  <c:v>28.8</c:v>
                </c:pt>
                <c:pt idx="27">
                  <c:v>26.2</c:v>
                </c:pt>
                <c:pt idx="28">
                  <c:v>18.399999999999999</c:v>
                </c:pt>
                <c:pt idx="29">
                  <c:v>23.3</c:v>
                </c:pt>
                <c:pt idx="30">
                  <c:v>25</c:v>
                </c:pt>
                <c:pt idx="31">
                  <c:v>25.6</c:v>
                </c:pt>
                <c:pt idx="32">
                  <c:v>23.2</c:v>
                </c:pt>
                <c:pt idx="33">
                  <c:v>19.399999999999999</c:v>
                </c:pt>
                <c:pt idx="34">
                  <c:v>22</c:v>
                </c:pt>
                <c:pt idx="35">
                  <c:v>22.1</c:v>
                </c:pt>
                <c:pt idx="36">
                  <c:v>22.7</c:v>
                </c:pt>
                <c:pt idx="37">
                  <c:v>21.4</c:v>
                </c:pt>
                <c:pt idx="38">
                  <c:v>20.3</c:v>
                </c:pt>
                <c:pt idx="39">
                  <c:v>18.100000000000001</c:v>
                </c:pt>
                <c:pt idx="40">
                  <c:v>18.7</c:v>
                </c:pt>
                <c:pt idx="41">
                  <c:v>20.6</c:v>
                </c:pt>
                <c:pt idx="42">
                  <c:v>18.2</c:v>
                </c:pt>
                <c:pt idx="43">
                  <c:v>17.5</c:v>
                </c:pt>
                <c:pt idx="44">
                  <c:v>20.9</c:v>
                </c:pt>
                <c:pt idx="45">
                  <c:v>20.5</c:v>
                </c:pt>
                <c:pt idx="46">
                  <c:v>18.7</c:v>
                </c:pt>
                <c:pt idx="47">
                  <c:v>23.4</c:v>
                </c:pt>
                <c:pt idx="48">
                  <c:v>19.5</c:v>
                </c:pt>
                <c:pt idx="49">
                  <c:v>25.4</c:v>
                </c:pt>
                <c:pt idx="50">
                  <c:v>25.5</c:v>
                </c:pt>
                <c:pt idx="51">
                  <c:v>26</c:v>
                </c:pt>
                <c:pt idx="52">
                  <c:v>28.5</c:v>
                </c:pt>
                <c:pt idx="53">
                  <c:v>22.9</c:v>
                </c:pt>
                <c:pt idx="54">
                  <c:v>24.2</c:v>
                </c:pt>
                <c:pt idx="55">
                  <c:v>30.1</c:v>
                </c:pt>
                <c:pt idx="56">
                  <c:v>23.5</c:v>
                </c:pt>
                <c:pt idx="57">
                  <c:v>20.7</c:v>
                </c:pt>
                <c:pt idx="58">
                  <c:v>22.6</c:v>
                </c:pt>
                <c:pt idx="59">
                  <c:v>20.3</c:v>
                </c:pt>
                <c:pt idx="60">
                  <c:v>24.8</c:v>
                </c:pt>
                <c:pt idx="61">
                  <c:v>23.2</c:v>
                </c:pt>
                <c:pt idx="62">
                  <c:v>18.600000000000001</c:v>
                </c:pt>
                <c:pt idx="63">
                  <c:v>17.8</c:v>
                </c:pt>
                <c:pt idx="64">
                  <c:v>15.3</c:v>
                </c:pt>
                <c:pt idx="65">
                  <c:v>14.9</c:v>
                </c:pt>
                <c:pt idx="66">
                  <c:v>14.7</c:v>
                </c:pt>
                <c:pt idx="67">
                  <c:v>17.5</c:v>
                </c:pt>
                <c:pt idx="68">
                  <c:v>15.8</c:v>
                </c:pt>
                <c:pt idx="69">
                  <c:v>18.2</c:v>
                </c:pt>
                <c:pt idx="70">
                  <c:v>18.600000000000001</c:v>
                </c:pt>
                <c:pt idx="71">
                  <c:v>21.4</c:v>
                </c:pt>
                <c:pt idx="72">
                  <c:v>21.8</c:v>
                </c:pt>
                <c:pt idx="73">
                  <c:v>20.5</c:v>
                </c:pt>
                <c:pt idx="74">
                  <c:v>24.6</c:v>
                </c:pt>
                <c:pt idx="75">
                  <c:v>28.7</c:v>
                </c:pt>
                <c:pt idx="76">
                  <c:v>27</c:v>
                </c:pt>
                <c:pt idx="77">
                  <c:v>30.7</c:v>
                </c:pt>
                <c:pt idx="78">
                  <c:v>29.5</c:v>
                </c:pt>
                <c:pt idx="79">
                  <c:v>26.6</c:v>
                </c:pt>
                <c:pt idx="80">
                  <c:v>28.6</c:v>
                </c:pt>
                <c:pt idx="81">
                  <c:v>26.8</c:v>
                </c:pt>
                <c:pt idx="82">
                  <c:v>28</c:v>
                </c:pt>
                <c:pt idx="83">
                  <c:v>29.3</c:v>
                </c:pt>
                <c:pt idx="84">
                  <c:v>29.3</c:v>
                </c:pt>
                <c:pt idx="85">
                  <c:v>31.8</c:v>
                </c:pt>
                <c:pt idx="86">
                  <c:v>27.5</c:v>
                </c:pt>
                <c:pt idx="87">
                  <c:v>29.7</c:v>
                </c:pt>
                <c:pt idx="88">
                  <c:v>26.3</c:v>
                </c:pt>
                <c:pt idx="89">
                  <c:v>27.8</c:v>
                </c:pt>
                <c:pt idx="90">
                  <c:v>25.8</c:v>
                </c:pt>
                <c:pt idx="91">
                  <c:v>29.1</c:v>
                </c:pt>
                <c:pt idx="92">
                  <c:v>27.4</c:v>
                </c:pt>
                <c:pt idx="93">
                  <c:v>24.9</c:v>
                </c:pt>
                <c:pt idx="94">
                  <c:v>27</c:v>
                </c:pt>
                <c:pt idx="95">
                  <c:v>29.7</c:v>
                </c:pt>
                <c:pt idx="96">
                  <c:v>32.299999999999997</c:v>
                </c:pt>
                <c:pt idx="97">
                  <c:v>28.3</c:v>
                </c:pt>
                <c:pt idx="98">
                  <c:v>-30.8</c:v>
                </c:pt>
                <c:pt idx="99">
                  <c:v>-25.5</c:v>
                </c:pt>
                <c:pt idx="100">
                  <c:v>-9.1999999999999993</c:v>
                </c:pt>
                <c:pt idx="101">
                  <c:v>-3</c:v>
                </c:pt>
                <c:pt idx="102">
                  <c:v>7.1</c:v>
                </c:pt>
                <c:pt idx="103">
                  <c:v>13.8</c:v>
                </c:pt>
                <c:pt idx="104">
                  <c:v>22.2</c:v>
                </c:pt>
                <c:pt idx="105">
                  <c:v>24.2</c:v>
                </c:pt>
                <c:pt idx="106">
                  <c:v>26.2</c:v>
                </c:pt>
                <c:pt idx="107">
                  <c:v>23</c:v>
                </c:pt>
                <c:pt idx="108">
                  <c:v>32</c:v>
                </c:pt>
                <c:pt idx="109">
                  <c:v>34.200000000000003</c:v>
                </c:pt>
                <c:pt idx="110">
                  <c:v>38.700000000000003</c:v>
                </c:pt>
                <c:pt idx="111">
                  <c:v>25.6</c:v>
                </c:pt>
                <c:pt idx="112">
                  <c:v>32.5</c:v>
                </c:pt>
                <c:pt idx="113">
                  <c:v>37.211255483369428</c:v>
                </c:pt>
                <c:pt idx="114">
                  <c:v>35.815176988620117</c:v>
                </c:pt>
                <c:pt idx="115">
                  <c:v>43.509696999403644</c:v>
                </c:pt>
                <c:pt idx="116">
                  <c:v>40.299999999999997</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36719872"/>
        <c:axId val="237495424"/>
      </c:lineChart>
      <c:catAx>
        <c:axId val="136719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237495424"/>
        <c:crosses val="autoZero"/>
        <c:auto val="1"/>
        <c:lblAlgn val="ctr"/>
        <c:lblOffset val="100"/>
        <c:tickMarkSkip val="1"/>
        <c:noMultiLvlLbl val="0"/>
      </c:catAx>
      <c:valAx>
        <c:axId val="237495424"/>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719872"/>
        <c:crosses val="autoZero"/>
        <c:crossBetween val="between"/>
      </c:valAx>
      <c:spPr>
        <a:noFill/>
        <a:ln>
          <a:noFill/>
        </a:ln>
        <a:effectLst/>
      </c:spPr>
    </c:plotArea>
    <c:legend>
      <c:legendPos val="t"/>
      <c:layout>
        <c:manualLayout>
          <c:xMode val="edge"/>
          <c:yMode val="edge"/>
          <c:x val="0.29895289285082249"/>
          <c:y val="0.12471088994129347"/>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ICI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8882495804723793"/>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3"/>
              <c:layout>
                <c:manualLayout>
                  <c:x val="0"/>
                  <c:y val="-2.5884379571803066E-2"/>
                </c:manualLayout>
              </c:layout>
              <c:tx>
                <c:rich>
                  <a:bodyPr/>
                  <a:lstStyle/>
                  <a:p>
                    <a:r>
                      <a:rPr lang="en-US"/>
                      <a:t>20,1</a:t>
                    </a:r>
                  </a:p>
                </c:rich>
              </c:tx>
              <c:showLegendKey val="0"/>
              <c:showVal val="1"/>
              <c:showCatName val="0"/>
              <c:showSerName val="0"/>
              <c:showPercent val="0"/>
              <c:showBubbleSize val="0"/>
            </c:dLbl>
            <c:showLegendKey val="0"/>
            <c:showVal val="0"/>
            <c:showCatName val="0"/>
            <c:showSerName val="0"/>
            <c:showPercent val="0"/>
            <c:showBubbleSize val="0"/>
          </c:dLbls>
          <c:cat>
            <c:multiLvlStrRef>
              <c:f>'33'!$A$33:$B$149</c:f>
              <c:multiLvlStrCache>
                <c:ptCount val="1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'33'!$C$33:$C$149</c:f>
              <c:numCache>
                <c:formatCode>#,##0.0</c:formatCode>
                <c:ptCount val="117"/>
                <c:pt idx="0">
                  <c:v>10.6</c:v>
                </c:pt>
                <c:pt idx="1">
                  <c:v>6.6</c:v>
                </c:pt>
                <c:pt idx="2">
                  <c:v>5.3</c:v>
                </c:pt>
                <c:pt idx="3">
                  <c:v>4</c:v>
                </c:pt>
                <c:pt idx="4">
                  <c:v>0.3</c:v>
                </c:pt>
                <c:pt idx="5">
                  <c:v>0.5</c:v>
                </c:pt>
                <c:pt idx="6">
                  <c:v>-3.3</c:v>
                </c:pt>
                <c:pt idx="7">
                  <c:v>3.9</c:v>
                </c:pt>
                <c:pt idx="8">
                  <c:v>3.7</c:v>
                </c:pt>
                <c:pt idx="9">
                  <c:v>2.2000000000000002</c:v>
                </c:pt>
                <c:pt idx="10">
                  <c:v>-5.5</c:v>
                </c:pt>
                <c:pt idx="11">
                  <c:v>-7.1</c:v>
                </c:pt>
                <c:pt idx="12">
                  <c:v>-8.3000000000000007</c:v>
                </c:pt>
                <c:pt idx="13">
                  <c:v>-7.6</c:v>
                </c:pt>
                <c:pt idx="14">
                  <c:v>-16.600000000000001</c:v>
                </c:pt>
                <c:pt idx="15">
                  <c:v>5</c:v>
                </c:pt>
                <c:pt idx="16">
                  <c:v>-6.7</c:v>
                </c:pt>
                <c:pt idx="17">
                  <c:v>-8.8000000000000007</c:v>
                </c:pt>
                <c:pt idx="18">
                  <c:v>-9</c:v>
                </c:pt>
                <c:pt idx="19">
                  <c:v>-4</c:v>
                </c:pt>
                <c:pt idx="20">
                  <c:v>-4.7</c:v>
                </c:pt>
                <c:pt idx="21">
                  <c:v>1.4</c:v>
                </c:pt>
                <c:pt idx="22">
                  <c:v>-6.7</c:v>
                </c:pt>
                <c:pt idx="23">
                  <c:v>-3.6</c:v>
                </c:pt>
                <c:pt idx="24">
                  <c:v>9.4</c:v>
                </c:pt>
                <c:pt idx="25">
                  <c:v>4.5</c:v>
                </c:pt>
                <c:pt idx="26">
                  <c:v>-0.8</c:v>
                </c:pt>
                <c:pt idx="27">
                  <c:v>8.8000000000000007</c:v>
                </c:pt>
                <c:pt idx="28">
                  <c:v>1.7</c:v>
                </c:pt>
                <c:pt idx="29">
                  <c:v>3.3</c:v>
                </c:pt>
                <c:pt idx="30">
                  <c:v>13.1</c:v>
                </c:pt>
                <c:pt idx="31">
                  <c:v>4.0999999999999996</c:v>
                </c:pt>
                <c:pt idx="32">
                  <c:v>10.3</c:v>
                </c:pt>
                <c:pt idx="33">
                  <c:v>5.5</c:v>
                </c:pt>
                <c:pt idx="34">
                  <c:v>-7.9</c:v>
                </c:pt>
                <c:pt idx="35">
                  <c:v>-4.3</c:v>
                </c:pt>
                <c:pt idx="36">
                  <c:v>-3.3</c:v>
                </c:pt>
                <c:pt idx="37">
                  <c:v>3.6</c:v>
                </c:pt>
                <c:pt idx="38">
                  <c:v>8.4</c:v>
                </c:pt>
                <c:pt idx="39">
                  <c:v>4.7</c:v>
                </c:pt>
                <c:pt idx="40">
                  <c:v>-3.9</c:v>
                </c:pt>
                <c:pt idx="41">
                  <c:v>4.9000000000000004</c:v>
                </c:pt>
                <c:pt idx="42">
                  <c:v>3.1</c:v>
                </c:pt>
                <c:pt idx="43">
                  <c:v>-1.9</c:v>
                </c:pt>
                <c:pt idx="44">
                  <c:v>4.0999999999999996</c:v>
                </c:pt>
                <c:pt idx="45">
                  <c:v>5.4</c:v>
                </c:pt>
                <c:pt idx="46">
                  <c:v>-4.4000000000000004</c:v>
                </c:pt>
                <c:pt idx="47">
                  <c:v>-3.7</c:v>
                </c:pt>
                <c:pt idx="48">
                  <c:v>0.8</c:v>
                </c:pt>
                <c:pt idx="49">
                  <c:v>2.8</c:v>
                </c:pt>
                <c:pt idx="50">
                  <c:v>7.7</c:v>
                </c:pt>
                <c:pt idx="51">
                  <c:v>13</c:v>
                </c:pt>
                <c:pt idx="52">
                  <c:v>7.1</c:v>
                </c:pt>
                <c:pt idx="53">
                  <c:v>8</c:v>
                </c:pt>
                <c:pt idx="54">
                  <c:v>5.4</c:v>
                </c:pt>
                <c:pt idx="55">
                  <c:v>2.2000000000000002</c:v>
                </c:pt>
                <c:pt idx="56">
                  <c:v>10.4</c:v>
                </c:pt>
                <c:pt idx="57">
                  <c:v>-9.9</c:v>
                </c:pt>
                <c:pt idx="58">
                  <c:v>-6.7</c:v>
                </c:pt>
                <c:pt idx="59">
                  <c:v>3.8</c:v>
                </c:pt>
                <c:pt idx="60">
                  <c:v>-2.7</c:v>
                </c:pt>
                <c:pt idx="61">
                  <c:v>-1.8</c:v>
                </c:pt>
                <c:pt idx="62">
                  <c:v>-5</c:v>
                </c:pt>
                <c:pt idx="63">
                  <c:v>-13.7</c:v>
                </c:pt>
                <c:pt idx="64">
                  <c:v>-10.3</c:v>
                </c:pt>
                <c:pt idx="65">
                  <c:v>-11.7</c:v>
                </c:pt>
                <c:pt idx="66">
                  <c:v>-9.6999999999999993</c:v>
                </c:pt>
                <c:pt idx="67">
                  <c:v>-5</c:v>
                </c:pt>
                <c:pt idx="68">
                  <c:v>-10.199999999999999</c:v>
                </c:pt>
                <c:pt idx="69">
                  <c:v>-7.1</c:v>
                </c:pt>
                <c:pt idx="70">
                  <c:v>-7.7</c:v>
                </c:pt>
                <c:pt idx="71">
                  <c:v>-3.6</c:v>
                </c:pt>
                <c:pt idx="72">
                  <c:v>-2.9</c:v>
                </c:pt>
                <c:pt idx="73">
                  <c:v>-2.5</c:v>
                </c:pt>
                <c:pt idx="74">
                  <c:v>-1.3</c:v>
                </c:pt>
                <c:pt idx="75">
                  <c:v>-1.9</c:v>
                </c:pt>
                <c:pt idx="76">
                  <c:v>-2.6</c:v>
                </c:pt>
                <c:pt idx="77">
                  <c:v>-0.4</c:v>
                </c:pt>
                <c:pt idx="78">
                  <c:v>4.8</c:v>
                </c:pt>
                <c:pt idx="79">
                  <c:v>2.2999999999999998</c:v>
                </c:pt>
                <c:pt idx="80">
                  <c:v>2</c:v>
                </c:pt>
                <c:pt idx="81">
                  <c:v>4.5999999999999996</c:v>
                </c:pt>
                <c:pt idx="82">
                  <c:v>-3.2</c:v>
                </c:pt>
                <c:pt idx="83">
                  <c:v>0.5</c:v>
                </c:pt>
                <c:pt idx="84">
                  <c:v>10.5</c:v>
                </c:pt>
                <c:pt idx="85">
                  <c:v>6.4</c:v>
                </c:pt>
                <c:pt idx="86">
                  <c:v>6</c:v>
                </c:pt>
                <c:pt idx="87">
                  <c:v>7.2</c:v>
                </c:pt>
                <c:pt idx="88">
                  <c:v>6.3</c:v>
                </c:pt>
                <c:pt idx="89">
                  <c:v>5.2</c:v>
                </c:pt>
                <c:pt idx="90">
                  <c:v>5.5</c:v>
                </c:pt>
                <c:pt idx="91">
                  <c:v>7</c:v>
                </c:pt>
                <c:pt idx="92">
                  <c:v>9.4</c:v>
                </c:pt>
                <c:pt idx="93">
                  <c:v>9.9</c:v>
                </c:pt>
                <c:pt idx="94">
                  <c:v>7.2</c:v>
                </c:pt>
                <c:pt idx="95">
                  <c:v>8.6999999999999993</c:v>
                </c:pt>
                <c:pt idx="96">
                  <c:v>15.1</c:v>
                </c:pt>
                <c:pt idx="97">
                  <c:v>10.5</c:v>
                </c:pt>
                <c:pt idx="98">
                  <c:v>-31.2</c:v>
                </c:pt>
                <c:pt idx="99">
                  <c:v>-39.9</c:v>
                </c:pt>
                <c:pt idx="100">
                  <c:v>-24.9</c:v>
                </c:pt>
                <c:pt idx="101">
                  <c:v>-29.6</c:v>
                </c:pt>
                <c:pt idx="102">
                  <c:v>-13.6</c:v>
                </c:pt>
                <c:pt idx="103">
                  <c:v>-2.6</c:v>
                </c:pt>
                <c:pt idx="104">
                  <c:v>3.6</c:v>
                </c:pt>
                <c:pt idx="105">
                  <c:v>-9.8000000000000007</c:v>
                </c:pt>
                <c:pt idx="106">
                  <c:v>-10.4</c:v>
                </c:pt>
                <c:pt idx="107">
                  <c:v>-7.7</c:v>
                </c:pt>
                <c:pt idx="108">
                  <c:v>3</c:v>
                </c:pt>
                <c:pt idx="109">
                  <c:v>4.5999999999999996</c:v>
                </c:pt>
                <c:pt idx="110">
                  <c:v>0</c:v>
                </c:pt>
                <c:pt idx="111">
                  <c:v>-8.5</c:v>
                </c:pt>
                <c:pt idx="112" formatCode="General">
                  <c:v>-7.8</c:v>
                </c:pt>
                <c:pt idx="113" formatCode="0.0">
                  <c:v>3.2026630730519052</c:v>
                </c:pt>
                <c:pt idx="114" formatCode="0.0">
                  <c:v>11.74167073277534</c:v>
                </c:pt>
                <c:pt idx="115" formatCode="0.0">
                  <c:v>10.045649635775392</c:v>
                </c:pt>
                <c:pt idx="116" formatCode="0.0">
                  <c:v>20.110672548564352</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6"/>
              <c:layout>
                <c:manualLayout>
                  <c:x val="-2.0705641625122886E-16"/>
                  <c:y val="-3.623813140052431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'33'!$A$33:$B$149</c:f>
              <c:multiLvlStrCache>
                <c:ptCount val="11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'33'!$F$33:$F$149</c:f>
              <c:numCache>
                <c:formatCode>#,##0.0</c:formatCode>
                <c:ptCount val="117"/>
                <c:pt idx="0">
                  <c:v>10.5</c:v>
                </c:pt>
                <c:pt idx="1">
                  <c:v>10.1</c:v>
                </c:pt>
                <c:pt idx="2">
                  <c:v>6.1</c:v>
                </c:pt>
                <c:pt idx="3">
                  <c:v>3.6</c:v>
                </c:pt>
                <c:pt idx="4">
                  <c:v>1.9</c:v>
                </c:pt>
                <c:pt idx="5">
                  <c:v>-0.3</c:v>
                </c:pt>
                <c:pt idx="6">
                  <c:v>1</c:v>
                </c:pt>
                <c:pt idx="7">
                  <c:v>2.7</c:v>
                </c:pt>
                <c:pt idx="8">
                  <c:v>0.1</c:v>
                </c:pt>
                <c:pt idx="9">
                  <c:v>-2.6</c:v>
                </c:pt>
                <c:pt idx="10">
                  <c:v>-5</c:v>
                </c:pt>
                <c:pt idx="11">
                  <c:v>-1.9</c:v>
                </c:pt>
                <c:pt idx="12">
                  <c:v>2.1</c:v>
                </c:pt>
                <c:pt idx="13">
                  <c:v>-3</c:v>
                </c:pt>
                <c:pt idx="14">
                  <c:v>-6.2</c:v>
                </c:pt>
                <c:pt idx="15">
                  <c:v>-1.3</c:v>
                </c:pt>
                <c:pt idx="16">
                  <c:v>-2.4</c:v>
                </c:pt>
                <c:pt idx="17">
                  <c:v>-5</c:v>
                </c:pt>
                <c:pt idx="18">
                  <c:v>-2</c:v>
                </c:pt>
                <c:pt idx="19">
                  <c:v>-1.8</c:v>
                </c:pt>
                <c:pt idx="20">
                  <c:v>0.4</c:v>
                </c:pt>
                <c:pt idx="21">
                  <c:v>-1.4</c:v>
                </c:pt>
                <c:pt idx="22">
                  <c:v>-5.2</c:v>
                </c:pt>
                <c:pt idx="23">
                  <c:v>-1.3</c:v>
                </c:pt>
                <c:pt idx="24">
                  <c:v>6.7</c:v>
                </c:pt>
                <c:pt idx="25">
                  <c:v>5.8</c:v>
                </c:pt>
                <c:pt idx="26">
                  <c:v>2.8</c:v>
                </c:pt>
                <c:pt idx="27">
                  <c:v>4.0999999999999996</c:v>
                </c:pt>
                <c:pt idx="28">
                  <c:v>2.9</c:v>
                </c:pt>
                <c:pt idx="29">
                  <c:v>0.7</c:v>
                </c:pt>
                <c:pt idx="30">
                  <c:v>9.3000000000000007</c:v>
                </c:pt>
                <c:pt idx="31">
                  <c:v>8.6</c:v>
                </c:pt>
                <c:pt idx="32">
                  <c:v>7.2</c:v>
                </c:pt>
                <c:pt idx="33">
                  <c:v>2.7</c:v>
                </c:pt>
                <c:pt idx="34">
                  <c:v>-4.0999999999999996</c:v>
                </c:pt>
                <c:pt idx="35">
                  <c:v>-2.1</c:v>
                </c:pt>
                <c:pt idx="36">
                  <c:v>0.8</c:v>
                </c:pt>
                <c:pt idx="37">
                  <c:v>7.3</c:v>
                </c:pt>
                <c:pt idx="38">
                  <c:v>4.0999999999999996</c:v>
                </c:pt>
                <c:pt idx="39">
                  <c:v>-0.1</c:v>
                </c:pt>
                <c:pt idx="40">
                  <c:v>0.9</c:v>
                </c:pt>
                <c:pt idx="41">
                  <c:v>0.1</c:v>
                </c:pt>
                <c:pt idx="42">
                  <c:v>0.1</c:v>
                </c:pt>
                <c:pt idx="43">
                  <c:v>2.9</c:v>
                </c:pt>
                <c:pt idx="44">
                  <c:v>6.3</c:v>
                </c:pt>
                <c:pt idx="45">
                  <c:v>2.1</c:v>
                </c:pt>
                <c:pt idx="46">
                  <c:v>-3.3</c:v>
                </c:pt>
                <c:pt idx="47">
                  <c:v>1.3</c:v>
                </c:pt>
                <c:pt idx="48">
                  <c:v>5.3</c:v>
                </c:pt>
                <c:pt idx="49">
                  <c:v>10.4</c:v>
                </c:pt>
                <c:pt idx="50">
                  <c:v>4.0999999999999996</c:v>
                </c:pt>
                <c:pt idx="51">
                  <c:v>5.9</c:v>
                </c:pt>
                <c:pt idx="52">
                  <c:v>5.2</c:v>
                </c:pt>
                <c:pt idx="53">
                  <c:v>3.7</c:v>
                </c:pt>
                <c:pt idx="54">
                  <c:v>5.5</c:v>
                </c:pt>
                <c:pt idx="55">
                  <c:v>7.9</c:v>
                </c:pt>
                <c:pt idx="56">
                  <c:v>2.5</c:v>
                </c:pt>
                <c:pt idx="57">
                  <c:v>-5.5</c:v>
                </c:pt>
                <c:pt idx="58">
                  <c:v>-4</c:v>
                </c:pt>
                <c:pt idx="59">
                  <c:v>-1.2</c:v>
                </c:pt>
                <c:pt idx="60">
                  <c:v>1.9</c:v>
                </c:pt>
                <c:pt idx="61">
                  <c:v>-0.1</c:v>
                </c:pt>
                <c:pt idx="62">
                  <c:v>-0.9</c:v>
                </c:pt>
                <c:pt idx="63">
                  <c:v>-8.5</c:v>
                </c:pt>
                <c:pt idx="64">
                  <c:v>-8.8000000000000007</c:v>
                </c:pt>
                <c:pt idx="65">
                  <c:v>-5.4</c:v>
                </c:pt>
                <c:pt idx="66">
                  <c:v>-5.9</c:v>
                </c:pt>
                <c:pt idx="67">
                  <c:v>-1.9</c:v>
                </c:pt>
                <c:pt idx="68">
                  <c:v>-3.4</c:v>
                </c:pt>
                <c:pt idx="69">
                  <c:v>-8.6999999999999993</c:v>
                </c:pt>
                <c:pt idx="70">
                  <c:v>-10.1</c:v>
                </c:pt>
                <c:pt idx="71">
                  <c:v>-4.8</c:v>
                </c:pt>
                <c:pt idx="72">
                  <c:v>0</c:v>
                </c:pt>
                <c:pt idx="73">
                  <c:v>1.9</c:v>
                </c:pt>
                <c:pt idx="74">
                  <c:v>0.2</c:v>
                </c:pt>
                <c:pt idx="75">
                  <c:v>2</c:v>
                </c:pt>
                <c:pt idx="76">
                  <c:v>0.5</c:v>
                </c:pt>
                <c:pt idx="77">
                  <c:v>2.4</c:v>
                </c:pt>
                <c:pt idx="78">
                  <c:v>5</c:v>
                </c:pt>
                <c:pt idx="79">
                  <c:v>5.3</c:v>
                </c:pt>
                <c:pt idx="80">
                  <c:v>3.8</c:v>
                </c:pt>
                <c:pt idx="81">
                  <c:v>1.3</c:v>
                </c:pt>
                <c:pt idx="82">
                  <c:v>-4.3</c:v>
                </c:pt>
                <c:pt idx="83">
                  <c:v>-1.1000000000000001</c:v>
                </c:pt>
                <c:pt idx="84">
                  <c:v>6.3</c:v>
                </c:pt>
                <c:pt idx="85">
                  <c:v>5.0999999999999996</c:v>
                </c:pt>
                <c:pt idx="86">
                  <c:v>3</c:v>
                </c:pt>
                <c:pt idx="87">
                  <c:v>4.4000000000000004</c:v>
                </c:pt>
                <c:pt idx="88">
                  <c:v>7.1</c:v>
                </c:pt>
                <c:pt idx="89">
                  <c:v>8.4</c:v>
                </c:pt>
                <c:pt idx="90">
                  <c:v>9.3000000000000007</c:v>
                </c:pt>
                <c:pt idx="91">
                  <c:v>10.5</c:v>
                </c:pt>
                <c:pt idx="92">
                  <c:v>11.5</c:v>
                </c:pt>
                <c:pt idx="93">
                  <c:v>5.7</c:v>
                </c:pt>
                <c:pt idx="94">
                  <c:v>1.3</c:v>
                </c:pt>
                <c:pt idx="95">
                  <c:v>8.5</c:v>
                </c:pt>
                <c:pt idx="96">
                  <c:v>12.2</c:v>
                </c:pt>
                <c:pt idx="97">
                  <c:v>9.8000000000000007</c:v>
                </c:pt>
                <c:pt idx="98">
                  <c:v>-35</c:v>
                </c:pt>
                <c:pt idx="99">
                  <c:v>-35.799999999999997</c:v>
                </c:pt>
                <c:pt idx="100">
                  <c:v>-21.3</c:v>
                </c:pt>
                <c:pt idx="101">
                  <c:v>-20.8</c:v>
                </c:pt>
                <c:pt idx="102">
                  <c:v>-8.5</c:v>
                </c:pt>
                <c:pt idx="103">
                  <c:v>1.5</c:v>
                </c:pt>
                <c:pt idx="104">
                  <c:v>6.1</c:v>
                </c:pt>
                <c:pt idx="105">
                  <c:v>-3</c:v>
                </c:pt>
                <c:pt idx="106">
                  <c:v>-6.7</c:v>
                </c:pt>
                <c:pt idx="107">
                  <c:v>-1.6</c:v>
                </c:pt>
                <c:pt idx="108">
                  <c:v>3.7</c:v>
                </c:pt>
                <c:pt idx="109">
                  <c:v>8.1999999999999993</c:v>
                </c:pt>
                <c:pt idx="110">
                  <c:v>6.8</c:v>
                </c:pt>
                <c:pt idx="111">
                  <c:v>-5.0999999999999996</c:v>
                </c:pt>
                <c:pt idx="112" formatCode="General">
                  <c:v>-3.2</c:v>
                </c:pt>
                <c:pt idx="113" formatCode="0.0">
                  <c:v>5.8420086028658362</c:v>
                </c:pt>
                <c:pt idx="114" formatCode="0.0">
                  <c:v>16.299650407651416</c:v>
                </c:pt>
                <c:pt idx="115" formatCode="0.0">
                  <c:v>15.641929738425453</c:v>
                </c:pt>
                <c:pt idx="116" formatCode="0.0">
                  <c:v>20.399999999999999</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36846848"/>
        <c:axId val="237497728"/>
      </c:lineChart>
      <c:catAx>
        <c:axId val="136846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237497728"/>
        <c:crosses val="autoZero"/>
        <c:auto val="1"/>
        <c:lblAlgn val="ctr"/>
        <c:lblOffset val="100"/>
        <c:tickMarkSkip val="1"/>
        <c:noMultiLvlLbl val="0"/>
      </c:catAx>
      <c:valAx>
        <c:axId val="23749772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846848"/>
        <c:crosses val="autoZero"/>
        <c:crossBetween val="between"/>
      </c:valAx>
      <c:spPr>
        <a:noFill/>
        <a:ln>
          <a:noFill/>
        </a:ln>
        <a:effectLst/>
      </c:spPr>
    </c:plotArea>
    <c:legend>
      <c:legendPos val="t"/>
      <c:layout>
        <c:manualLayout>
          <c:xMode val="edge"/>
          <c:yMode val="edge"/>
          <c:x val="0.30459995251134081"/>
          <c:y val="9.3649647116562804E-2"/>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desempleo trimestre móvil</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3"/>
              <c:layout>
                <c:manualLayout>
                  <c:x val="0"/>
                  <c:y val="-6.729938688668801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'5'!$A$33:$B$146</c:f>
              <c:multiLvlStrCache>
                <c:ptCount val="114"/>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'5'!$C$33:$C$146</c:f>
              <c:numCache>
                <c:formatCode>_(* #,##0.0_);_(* \(#,##0.0\);_(* "-"??_);_(@_)</c:formatCode>
                <c:ptCount val="114"/>
                <c:pt idx="0">
                  <c:v>10.679509703202307</c:v>
                </c:pt>
                <c:pt idx="1">
                  <c:v>9.6460964040213248</c:v>
                </c:pt>
                <c:pt idx="2">
                  <c:v>9.4809828875479347</c:v>
                </c:pt>
                <c:pt idx="3">
                  <c:v>9.6608987589632758</c:v>
                </c:pt>
                <c:pt idx="4">
                  <c:v>10.256540207984575</c:v>
                </c:pt>
                <c:pt idx="5">
                  <c:v>9.5711791891092712</c:v>
                </c:pt>
                <c:pt idx="6">
                  <c:v>9.3679873736121184</c:v>
                </c:pt>
                <c:pt idx="7">
                  <c:v>8.6307257778490403</c:v>
                </c:pt>
                <c:pt idx="8">
                  <c:v>8.384683555139679</c:v>
                </c:pt>
                <c:pt idx="9">
                  <c:v>8.4852341452848279</c:v>
                </c:pt>
                <c:pt idx="10">
                  <c:v>9.5032588149774604</c:v>
                </c:pt>
                <c:pt idx="11">
                  <c:v>10.371071517585175</c:v>
                </c:pt>
                <c:pt idx="12">
                  <c:v>10.346716961576892</c:v>
                </c:pt>
                <c:pt idx="13">
                  <c:v>9.175616002460016</c:v>
                </c:pt>
                <c:pt idx="14">
                  <c:v>8.6486291905181449</c:v>
                </c:pt>
                <c:pt idx="15">
                  <c:v>9.0593255795493892</c:v>
                </c:pt>
                <c:pt idx="16">
                  <c:v>9.4011598560974861</c:v>
                </c:pt>
                <c:pt idx="17">
                  <c:v>9.4272195445012681</c:v>
                </c:pt>
                <c:pt idx="18">
                  <c:v>8.8280137875959568</c:v>
                </c:pt>
                <c:pt idx="19">
                  <c:v>8.2947423430044616</c:v>
                </c:pt>
                <c:pt idx="20">
                  <c:v>7.7592579589239001</c:v>
                </c:pt>
                <c:pt idx="21">
                  <c:v>7.9059115398089883</c:v>
                </c:pt>
                <c:pt idx="22">
                  <c:v>8.7549898358129123</c:v>
                </c:pt>
                <c:pt idx="23">
                  <c:v>9.7023556010698488</c:v>
                </c:pt>
                <c:pt idx="24">
                  <c:v>9.9337030432296753</c:v>
                </c:pt>
                <c:pt idx="25">
                  <c:v>8.899066241817156</c:v>
                </c:pt>
                <c:pt idx="26">
                  <c:v>8.4300942662462415</c:v>
                </c:pt>
                <c:pt idx="27">
                  <c:v>8.6655499288915241</c:v>
                </c:pt>
                <c:pt idx="28">
                  <c:v>9.3427070604385936</c:v>
                </c:pt>
                <c:pt idx="29">
                  <c:v>9.2767036153973095</c:v>
                </c:pt>
                <c:pt idx="30">
                  <c:v>8.4737197274635196</c:v>
                </c:pt>
                <c:pt idx="31">
                  <c:v>7.9820598791414721</c:v>
                </c:pt>
                <c:pt idx="32">
                  <c:v>7.612989363468003</c:v>
                </c:pt>
                <c:pt idx="33">
                  <c:v>7.6895398355610558</c:v>
                </c:pt>
                <c:pt idx="34">
                  <c:v>8.6807763572924657</c:v>
                </c:pt>
                <c:pt idx="35">
                  <c:v>8.8712224470121583</c:v>
                </c:pt>
                <c:pt idx="36">
                  <c:v>8.9325426697787655</c:v>
                </c:pt>
                <c:pt idx="37">
                  <c:v>8.5514643150507617</c:v>
                </c:pt>
                <c:pt idx="38">
                  <c:v>8.6902220843550388</c:v>
                </c:pt>
                <c:pt idx="39">
                  <c:v>8.9071265925204042</c:v>
                </c:pt>
                <c:pt idx="40">
                  <c:v>8.4549653335588069</c:v>
                </c:pt>
                <c:pt idx="41">
                  <c:v>8.7410704965221697</c:v>
                </c:pt>
                <c:pt idx="42">
                  <c:v>8.8116641173642645</c:v>
                </c:pt>
                <c:pt idx="43">
                  <c:v>8.9560772003303963</c:v>
                </c:pt>
                <c:pt idx="44">
                  <c:v>8.2102031826836281</c:v>
                </c:pt>
                <c:pt idx="45">
                  <c:v>8.3127021702084214</c:v>
                </c:pt>
                <c:pt idx="46">
                  <c:v>10.378591953089831</c:v>
                </c:pt>
                <c:pt idx="47">
                  <c:v>10.979384336960821</c:v>
                </c:pt>
                <c:pt idx="48">
                  <c:v>10.60020605337226</c:v>
                </c:pt>
                <c:pt idx="49">
                  <c:v>8.5373860017267926</c:v>
                </c:pt>
                <c:pt idx="50">
                  <c:v>8.0377952640040018</c:v>
                </c:pt>
                <c:pt idx="51">
                  <c:v>8.5068685516659777</c:v>
                </c:pt>
                <c:pt idx="52">
                  <c:v>8.9732886598320647</c:v>
                </c:pt>
                <c:pt idx="53">
                  <c:v>9.6375874220983704</c:v>
                </c:pt>
                <c:pt idx="54">
                  <c:v>9.2748277178041167</c:v>
                </c:pt>
                <c:pt idx="55">
                  <c:v>8.8967766225758265</c:v>
                </c:pt>
                <c:pt idx="56">
                  <c:v>8.323485737607017</c:v>
                </c:pt>
                <c:pt idx="57">
                  <c:v>8.7574054828462877</c:v>
                </c:pt>
                <c:pt idx="58">
                  <c:v>10.62318192271472</c:v>
                </c:pt>
                <c:pt idx="59">
                  <c:v>11.525262067719833</c:v>
                </c:pt>
                <c:pt idx="60">
                  <c:v>11.745824433753357</c:v>
                </c:pt>
                <c:pt idx="61">
                  <c:v>10.702526854294236</c:v>
                </c:pt>
                <c:pt idx="62">
                  <c:v>10.520779606105517</c:v>
                </c:pt>
                <c:pt idx="63">
                  <c:v>10.649406246240968</c:v>
                </c:pt>
                <c:pt idx="64">
                  <c:v>10.846384662017474</c:v>
                </c:pt>
                <c:pt idx="65">
                  <c:v>10.421870670373355</c:v>
                </c:pt>
                <c:pt idx="66">
                  <c:v>10.145436702748546</c:v>
                </c:pt>
                <c:pt idx="67">
                  <c:v>9.2837862690635049</c:v>
                </c:pt>
                <c:pt idx="68">
                  <c:v>9.454416100465906</c:v>
                </c:pt>
                <c:pt idx="69">
                  <c:v>9.5083183474050621</c:v>
                </c:pt>
                <c:pt idx="70">
                  <c:v>10.919743946587115</c:v>
                </c:pt>
                <c:pt idx="71">
                  <c:v>11.693837216688101</c:v>
                </c:pt>
                <c:pt idx="72">
                  <c:v>11.652986858947951</c:v>
                </c:pt>
                <c:pt idx="73">
                  <c:v>10.541678575574617</c:v>
                </c:pt>
                <c:pt idx="74">
                  <c:v>10.042716043564488</c:v>
                </c:pt>
                <c:pt idx="75">
                  <c:v>10.595684327466063</c:v>
                </c:pt>
                <c:pt idx="76">
                  <c:v>10.616935176264915</c:v>
                </c:pt>
                <c:pt idx="77">
                  <c:v>10.342778483310575</c:v>
                </c:pt>
                <c:pt idx="78">
                  <c:v>9.6307140254361236</c:v>
                </c:pt>
                <c:pt idx="79">
                  <c:v>9.6150632987213012</c:v>
                </c:pt>
                <c:pt idx="80">
                  <c:v>9.6866427542778446</c:v>
                </c:pt>
                <c:pt idx="81">
                  <c:v>10.120398577331402</c:v>
                </c:pt>
                <c:pt idx="82">
                  <c:v>11.581218631603939</c:v>
                </c:pt>
                <c:pt idx="83">
                  <c:v>12.903649074588728</c:v>
                </c:pt>
                <c:pt idx="84">
                  <c:v>13.418557751796564</c:v>
                </c:pt>
                <c:pt idx="85">
                  <c:v>11.915277775501467</c:v>
                </c:pt>
                <c:pt idx="86">
                  <c:v>10.985555708059035</c:v>
                </c:pt>
                <c:pt idx="87">
                  <c:v>10.327193377809408</c:v>
                </c:pt>
                <c:pt idx="88">
                  <c:v>10.311965475323209</c:v>
                </c:pt>
                <c:pt idx="89">
                  <c:v>10.360039752090501</c:v>
                </c:pt>
                <c:pt idx="90">
                  <c:v>9.992474241296275</c:v>
                </c:pt>
                <c:pt idx="91">
                  <c:v>10.065977225062445</c:v>
                </c:pt>
                <c:pt idx="92">
                  <c:v>9.6687783039823056</c:v>
                </c:pt>
                <c:pt idx="93">
                  <c:v>9.8535217596808984</c:v>
                </c:pt>
                <c:pt idx="94">
                  <c:v>10.566526792513979</c:v>
                </c:pt>
                <c:pt idx="95">
                  <c:v>10.826013062310279</c:v>
                </c:pt>
                <c:pt idx="96">
                  <c:v>11.792871240909687</c:v>
                </c:pt>
                <c:pt idx="97">
                  <c:v>14.502792418317329</c:v>
                </c:pt>
                <c:pt idx="98">
                  <c:v>19.172950166650715</c:v>
                </c:pt>
                <c:pt idx="99">
                  <c:v>23.633063150586668</c:v>
                </c:pt>
                <c:pt idx="100">
                  <c:v>25.071575297677747</c:v>
                </c:pt>
                <c:pt idx="101">
                  <c:v>24.07630516726184</c:v>
                </c:pt>
                <c:pt idx="102">
                  <c:v>21.966845919742113</c:v>
                </c:pt>
                <c:pt idx="103">
                  <c:v>19.120885760596295</c:v>
                </c:pt>
                <c:pt idx="104">
                  <c:v>17.239243100624179</c:v>
                </c:pt>
                <c:pt idx="105">
                  <c:v>16.29147355994693</c:v>
                </c:pt>
                <c:pt idx="106">
                  <c:v>17.638234736659864</c:v>
                </c:pt>
                <c:pt idx="107">
                  <c:v>19.487592028290614</c:v>
                </c:pt>
                <c:pt idx="108">
                  <c:v>20.081798793704504</c:v>
                </c:pt>
                <c:pt idx="109">
                  <c:v>19.191671382817706</c:v>
                </c:pt>
                <c:pt idx="110">
                  <c:v>18.125458905229657</c:v>
                </c:pt>
                <c:pt idx="111">
                  <c:v>18.123573218628948</c:v>
                </c:pt>
                <c:pt idx="112">
                  <c:v>17.044724185714756</c:v>
                </c:pt>
                <c:pt idx="113">
                  <c:v>16.126214791060683</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3"/>
              <c:layout>
                <c:manualLayout>
                  <c:x val="-1.0784189145616935E-16"/>
                  <c:y val="4.141500731488480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'5'!$A$33:$B$146</c:f>
              <c:multiLvlStrCache>
                <c:ptCount val="114"/>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'5'!$E$33:$E$146</c:f>
              <c:numCache>
                <c:formatCode>0.0</c:formatCode>
                <c:ptCount val="114"/>
                <c:pt idx="0">
                  <c:v>11.568397428941312</c:v>
                </c:pt>
                <c:pt idx="1">
                  <c:v>11.032809677511242</c:v>
                </c:pt>
                <c:pt idx="2">
                  <c:v>10.646637992894135</c:v>
                </c:pt>
                <c:pt idx="3">
                  <c:v>10.531394869873155</c:v>
                </c:pt>
                <c:pt idx="4">
                  <c:v>10.530921975691875</c:v>
                </c:pt>
                <c:pt idx="5">
                  <c:v>10.210726023824217</c:v>
                </c:pt>
                <c:pt idx="6">
                  <c:v>10.184355590133668</c:v>
                </c:pt>
                <c:pt idx="7">
                  <c:v>9.5078742311435782</c:v>
                </c:pt>
                <c:pt idx="8">
                  <c:v>9.3416330846752178</c:v>
                </c:pt>
                <c:pt idx="9">
                  <c:v>9.2153890407380015</c:v>
                </c:pt>
                <c:pt idx="10">
                  <c:v>10.285513060336418</c:v>
                </c:pt>
                <c:pt idx="11">
                  <c:v>11.13116507353895</c:v>
                </c:pt>
                <c:pt idx="12">
                  <c:v>11.359888730818451</c:v>
                </c:pt>
                <c:pt idx="13">
                  <c:v>10.725361120725662</c:v>
                </c:pt>
                <c:pt idx="14">
                  <c:v>9.928840791468863</c:v>
                </c:pt>
                <c:pt idx="15">
                  <c:v>9.608231798834451</c:v>
                </c:pt>
                <c:pt idx="16">
                  <c:v>9.513631737567998</c:v>
                </c:pt>
                <c:pt idx="17">
                  <c:v>9.4624765859480213</c:v>
                </c:pt>
                <c:pt idx="18">
                  <c:v>9.3765914765885512</c:v>
                </c:pt>
                <c:pt idx="19">
                  <c:v>8.6712922890685338</c:v>
                </c:pt>
                <c:pt idx="20">
                  <c:v>8.4093350332725905</c:v>
                </c:pt>
                <c:pt idx="21">
                  <c:v>8.2345441195724582</c:v>
                </c:pt>
                <c:pt idx="22">
                  <c:v>9.3348756000020412</c:v>
                </c:pt>
                <c:pt idx="23">
                  <c:v>10.065634429405197</c:v>
                </c:pt>
                <c:pt idx="24">
                  <c:v>10.507000380504632</c:v>
                </c:pt>
                <c:pt idx="25">
                  <c:v>9.7885932417566064</c:v>
                </c:pt>
                <c:pt idx="26">
                  <c:v>9.1622958825970482</c:v>
                </c:pt>
                <c:pt idx="27">
                  <c:v>8.9863861347574083</c:v>
                </c:pt>
                <c:pt idx="28">
                  <c:v>9.0941437134701548</c:v>
                </c:pt>
                <c:pt idx="29">
                  <c:v>9.1271927804251956</c:v>
                </c:pt>
                <c:pt idx="30">
                  <c:v>8.8444370570690882</c:v>
                </c:pt>
                <c:pt idx="31">
                  <c:v>8.3655465618901825</c:v>
                </c:pt>
                <c:pt idx="32">
                  <c:v>7.9710576222700018</c:v>
                </c:pt>
                <c:pt idx="33">
                  <c:v>8.0939368673702887</c:v>
                </c:pt>
                <c:pt idx="34">
                  <c:v>9.061697539866195</c:v>
                </c:pt>
                <c:pt idx="35">
                  <c:v>9.7846971708625787</c:v>
                </c:pt>
                <c:pt idx="36">
                  <c:v>9.8328938930718248</c:v>
                </c:pt>
                <c:pt idx="37">
                  <c:v>9.4071465796430633</c:v>
                </c:pt>
                <c:pt idx="38">
                  <c:v>9.1022559951798758</c:v>
                </c:pt>
                <c:pt idx="39">
                  <c:v>8.8974905860806981</c:v>
                </c:pt>
                <c:pt idx="40">
                  <c:v>8.672826880482706</c:v>
                </c:pt>
                <c:pt idx="41">
                  <c:v>8.7271178682561317</c:v>
                </c:pt>
                <c:pt idx="42">
                  <c:v>8.9719214434760914</c:v>
                </c:pt>
                <c:pt idx="43">
                  <c:v>8.746433168661321</c:v>
                </c:pt>
                <c:pt idx="44">
                  <c:v>8.1403581107989034</c:v>
                </c:pt>
                <c:pt idx="45">
                  <c:v>8.0146393342408366</c:v>
                </c:pt>
                <c:pt idx="46">
                  <c:v>9.2436876893556263</c:v>
                </c:pt>
                <c:pt idx="47">
                  <c:v>10.16165206676507</c:v>
                </c:pt>
                <c:pt idx="48">
                  <c:v>10.685249958317375</c:v>
                </c:pt>
                <c:pt idx="49">
                  <c:v>9.7151027670266199</c:v>
                </c:pt>
                <c:pt idx="50">
                  <c:v>9.329490859666512</c:v>
                </c:pt>
                <c:pt idx="51">
                  <c:v>8.9156771513476141</c:v>
                </c:pt>
                <c:pt idx="52">
                  <c:v>9.1901698324345116</c:v>
                </c:pt>
                <c:pt idx="53">
                  <c:v>9.2358108253739868</c:v>
                </c:pt>
                <c:pt idx="54">
                  <c:v>9.1107489775051143</c:v>
                </c:pt>
                <c:pt idx="55">
                  <c:v>8.594213913196274</c:v>
                </c:pt>
                <c:pt idx="56">
                  <c:v>8.1022937421602279</c:v>
                </c:pt>
                <c:pt idx="57">
                  <c:v>8.1811526703665862</c:v>
                </c:pt>
                <c:pt idx="58">
                  <c:v>9.3143577753864122</c:v>
                </c:pt>
                <c:pt idx="59">
                  <c:v>10.3209919292668</c:v>
                </c:pt>
                <c:pt idx="60">
                  <c:v>10.647837415862693</c:v>
                </c:pt>
                <c:pt idx="61">
                  <c:v>9.7004463484344239</c:v>
                </c:pt>
                <c:pt idx="62">
                  <c:v>9.3398803906399142</c:v>
                </c:pt>
                <c:pt idx="63">
                  <c:v>9.0113653985465785</c:v>
                </c:pt>
                <c:pt idx="64">
                  <c:v>9.265531977082949</c:v>
                </c:pt>
                <c:pt idx="65">
                  <c:v>9.1602194693452699</c:v>
                </c:pt>
                <c:pt idx="66">
                  <c:v>9.3321036429239985</c:v>
                </c:pt>
                <c:pt idx="67">
                  <c:v>8.9573394095392231</c:v>
                </c:pt>
                <c:pt idx="68">
                  <c:v>8.7143841134604028</c:v>
                </c:pt>
                <c:pt idx="69">
                  <c:v>8.5177305019391305</c:v>
                </c:pt>
                <c:pt idx="70">
                  <c:v>9.5745712425731426</c:v>
                </c:pt>
                <c:pt idx="71">
                  <c:v>10.390097502000277</c:v>
                </c:pt>
                <c:pt idx="72">
                  <c:v>10.669031116351904</c:v>
                </c:pt>
                <c:pt idx="73">
                  <c:v>9.8980746946057518</c:v>
                </c:pt>
                <c:pt idx="74">
                  <c:v>9.5433931884553242</c:v>
                </c:pt>
                <c:pt idx="75">
                  <c:v>9.4248042906547678</c:v>
                </c:pt>
                <c:pt idx="76">
                  <c:v>9.510321003957694</c:v>
                </c:pt>
                <c:pt idx="77">
                  <c:v>9.3186751046308949</c:v>
                </c:pt>
                <c:pt idx="78">
                  <c:v>9.4523161210751994</c:v>
                </c:pt>
                <c:pt idx="79">
                  <c:v>9.2326630652388193</c:v>
                </c:pt>
                <c:pt idx="80">
                  <c:v>9.1025268954978582</c:v>
                </c:pt>
                <c:pt idx="81">
                  <c:v>9.1847628749450738</c:v>
                </c:pt>
                <c:pt idx="82">
                  <c:v>10.423989947111099</c:v>
                </c:pt>
                <c:pt idx="83">
                  <c:v>11.415602325709868</c:v>
                </c:pt>
                <c:pt idx="84">
                  <c:v>11.79380873177425</c:v>
                </c:pt>
                <c:pt idx="85">
                  <c:v>10.97868800805789</c:v>
                </c:pt>
                <c:pt idx="86">
                  <c:v>10.564021245484296</c:v>
                </c:pt>
                <c:pt idx="87">
                  <c:v>10.100121963814257</c:v>
                </c:pt>
                <c:pt idx="88">
                  <c:v>10.228287993175652</c:v>
                </c:pt>
                <c:pt idx="89">
                  <c:v>10.3143737897382</c:v>
                </c:pt>
                <c:pt idx="90">
                  <c:v>10.578864828210385</c:v>
                </c:pt>
                <c:pt idx="91">
                  <c:v>10.284207272261852</c:v>
                </c:pt>
                <c:pt idx="92">
                  <c:v>9.7695135051717443</c:v>
                </c:pt>
                <c:pt idx="93">
                  <c:v>9.5418327896313428</c:v>
                </c:pt>
                <c:pt idx="94">
                  <c:v>10.576682083863892</c:v>
                </c:pt>
                <c:pt idx="95">
                  <c:v>11.549886310398657</c:v>
                </c:pt>
                <c:pt idx="96">
                  <c:v>12.590009709168401</c:v>
                </c:pt>
                <c:pt idx="97">
                  <c:v>14.599226287597524</c:v>
                </c:pt>
                <c:pt idx="98">
                  <c:v>17.779082054336094</c:v>
                </c:pt>
                <c:pt idx="99">
                  <c:v>20.337721385373506</c:v>
                </c:pt>
                <c:pt idx="100">
                  <c:v>20.460570722835818</c:v>
                </c:pt>
                <c:pt idx="101">
                  <c:v>18.900355710543</c:v>
                </c:pt>
                <c:pt idx="102">
                  <c:v>17.532615489513613</c:v>
                </c:pt>
                <c:pt idx="103">
                  <c:v>15.707839748050596</c:v>
                </c:pt>
                <c:pt idx="104">
                  <c:v>14.568828751394655</c:v>
                </c:pt>
                <c:pt idx="105">
                  <c:v>13.781189872315366</c:v>
                </c:pt>
                <c:pt idx="106">
                  <c:v>14.631620598755452</c:v>
                </c:pt>
                <c:pt idx="107">
                  <c:v>15.494268829794075</c:v>
                </c:pt>
                <c:pt idx="108">
                  <c:v>15.776164227160603</c:v>
                </c:pt>
                <c:pt idx="109">
                  <c:v>15.045403477421088</c:v>
                </c:pt>
                <c:pt idx="110">
                  <c:v>14.955168103699808</c:v>
                </c:pt>
                <c:pt idx="111">
                  <c:v>15.030176534996805</c:v>
                </c:pt>
                <c:pt idx="112">
                  <c:v>14.774177494987672</c:v>
                </c:pt>
                <c:pt idx="113">
                  <c:v>13.664671668391664</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40432384"/>
        <c:axId val="198613184"/>
      </c:lineChart>
      <c:catAx>
        <c:axId val="140432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98613184"/>
        <c:crosses val="autoZero"/>
        <c:auto val="1"/>
        <c:lblAlgn val="ctr"/>
        <c:lblOffset val="100"/>
        <c:tickMarkSkip val="1"/>
        <c:noMultiLvlLbl val="0"/>
      </c:catAx>
      <c:valAx>
        <c:axId val="198613184"/>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432384"/>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ocupación trimestre móvil </a:t>
            </a:r>
          </a:p>
        </c:rich>
      </c:tx>
      <c:layout>
        <c:manualLayout>
          <c:xMode val="edge"/>
          <c:yMode val="edge"/>
          <c:x val="0.22674095557674809"/>
          <c:y val="1.5570938498471106E-2"/>
        </c:manualLayout>
      </c:layout>
      <c:overlay val="0"/>
      <c:spPr>
        <a:noFill/>
        <a:ln>
          <a:noFill/>
        </a:ln>
        <a:effectLst/>
      </c:spPr>
    </c:title>
    <c:autoTitleDeleted val="0"/>
    <c:plotArea>
      <c:layout>
        <c:manualLayout>
          <c:layoutTarget val="inner"/>
          <c:xMode val="edge"/>
          <c:yMode val="edge"/>
          <c:x val="7.3736753360288954E-2"/>
          <c:y val="0.13022494897554668"/>
          <c:w val="0.91298890850657255"/>
          <c:h val="0.5717648616638592"/>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3"/>
              <c:layout>
                <c:manualLayout>
                  <c:x val="0"/>
                  <c:y val="-3.125001281578609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'6'!$A$33:$B$146</c:f>
              <c:multiLvlStrCache>
                <c:ptCount val="114"/>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'6'!$C$33:$C$146</c:f>
              <c:numCache>
                <c:formatCode>0.0</c:formatCode>
                <c:ptCount val="114"/>
                <c:pt idx="0">
                  <c:v>63.762215260364464</c:v>
                </c:pt>
                <c:pt idx="1">
                  <c:v>64.422130476360422</c:v>
                </c:pt>
                <c:pt idx="2">
                  <c:v>65.238119201472514</c:v>
                </c:pt>
                <c:pt idx="3">
                  <c:v>65.173038346296039</c:v>
                </c:pt>
                <c:pt idx="4">
                  <c:v>65.703333438127771</c:v>
                </c:pt>
                <c:pt idx="5">
                  <c:v>66.088128974815717</c:v>
                </c:pt>
                <c:pt idx="6">
                  <c:v>65.920110961887403</c:v>
                </c:pt>
                <c:pt idx="7">
                  <c:v>65.91870956918396</c:v>
                </c:pt>
                <c:pt idx="8">
                  <c:v>66.279714537151264</c:v>
                </c:pt>
                <c:pt idx="9">
                  <c:v>66.06410273544229</c:v>
                </c:pt>
                <c:pt idx="10">
                  <c:v>65.1686196461376</c:v>
                </c:pt>
                <c:pt idx="11">
                  <c:v>64.188248932195449</c:v>
                </c:pt>
                <c:pt idx="12">
                  <c:v>64.39776997704648</c:v>
                </c:pt>
                <c:pt idx="13">
                  <c:v>64.845470203742224</c:v>
                </c:pt>
                <c:pt idx="14">
                  <c:v>65.865919296005643</c:v>
                </c:pt>
                <c:pt idx="15">
                  <c:v>65.355229214275184</c:v>
                </c:pt>
                <c:pt idx="16">
                  <c:v>65.688872240045598</c:v>
                </c:pt>
                <c:pt idx="17">
                  <c:v>65.872163660929417</c:v>
                </c:pt>
                <c:pt idx="18">
                  <c:v>66.081752389080222</c:v>
                </c:pt>
                <c:pt idx="19">
                  <c:v>65.82583805851084</c:v>
                </c:pt>
                <c:pt idx="20">
                  <c:v>65.818008751543218</c:v>
                </c:pt>
                <c:pt idx="21">
                  <c:v>65.990255104199917</c:v>
                </c:pt>
                <c:pt idx="22">
                  <c:v>65.850943271653477</c:v>
                </c:pt>
                <c:pt idx="23">
                  <c:v>64.865249251060305</c:v>
                </c:pt>
                <c:pt idx="24">
                  <c:v>64.575057128675809</c:v>
                </c:pt>
                <c:pt idx="25">
                  <c:v>65.319784598691001</c:v>
                </c:pt>
                <c:pt idx="26">
                  <c:v>65.911852240627894</c:v>
                </c:pt>
                <c:pt idx="27">
                  <c:v>66.089369789493659</c:v>
                </c:pt>
                <c:pt idx="28">
                  <c:v>65.614776549882663</c:v>
                </c:pt>
                <c:pt idx="29">
                  <c:v>66.078680057346489</c:v>
                </c:pt>
                <c:pt idx="30">
                  <c:v>66.898678768596866</c:v>
                </c:pt>
                <c:pt idx="31">
                  <c:v>67.686824937939107</c:v>
                </c:pt>
                <c:pt idx="32">
                  <c:v>67.355200484615565</c:v>
                </c:pt>
                <c:pt idx="33">
                  <c:v>67.145011315167238</c:v>
                </c:pt>
                <c:pt idx="34">
                  <c:v>66.048192049971306</c:v>
                </c:pt>
                <c:pt idx="35">
                  <c:v>65.640185114976859</c:v>
                </c:pt>
                <c:pt idx="36">
                  <c:v>65.644883112372469</c:v>
                </c:pt>
                <c:pt idx="37">
                  <c:v>66.082250127964727</c:v>
                </c:pt>
                <c:pt idx="38">
                  <c:v>66.167277910662435</c:v>
                </c:pt>
                <c:pt idx="39">
                  <c:v>65.026838634077038</c:v>
                </c:pt>
                <c:pt idx="40">
                  <c:v>64.748196546445442</c:v>
                </c:pt>
                <c:pt idx="41">
                  <c:v>64.49605752427891</c:v>
                </c:pt>
                <c:pt idx="42">
                  <c:v>64.880585918685483</c:v>
                </c:pt>
                <c:pt idx="43">
                  <c:v>65.419890740178687</c:v>
                </c:pt>
                <c:pt idx="44">
                  <c:v>66.083020721815487</c:v>
                </c:pt>
                <c:pt idx="45">
                  <c:v>65.903839922137479</c:v>
                </c:pt>
                <c:pt idx="46">
                  <c:v>63.982201152020501</c:v>
                </c:pt>
                <c:pt idx="47">
                  <c:v>63.726401402950458</c:v>
                </c:pt>
                <c:pt idx="48">
                  <c:v>63.804714003702514</c:v>
                </c:pt>
                <c:pt idx="49">
                  <c:v>64.991894650109771</c:v>
                </c:pt>
                <c:pt idx="50">
                  <c:v>64.075549920866649</c:v>
                </c:pt>
                <c:pt idx="51">
                  <c:v>64.179170426916968</c:v>
                </c:pt>
                <c:pt idx="52">
                  <c:v>63.981411570083111</c:v>
                </c:pt>
                <c:pt idx="53">
                  <c:v>64.134604506752936</c:v>
                </c:pt>
                <c:pt idx="54">
                  <c:v>63.993931461178612</c:v>
                </c:pt>
                <c:pt idx="55">
                  <c:v>64.526462940511507</c:v>
                </c:pt>
                <c:pt idx="56">
                  <c:v>64.742783000068798</c:v>
                </c:pt>
                <c:pt idx="57">
                  <c:v>64.763024242636476</c:v>
                </c:pt>
                <c:pt idx="58">
                  <c:v>62.952294372377871</c:v>
                </c:pt>
                <c:pt idx="59">
                  <c:v>62.134711792695306</c:v>
                </c:pt>
                <c:pt idx="60">
                  <c:v>61.474397955577544</c:v>
                </c:pt>
                <c:pt idx="61">
                  <c:v>62.194231754778805</c:v>
                </c:pt>
                <c:pt idx="62">
                  <c:v>62.307463011818662</c:v>
                </c:pt>
                <c:pt idx="63">
                  <c:v>62.360581160144754</c:v>
                </c:pt>
                <c:pt idx="64">
                  <c:v>61.805604897338696</c:v>
                </c:pt>
                <c:pt idx="65">
                  <c:v>62.234997682529681</c:v>
                </c:pt>
                <c:pt idx="66">
                  <c:v>62.754689495942294</c:v>
                </c:pt>
                <c:pt idx="67">
                  <c:v>63.451022571659045</c:v>
                </c:pt>
                <c:pt idx="68">
                  <c:v>63.287642366575902</c:v>
                </c:pt>
                <c:pt idx="69">
                  <c:v>62.668590519892156</c:v>
                </c:pt>
                <c:pt idx="70">
                  <c:v>61.114538308633584</c:v>
                </c:pt>
                <c:pt idx="71">
                  <c:v>60.159853789487002</c:v>
                </c:pt>
                <c:pt idx="72">
                  <c:v>60.311572252307208</c:v>
                </c:pt>
                <c:pt idx="73">
                  <c:v>61.691791283640271</c:v>
                </c:pt>
                <c:pt idx="74">
                  <c:v>62.914811336767087</c:v>
                </c:pt>
                <c:pt idx="75">
                  <c:v>62.052784809572636</c:v>
                </c:pt>
                <c:pt idx="76">
                  <c:v>62.679302944073299</c:v>
                </c:pt>
                <c:pt idx="77">
                  <c:v>62.015407190968375</c:v>
                </c:pt>
                <c:pt idx="78">
                  <c:v>63.203282732681011</c:v>
                </c:pt>
                <c:pt idx="79">
                  <c:v>62.436877748281525</c:v>
                </c:pt>
                <c:pt idx="80">
                  <c:v>62.392324524717168</c:v>
                </c:pt>
                <c:pt idx="81">
                  <c:v>61.86688379421502</c:v>
                </c:pt>
                <c:pt idx="82">
                  <c:v>60.866467993918995</c:v>
                </c:pt>
                <c:pt idx="83">
                  <c:v>60.393536085898091</c:v>
                </c:pt>
                <c:pt idx="84">
                  <c:v>60.153078651305037</c:v>
                </c:pt>
                <c:pt idx="85">
                  <c:v>60.749600918499311</c:v>
                </c:pt>
                <c:pt idx="86">
                  <c:v>61.441855914841057</c:v>
                </c:pt>
                <c:pt idx="87">
                  <c:v>61.75930237364193</c:v>
                </c:pt>
                <c:pt idx="88">
                  <c:v>62.503739037787639</c:v>
                </c:pt>
                <c:pt idx="89">
                  <c:v>61.592791521176899</c:v>
                </c:pt>
                <c:pt idx="90">
                  <c:v>61.752819886837109</c:v>
                </c:pt>
                <c:pt idx="91">
                  <c:v>61.537239261145061</c:v>
                </c:pt>
                <c:pt idx="92">
                  <c:v>62.560633479200256</c:v>
                </c:pt>
                <c:pt idx="93">
                  <c:v>62.195895607046126</c:v>
                </c:pt>
                <c:pt idx="94">
                  <c:v>61.40940070569291</c:v>
                </c:pt>
                <c:pt idx="95">
                  <c:v>61.022033336570026</c:v>
                </c:pt>
                <c:pt idx="96">
                  <c:v>58.600715885948283</c:v>
                </c:pt>
                <c:pt idx="97">
                  <c:v>52.424606520983652</c:v>
                </c:pt>
                <c:pt idx="98">
                  <c:v>47.666043406933554</c:v>
                </c:pt>
                <c:pt idx="99">
                  <c:v>44.854949875186591</c:v>
                </c:pt>
                <c:pt idx="100">
                  <c:v>46.733473222780773</c:v>
                </c:pt>
                <c:pt idx="101">
                  <c:v>48.003329051181339</c:v>
                </c:pt>
                <c:pt idx="102">
                  <c:v>50.609932201380836</c:v>
                </c:pt>
                <c:pt idx="103">
                  <c:v>53.342366289634668</c:v>
                </c:pt>
                <c:pt idx="104">
                  <c:v>55.493722492881425</c:v>
                </c:pt>
                <c:pt idx="105">
                  <c:v>56.071316245258885</c:v>
                </c:pt>
                <c:pt idx="106">
                  <c:v>54.896909256116409</c:v>
                </c:pt>
                <c:pt idx="107">
                  <c:v>53.925475560297677</c:v>
                </c:pt>
                <c:pt idx="108">
                  <c:v>53.55543680968696</c:v>
                </c:pt>
                <c:pt idx="109">
                  <c:v>53.668891190109051</c:v>
                </c:pt>
                <c:pt idx="110">
                  <c:v>53.804273516677924</c:v>
                </c:pt>
                <c:pt idx="111">
                  <c:v>53.064703278455013</c:v>
                </c:pt>
                <c:pt idx="112">
                  <c:v>54.326164318869807</c:v>
                </c:pt>
                <c:pt idx="113">
                  <c:v>54.612621928639037</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13"/>
              <c:layout>
                <c:manualLayout>
                  <c:x val="0"/>
                  <c:y val="4.166668375438146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'6'!$A$33:$B$146</c:f>
              <c:multiLvlStrCache>
                <c:ptCount val="114"/>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'6'!$E$33:$E$146</c:f>
              <c:numCache>
                <c:formatCode>0.0</c:formatCode>
                <c:ptCount val="114"/>
                <c:pt idx="0">
                  <c:v>56.736867407572568</c:v>
                </c:pt>
                <c:pt idx="1">
                  <c:v>57.246795064738308</c:v>
                </c:pt>
                <c:pt idx="2">
                  <c:v>57.754906664637261</c:v>
                </c:pt>
                <c:pt idx="3">
                  <c:v>58.176454427133642</c:v>
                </c:pt>
                <c:pt idx="4">
                  <c:v>58.08673854901911</c:v>
                </c:pt>
                <c:pt idx="5">
                  <c:v>58.047573512345515</c:v>
                </c:pt>
                <c:pt idx="6">
                  <c:v>57.542122453399678</c:v>
                </c:pt>
                <c:pt idx="7">
                  <c:v>58.449770626402838</c:v>
                </c:pt>
                <c:pt idx="8">
                  <c:v>58.523108264796988</c:v>
                </c:pt>
                <c:pt idx="9">
                  <c:v>58.901040318330665</c:v>
                </c:pt>
                <c:pt idx="10">
                  <c:v>57.641574709130069</c:v>
                </c:pt>
                <c:pt idx="11">
                  <c:v>56.920409430222954</c:v>
                </c:pt>
                <c:pt idx="12">
                  <c:v>56.275490118891916</c:v>
                </c:pt>
                <c:pt idx="13">
                  <c:v>56.556386086548407</c:v>
                </c:pt>
                <c:pt idx="14">
                  <c:v>57.400835729783552</c:v>
                </c:pt>
                <c:pt idx="15">
                  <c:v>57.857756681237738</c:v>
                </c:pt>
                <c:pt idx="16">
                  <c:v>58.126093515204516</c:v>
                </c:pt>
                <c:pt idx="17">
                  <c:v>58.08052859408118</c:v>
                </c:pt>
                <c:pt idx="18">
                  <c:v>58.134753254844696</c:v>
                </c:pt>
                <c:pt idx="19">
                  <c:v>59.173664989057464</c:v>
                </c:pt>
                <c:pt idx="20">
                  <c:v>59.256958410449087</c:v>
                </c:pt>
                <c:pt idx="21">
                  <c:v>59.607137266163143</c:v>
                </c:pt>
                <c:pt idx="22">
                  <c:v>58.153844237025851</c:v>
                </c:pt>
                <c:pt idx="23">
                  <c:v>57.303606966973511</c:v>
                </c:pt>
                <c:pt idx="24">
                  <c:v>56.525845845295322</c:v>
                </c:pt>
                <c:pt idx="25">
                  <c:v>57.047290341208488</c:v>
                </c:pt>
                <c:pt idx="26">
                  <c:v>57.724256510467896</c:v>
                </c:pt>
                <c:pt idx="27">
                  <c:v>58.265518901554692</c:v>
                </c:pt>
                <c:pt idx="28">
                  <c:v>58.104735071707779</c:v>
                </c:pt>
                <c:pt idx="29">
                  <c:v>58.321104859466075</c:v>
                </c:pt>
                <c:pt idx="30">
                  <c:v>58.590723546984499</c:v>
                </c:pt>
                <c:pt idx="31">
                  <c:v>59.80144290265531</c:v>
                </c:pt>
                <c:pt idx="32">
                  <c:v>60.255309649621879</c:v>
                </c:pt>
                <c:pt idx="33">
                  <c:v>60.161620048777124</c:v>
                </c:pt>
                <c:pt idx="34">
                  <c:v>58.714721866292486</c:v>
                </c:pt>
                <c:pt idx="35">
                  <c:v>57.734223029211741</c:v>
                </c:pt>
                <c:pt idx="36">
                  <c:v>57.518869019953897</c:v>
                </c:pt>
                <c:pt idx="37">
                  <c:v>58.298044313437259</c:v>
                </c:pt>
                <c:pt idx="38">
                  <c:v>58.772182536881154</c:v>
                </c:pt>
                <c:pt idx="39">
                  <c:v>59.061365972578393</c:v>
                </c:pt>
                <c:pt idx="40">
                  <c:v>58.754542619307628</c:v>
                </c:pt>
                <c:pt idx="41">
                  <c:v>58.770246682969329</c:v>
                </c:pt>
                <c:pt idx="42">
                  <c:v>58.642532214927968</c:v>
                </c:pt>
                <c:pt idx="43">
                  <c:v>59.662871264299255</c:v>
                </c:pt>
                <c:pt idx="44">
                  <c:v>60.334440568573811</c:v>
                </c:pt>
                <c:pt idx="45">
                  <c:v>60.602868281923463</c:v>
                </c:pt>
                <c:pt idx="46">
                  <c:v>59.086349351518855</c:v>
                </c:pt>
                <c:pt idx="47">
                  <c:v>58.106570404681591</c:v>
                </c:pt>
                <c:pt idx="48">
                  <c:v>57.226259131969435</c:v>
                </c:pt>
                <c:pt idx="49">
                  <c:v>57.85860207890321</c:v>
                </c:pt>
                <c:pt idx="50">
                  <c:v>57.954541932209366</c:v>
                </c:pt>
                <c:pt idx="51">
                  <c:v>58.599217358070419</c:v>
                </c:pt>
                <c:pt idx="52">
                  <c:v>58.111745945983316</c:v>
                </c:pt>
                <c:pt idx="53">
                  <c:v>58.301388086564785</c:v>
                </c:pt>
                <c:pt idx="54">
                  <c:v>58.267772054452593</c:v>
                </c:pt>
                <c:pt idx="55">
                  <c:v>59.425683099959038</c:v>
                </c:pt>
                <c:pt idx="56">
                  <c:v>59.944673703583263</c:v>
                </c:pt>
                <c:pt idx="57">
                  <c:v>60.031618839508447</c:v>
                </c:pt>
                <c:pt idx="58">
                  <c:v>58.554883982844231</c:v>
                </c:pt>
                <c:pt idx="59">
                  <c:v>57.523993907649242</c:v>
                </c:pt>
                <c:pt idx="60">
                  <c:v>56.999122899593957</c:v>
                </c:pt>
                <c:pt idx="61">
                  <c:v>57.972932720929691</c:v>
                </c:pt>
                <c:pt idx="62">
                  <c:v>58.268626177707297</c:v>
                </c:pt>
                <c:pt idx="63">
                  <c:v>58.962653246622565</c:v>
                </c:pt>
                <c:pt idx="64">
                  <c:v>58.380506826829304</c:v>
                </c:pt>
                <c:pt idx="65">
                  <c:v>58.538314641578268</c:v>
                </c:pt>
                <c:pt idx="66">
                  <c:v>58.122661302108682</c:v>
                </c:pt>
                <c:pt idx="67">
                  <c:v>58.933484511071121</c:v>
                </c:pt>
                <c:pt idx="68">
                  <c:v>59.177392078679588</c:v>
                </c:pt>
                <c:pt idx="69">
                  <c:v>59.331336164468205</c:v>
                </c:pt>
                <c:pt idx="70">
                  <c:v>57.946296009439592</c:v>
                </c:pt>
                <c:pt idx="71">
                  <c:v>56.992250065349239</c:v>
                </c:pt>
                <c:pt idx="72">
                  <c:v>56.425120699695228</c:v>
                </c:pt>
                <c:pt idx="73">
                  <c:v>57.326670433039659</c:v>
                </c:pt>
                <c:pt idx="74">
                  <c:v>57.791044255901646</c:v>
                </c:pt>
                <c:pt idx="75">
                  <c:v>58.229477364823225</c:v>
                </c:pt>
                <c:pt idx="76">
                  <c:v>57.87483908638238</c:v>
                </c:pt>
                <c:pt idx="77">
                  <c:v>58.007398902833785</c:v>
                </c:pt>
                <c:pt idx="78">
                  <c:v>57.996001510182779</c:v>
                </c:pt>
                <c:pt idx="79">
                  <c:v>58.590540535453265</c:v>
                </c:pt>
                <c:pt idx="80">
                  <c:v>58.343020986705383</c:v>
                </c:pt>
                <c:pt idx="81">
                  <c:v>58.493577388654231</c:v>
                </c:pt>
                <c:pt idx="82">
                  <c:v>57.196221424354746</c:v>
                </c:pt>
                <c:pt idx="83">
                  <c:v>56.802754705564716</c:v>
                </c:pt>
                <c:pt idx="84">
                  <c:v>56.026191982373241</c:v>
                </c:pt>
                <c:pt idx="85">
                  <c:v>56.176017482240461</c:v>
                </c:pt>
                <c:pt idx="86">
                  <c:v>56.195464397415208</c:v>
                </c:pt>
                <c:pt idx="87">
                  <c:v>56.565734732687787</c:v>
                </c:pt>
                <c:pt idx="88">
                  <c:v>56.712621721285814</c:v>
                </c:pt>
                <c:pt idx="89">
                  <c:v>56.611800766646802</c:v>
                </c:pt>
                <c:pt idx="90">
                  <c:v>56.223423305367724</c:v>
                </c:pt>
                <c:pt idx="91">
                  <c:v>56.732783259607501</c:v>
                </c:pt>
                <c:pt idx="92">
                  <c:v>57.312979602230399</c:v>
                </c:pt>
                <c:pt idx="93">
                  <c:v>57.700340145636822</c:v>
                </c:pt>
                <c:pt idx="94">
                  <c:v>56.571464035345123</c:v>
                </c:pt>
                <c:pt idx="95">
                  <c:v>55.781220851053504</c:v>
                </c:pt>
                <c:pt idx="96">
                  <c:v>53.848561419194695</c:v>
                </c:pt>
                <c:pt idx="97">
                  <c:v>49.57785723024827</c:v>
                </c:pt>
                <c:pt idx="98">
                  <c:v>45.548242323447255</c:v>
                </c:pt>
                <c:pt idx="99">
                  <c:v>43.66936039438535</c:v>
                </c:pt>
                <c:pt idx="100">
                  <c:v>44.844449724822482</c:v>
                </c:pt>
                <c:pt idx="101">
                  <c:v>46.832730080724872</c:v>
                </c:pt>
                <c:pt idx="102">
                  <c:v>48.359802037789898</c:v>
                </c:pt>
                <c:pt idx="103">
                  <c:v>51.054789070839902</c:v>
                </c:pt>
                <c:pt idx="104">
                  <c:v>52.348113833013429</c:v>
                </c:pt>
                <c:pt idx="105">
                  <c:v>53.273942491042767</c:v>
                </c:pt>
                <c:pt idx="106">
                  <c:v>52.132125218674595</c:v>
                </c:pt>
                <c:pt idx="107">
                  <c:v>51.666837118809447</c:v>
                </c:pt>
                <c:pt idx="108">
                  <c:v>51.108795684748252</c:v>
                </c:pt>
                <c:pt idx="109">
                  <c:v>51.468007318403671</c:v>
                </c:pt>
                <c:pt idx="110">
                  <c:v>51.124563261689602</c:v>
                </c:pt>
                <c:pt idx="111">
                  <c:v>50.928076757534768</c:v>
                </c:pt>
                <c:pt idx="112">
                  <c:v>51.235966262039099</c:v>
                </c:pt>
                <c:pt idx="113">
                  <c:v>52.193741329402997</c:v>
                </c:pt>
              </c:numCache>
            </c:numRef>
          </c:val>
          <c:smooth val="0"/>
          <c:extLst xmlns:c16r2="http://schemas.microsoft.com/office/drawing/2015/06/chart">
            <c:ext xmlns:c16="http://schemas.microsoft.com/office/drawing/2014/chart" uri="{C3380CC4-5D6E-409C-BE32-E72D297353CC}">
              <c16:uniqueId val="{00000002-8766-4261-B24A-47CD8D93B5DF}"/>
            </c:ext>
          </c:extLst>
        </c:ser>
        <c:dLbls>
          <c:showLegendKey val="0"/>
          <c:showVal val="0"/>
          <c:showCatName val="0"/>
          <c:showSerName val="0"/>
          <c:showPercent val="0"/>
          <c:showBubbleSize val="0"/>
        </c:dLbls>
        <c:marker val="1"/>
        <c:smooth val="0"/>
        <c:axId val="142471168"/>
        <c:axId val="199762496"/>
      </c:lineChart>
      <c:catAx>
        <c:axId val="142471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9762496"/>
        <c:crosses val="autoZero"/>
        <c:auto val="1"/>
        <c:lblAlgn val="ctr"/>
        <c:lblOffset val="100"/>
        <c:noMultiLvlLbl val="0"/>
      </c:catAx>
      <c:valAx>
        <c:axId val="199762496"/>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471168"/>
        <c:crosses val="autoZero"/>
        <c:crossBetween val="between"/>
      </c:valAx>
      <c:spPr>
        <a:noFill/>
        <a:ln>
          <a:noFill/>
        </a:ln>
        <a:effectLst/>
      </c:spPr>
    </c:plotArea>
    <c:legend>
      <c:legendPos val="t"/>
      <c:layout>
        <c:manualLayout>
          <c:xMode val="edge"/>
          <c:yMode val="edge"/>
          <c:x val="0.31627208086852227"/>
          <c:y val="0.11465401047707557"/>
          <c:w val="0.36745583826295586"/>
          <c:h val="9.3855977401296281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informalidad DANE trimestre móvil</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3"/>
              <c:layout>
                <c:manualLayout>
                  <c:x val="-2.0109455460362759E-16"/>
                  <c:y val="3.90117075055760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'7'!$A$33:$B$148</c:f>
              <c:multiLvlStrCache>
                <c:ptCount val="116"/>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7">
                    <c:v>Ene-Mar</c:v>
                  </c:pt>
                  <c:pt idx="98">
                    <c:v>Feb-Abr</c:v>
                  </c:pt>
                  <c:pt idx="99">
                    <c:v>Mar-May</c:v>
                  </c:pt>
                  <c:pt idx="100">
                    <c:v>Abr-Jun</c:v>
                  </c:pt>
                  <c:pt idx="102">
                    <c:v>May-Jul</c:v>
                  </c:pt>
                  <c:pt idx="103">
                    <c:v>Jun-Ago</c:v>
                  </c:pt>
                  <c:pt idx="104">
                    <c:v>Jul-Sep</c:v>
                  </c:pt>
                  <c:pt idx="105">
                    <c:v>Ago-Oct</c:v>
                  </c:pt>
                  <c:pt idx="106">
                    <c:v>Sep-Nov</c:v>
                  </c:pt>
                  <c:pt idx="107">
                    <c:v>Oct-Dic</c:v>
                  </c:pt>
                  <c:pt idx="108">
                    <c:v>Nov-Ene</c:v>
                  </c:pt>
                  <c:pt idx="109">
                    <c:v>Dic-Feb</c:v>
                  </c:pt>
                  <c:pt idx="110">
                    <c:v>Ene-Mar</c:v>
                  </c:pt>
                  <c:pt idx="111">
                    <c:v>Feb-Abr</c:v>
                  </c:pt>
                  <c:pt idx="112">
                    <c:v>Mar-May</c:v>
                  </c:pt>
                  <c:pt idx="113">
                    <c:v>Abr-Jun</c:v>
                  </c:pt>
                  <c:pt idx="114">
                    <c:v>May-Jul</c:v>
                  </c:pt>
                  <c:pt idx="115">
                    <c:v>Jun-Ago</c:v>
                  </c:pt>
                </c:lvl>
                <c:lvl>
                  <c:pt idx="0">
                    <c:v>2012</c:v>
                  </c:pt>
                  <c:pt idx="12">
                    <c:v>2013</c:v>
                  </c:pt>
                  <c:pt idx="24">
                    <c:v>2014</c:v>
                  </c:pt>
                  <c:pt idx="36">
                    <c:v>2015</c:v>
                  </c:pt>
                  <c:pt idx="48">
                    <c:v>2016</c:v>
                  </c:pt>
                  <c:pt idx="60">
                    <c:v>2017</c:v>
                  </c:pt>
                  <c:pt idx="72">
                    <c:v>2018</c:v>
                  </c:pt>
                  <c:pt idx="84">
                    <c:v>2019</c:v>
                  </c:pt>
                  <c:pt idx="97">
                    <c:v>2020</c:v>
                  </c:pt>
                  <c:pt idx="102">
                    <c:v>2020</c:v>
                  </c:pt>
                  <c:pt idx="110">
                    <c:v>2021</c:v>
                  </c:pt>
                </c:lvl>
              </c:multiLvlStrCache>
            </c:multiLvlStrRef>
          </c:cat>
          <c:val>
            <c:numRef>
              <c:f>'7'!$C$33:$C$148</c:f>
              <c:numCache>
                <c:formatCode>_(* #,##0.0_);_(* \(#,##0.0\);_(* "-"??_);_(@_)</c:formatCode>
                <c:ptCount val="116"/>
                <c:pt idx="0">
                  <c:v>45.176544084638245</c:v>
                </c:pt>
                <c:pt idx="1">
                  <c:v>44.578173877518431</c:v>
                </c:pt>
                <c:pt idx="2">
                  <c:v>45.03703565974682</c:v>
                </c:pt>
                <c:pt idx="3">
                  <c:v>45.298319481099639</c:v>
                </c:pt>
                <c:pt idx="4">
                  <c:v>47.124500291944692</c:v>
                </c:pt>
                <c:pt idx="5">
                  <c:v>46.571377833453901</c:v>
                </c:pt>
                <c:pt idx="6">
                  <c:v>47.32990255277636</c:v>
                </c:pt>
                <c:pt idx="7">
                  <c:v>47.315433313803915</c:v>
                </c:pt>
                <c:pt idx="8">
                  <c:v>47.725027258864301</c:v>
                </c:pt>
                <c:pt idx="9">
                  <c:v>47.170993942916191</c:v>
                </c:pt>
                <c:pt idx="10">
                  <c:v>45.975061920689278</c:v>
                </c:pt>
                <c:pt idx="11">
                  <c:v>44.955818941512376</c:v>
                </c:pt>
                <c:pt idx="12">
                  <c:v>43.659684119868004</c:v>
                </c:pt>
                <c:pt idx="13">
                  <c:v>43.340010638324358</c:v>
                </c:pt>
                <c:pt idx="14">
                  <c:v>43.977126161577402</c:v>
                </c:pt>
                <c:pt idx="15">
                  <c:v>44.133033618705966</c:v>
                </c:pt>
                <c:pt idx="16">
                  <c:v>44.572390453724957</c:v>
                </c:pt>
                <c:pt idx="17">
                  <c:v>44.593106376472186</c:v>
                </c:pt>
                <c:pt idx="18">
                  <c:v>44.153381464540779</c:v>
                </c:pt>
                <c:pt idx="19">
                  <c:v>43.480223789832166</c:v>
                </c:pt>
                <c:pt idx="20">
                  <c:v>42.537251969709772</c:v>
                </c:pt>
                <c:pt idx="21">
                  <c:v>43.563566646401156</c:v>
                </c:pt>
                <c:pt idx="22">
                  <c:v>43.534843800756768</c:v>
                </c:pt>
                <c:pt idx="23">
                  <c:v>44.069666250819346</c:v>
                </c:pt>
                <c:pt idx="24">
                  <c:v>43.507458360912651</c:v>
                </c:pt>
                <c:pt idx="25">
                  <c:v>43.599892809672149</c:v>
                </c:pt>
                <c:pt idx="26">
                  <c:v>44.077972613847777</c:v>
                </c:pt>
                <c:pt idx="27">
                  <c:v>43.978475447538621</c:v>
                </c:pt>
                <c:pt idx="28">
                  <c:v>43.959869550642203</c:v>
                </c:pt>
                <c:pt idx="29">
                  <c:v>43.334499097940487</c:v>
                </c:pt>
                <c:pt idx="30">
                  <c:v>43.509914650908698</c:v>
                </c:pt>
                <c:pt idx="31">
                  <c:v>43.693965788847159</c:v>
                </c:pt>
                <c:pt idx="32">
                  <c:v>43.83435786601774</c:v>
                </c:pt>
                <c:pt idx="33">
                  <c:v>43.798818459950184</c:v>
                </c:pt>
                <c:pt idx="34">
                  <c:v>43.783154450071009</c:v>
                </c:pt>
                <c:pt idx="35">
                  <c:v>43.755869037899267</c:v>
                </c:pt>
                <c:pt idx="36">
                  <c:v>44.269284260289105</c:v>
                </c:pt>
                <c:pt idx="37">
                  <c:v>43.994228909158949</c:v>
                </c:pt>
                <c:pt idx="38">
                  <c:v>44.12894628231949</c:v>
                </c:pt>
                <c:pt idx="39">
                  <c:v>44.233275471715004</c:v>
                </c:pt>
                <c:pt idx="40">
                  <c:v>44.73134654203114</c:v>
                </c:pt>
                <c:pt idx="41">
                  <c:v>44.287089333626795</c:v>
                </c:pt>
                <c:pt idx="42">
                  <c:v>43.627197709981047</c:v>
                </c:pt>
                <c:pt idx="43">
                  <c:v>43.322173458649182</c:v>
                </c:pt>
                <c:pt idx="44">
                  <c:v>43.273199796228859</c:v>
                </c:pt>
                <c:pt idx="45">
                  <c:v>42.221489256185926</c:v>
                </c:pt>
                <c:pt idx="46">
                  <c:v>41.643188050150485</c:v>
                </c:pt>
                <c:pt idx="47">
                  <c:v>41.572693949860998</c:v>
                </c:pt>
                <c:pt idx="48">
                  <c:v>41.567960418646202</c:v>
                </c:pt>
                <c:pt idx="49">
                  <c:v>42.379386345931621</c:v>
                </c:pt>
                <c:pt idx="50">
                  <c:v>42.340910176434761</c:v>
                </c:pt>
                <c:pt idx="51">
                  <c:v>42.470113972453333</c:v>
                </c:pt>
                <c:pt idx="52">
                  <c:v>42.466513481765872</c:v>
                </c:pt>
                <c:pt idx="53">
                  <c:v>41.656300019025096</c:v>
                </c:pt>
                <c:pt idx="54">
                  <c:v>42.227512870280371</c:v>
                </c:pt>
                <c:pt idx="55">
                  <c:v>42.025995055486604</c:v>
                </c:pt>
                <c:pt idx="56">
                  <c:v>43.932384340238492</c:v>
                </c:pt>
                <c:pt idx="57">
                  <c:v>43.703814501175422</c:v>
                </c:pt>
                <c:pt idx="58">
                  <c:v>43.227141508348438</c:v>
                </c:pt>
                <c:pt idx="59">
                  <c:v>41.585303751031887</c:v>
                </c:pt>
                <c:pt idx="60">
                  <c:v>41.720293494237424</c:v>
                </c:pt>
                <c:pt idx="61">
                  <c:v>40.531023998753533</c:v>
                </c:pt>
                <c:pt idx="62">
                  <c:v>40.05702968447612</c:v>
                </c:pt>
                <c:pt idx="63">
                  <c:v>40.230169898902723</c:v>
                </c:pt>
                <c:pt idx="64">
                  <c:v>41.262810068830483</c:v>
                </c:pt>
                <c:pt idx="65">
                  <c:v>42.394340204308008</c:v>
                </c:pt>
                <c:pt idx="66">
                  <c:v>42.489821048472862</c:v>
                </c:pt>
                <c:pt idx="67">
                  <c:v>43.112840091287914</c:v>
                </c:pt>
                <c:pt idx="68">
                  <c:v>42.52388283498469</c:v>
                </c:pt>
                <c:pt idx="69">
                  <c:v>42.263273723580134</c:v>
                </c:pt>
                <c:pt idx="70">
                  <c:v>41.885391698682575</c:v>
                </c:pt>
                <c:pt idx="71">
                  <c:v>41.740658211059703</c:v>
                </c:pt>
                <c:pt idx="72">
                  <c:v>42.115752028550979</c:v>
                </c:pt>
                <c:pt idx="73">
                  <c:v>41.996761752021769</c:v>
                </c:pt>
                <c:pt idx="74">
                  <c:v>42.483646061850777</c:v>
                </c:pt>
                <c:pt idx="75">
                  <c:v>41.90173798880685</c:v>
                </c:pt>
                <c:pt idx="76">
                  <c:v>41.550666836569405</c:v>
                </c:pt>
                <c:pt idx="77">
                  <c:v>41.070844293847436</c:v>
                </c:pt>
                <c:pt idx="78">
                  <c:v>41.192149648511098</c:v>
                </c:pt>
                <c:pt idx="79">
                  <c:v>41.294642007815433</c:v>
                </c:pt>
                <c:pt idx="80">
                  <c:v>41.964593167838181</c:v>
                </c:pt>
                <c:pt idx="81">
                  <c:v>42.05803597438679</c:v>
                </c:pt>
                <c:pt idx="82">
                  <c:v>40.657907978513336</c:v>
                </c:pt>
                <c:pt idx="83">
                  <c:v>39.317050865352435</c:v>
                </c:pt>
                <c:pt idx="84">
                  <c:v>39.012603851164478</c:v>
                </c:pt>
                <c:pt idx="85">
                  <c:v>41.118852018389944</c:v>
                </c:pt>
                <c:pt idx="86">
                  <c:v>42.239712937658574</c:v>
                </c:pt>
                <c:pt idx="87">
                  <c:v>42.100063216991465</c:v>
                </c:pt>
                <c:pt idx="88">
                  <c:v>41.085895393044503</c:v>
                </c:pt>
                <c:pt idx="89">
                  <c:v>39.361086308773402</c:v>
                </c:pt>
                <c:pt idx="90">
                  <c:v>39.0632562008619</c:v>
                </c:pt>
                <c:pt idx="91">
                  <c:v>39.412824849688732</c:v>
                </c:pt>
                <c:pt idx="92">
                  <c:v>41.374714967159569</c:v>
                </c:pt>
                <c:pt idx="93">
                  <c:v>42.278240343646651</c:v>
                </c:pt>
                <c:pt idx="94">
                  <c:v>41.825923705342731</c:v>
                </c:pt>
                <c:pt idx="95">
                  <c:v>41.68184535489155</c:v>
                </c:pt>
                <c:pt idx="97">
                  <c:v>0</c:v>
                </c:pt>
                <c:pt idx="98">
                  <c:v>0</c:v>
                </c:pt>
                <c:pt idx="99">
                  <c:v>0</c:v>
                </c:pt>
                <c:pt idx="100">
                  <c:v>0</c:v>
                </c:pt>
                <c:pt idx="102">
                  <c:v>39.806756305831364</c:v>
                </c:pt>
                <c:pt idx="103">
                  <c:v>39.420025783822467</c:v>
                </c:pt>
                <c:pt idx="104">
                  <c:v>41.426672903234227</c:v>
                </c:pt>
                <c:pt idx="105">
                  <c:v>41.464411284154579</c:v>
                </c:pt>
                <c:pt idx="106">
                  <c:v>41.901811388369566</c:v>
                </c:pt>
                <c:pt idx="107">
                  <c:v>42.1668864517423</c:v>
                </c:pt>
                <c:pt idx="108">
                  <c:v>42.9</c:v>
                </c:pt>
                <c:pt idx="109">
                  <c:v>42.670342931706465</c:v>
                </c:pt>
                <c:pt idx="110">
                  <c:v>42.291057881788248</c:v>
                </c:pt>
                <c:pt idx="111">
                  <c:v>41.162051170341506</c:v>
                </c:pt>
                <c:pt idx="112">
                  <c:v>41.794241582380295</c:v>
                </c:pt>
                <c:pt idx="113">
                  <c:v>41.992181058679805</c:v>
                </c:pt>
                <c:pt idx="114">
                  <c:v>41.635128150837794</c:v>
                </c:pt>
                <c:pt idx="115">
                  <c:v>40.696294595341882</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13"/>
              <c:layout>
                <c:manualLayout>
                  <c:x val="-2.0109455460362759E-16"/>
                  <c:y val="-4.291287825613367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'7'!$A$33:$B$148</c:f>
              <c:multiLvlStrCache>
                <c:ptCount val="116"/>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7">
                    <c:v>Ene-Mar</c:v>
                  </c:pt>
                  <c:pt idx="98">
                    <c:v>Feb-Abr</c:v>
                  </c:pt>
                  <c:pt idx="99">
                    <c:v>Mar-May</c:v>
                  </c:pt>
                  <c:pt idx="100">
                    <c:v>Abr-Jun</c:v>
                  </c:pt>
                  <c:pt idx="102">
                    <c:v>May-Jul</c:v>
                  </c:pt>
                  <c:pt idx="103">
                    <c:v>Jun-Ago</c:v>
                  </c:pt>
                  <c:pt idx="104">
                    <c:v>Jul-Sep</c:v>
                  </c:pt>
                  <c:pt idx="105">
                    <c:v>Ago-Oct</c:v>
                  </c:pt>
                  <c:pt idx="106">
                    <c:v>Sep-Nov</c:v>
                  </c:pt>
                  <c:pt idx="107">
                    <c:v>Oct-Dic</c:v>
                  </c:pt>
                  <c:pt idx="108">
                    <c:v>Nov-Ene</c:v>
                  </c:pt>
                  <c:pt idx="109">
                    <c:v>Dic-Feb</c:v>
                  </c:pt>
                  <c:pt idx="110">
                    <c:v>Ene-Mar</c:v>
                  </c:pt>
                  <c:pt idx="111">
                    <c:v>Feb-Abr</c:v>
                  </c:pt>
                  <c:pt idx="112">
                    <c:v>Mar-May</c:v>
                  </c:pt>
                  <c:pt idx="113">
                    <c:v>Abr-Jun</c:v>
                  </c:pt>
                  <c:pt idx="114">
                    <c:v>May-Jul</c:v>
                  </c:pt>
                  <c:pt idx="115">
                    <c:v>Jun-Ago</c:v>
                  </c:pt>
                </c:lvl>
                <c:lvl>
                  <c:pt idx="0">
                    <c:v>2012</c:v>
                  </c:pt>
                  <c:pt idx="12">
                    <c:v>2013</c:v>
                  </c:pt>
                  <c:pt idx="24">
                    <c:v>2014</c:v>
                  </c:pt>
                  <c:pt idx="36">
                    <c:v>2015</c:v>
                  </c:pt>
                  <c:pt idx="48">
                    <c:v>2016</c:v>
                  </c:pt>
                  <c:pt idx="60">
                    <c:v>2017</c:v>
                  </c:pt>
                  <c:pt idx="72">
                    <c:v>2018</c:v>
                  </c:pt>
                  <c:pt idx="84">
                    <c:v>2019</c:v>
                  </c:pt>
                  <c:pt idx="97">
                    <c:v>2020</c:v>
                  </c:pt>
                  <c:pt idx="102">
                    <c:v>2020</c:v>
                  </c:pt>
                  <c:pt idx="110">
                    <c:v>2021</c:v>
                  </c:pt>
                </c:lvl>
              </c:multiLvlStrCache>
            </c:multiLvlStrRef>
          </c:cat>
          <c:val>
            <c:numRef>
              <c:f>'7'!$E$33:$E$148</c:f>
              <c:numCache>
                <c:formatCode>_(* #,##0.0_);_(* \(#,##0.0\);_(* "-"??_);_(@_)</c:formatCode>
                <c:ptCount val="116"/>
                <c:pt idx="0">
                  <c:v>51.698531682312286</c:v>
                </c:pt>
                <c:pt idx="1">
                  <c:v>51.56223907042812</c:v>
                </c:pt>
                <c:pt idx="2">
                  <c:v>51.845123289421501</c:v>
                </c:pt>
                <c:pt idx="3">
                  <c:v>52.33091306162563</c:v>
                </c:pt>
                <c:pt idx="4">
                  <c:v>52.88288499586136</c:v>
                </c:pt>
                <c:pt idx="5">
                  <c:v>52.43877855094081</c:v>
                </c:pt>
                <c:pt idx="6">
                  <c:v>52.538526504748994</c:v>
                </c:pt>
                <c:pt idx="7">
                  <c:v>52.317388973186951</c:v>
                </c:pt>
                <c:pt idx="8">
                  <c:v>52.548856376472344</c:v>
                </c:pt>
                <c:pt idx="9">
                  <c:v>52.19805741965601</c:v>
                </c:pt>
                <c:pt idx="10">
                  <c:v>51.82011838880144</c:v>
                </c:pt>
                <c:pt idx="11">
                  <c:v>51.411674385482854</c:v>
                </c:pt>
                <c:pt idx="12">
                  <c:v>51.006291662310929</c:v>
                </c:pt>
                <c:pt idx="13">
                  <c:v>50.757993918273023</c:v>
                </c:pt>
                <c:pt idx="14">
                  <c:v>50.642865673756589</c:v>
                </c:pt>
                <c:pt idx="15">
                  <c:v>50.558955878081392</c:v>
                </c:pt>
                <c:pt idx="16">
                  <c:v>50.377344035198732</c:v>
                </c:pt>
                <c:pt idx="17">
                  <c:v>50.738886492901777</c:v>
                </c:pt>
                <c:pt idx="18">
                  <c:v>50.344738226036014</c:v>
                </c:pt>
                <c:pt idx="19">
                  <c:v>50.295871424542767</c:v>
                </c:pt>
                <c:pt idx="20">
                  <c:v>49.660716619829238</c:v>
                </c:pt>
                <c:pt idx="21">
                  <c:v>50.205777744762003</c:v>
                </c:pt>
                <c:pt idx="22">
                  <c:v>50.126255840801413</c:v>
                </c:pt>
                <c:pt idx="23">
                  <c:v>50.137945972689536</c:v>
                </c:pt>
                <c:pt idx="24">
                  <c:v>49.846217872801091</c:v>
                </c:pt>
                <c:pt idx="25">
                  <c:v>49.718969329051546</c:v>
                </c:pt>
                <c:pt idx="26">
                  <c:v>49.679406140393141</c:v>
                </c:pt>
                <c:pt idx="27">
                  <c:v>49.345110925499554</c:v>
                </c:pt>
                <c:pt idx="28">
                  <c:v>49.157583976660831</c:v>
                </c:pt>
                <c:pt idx="29">
                  <c:v>49.297044587670619</c:v>
                </c:pt>
                <c:pt idx="30">
                  <c:v>49.601431525329239</c:v>
                </c:pt>
                <c:pt idx="31">
                  <c:v>49.799410096929932</c:v>
                </c:pt>
                <c:pt idx="32">
                  <c:v>49.55430894684406</c:v>
                </c:pt>
                <c:pt idx="33">
                  <c:v>49.412251541658378</c:v>
                </c:pt>
                <c:pt idx="34">
                  <c:v>49.284717483368475</c:v>
                </c:pt>
                <c:pt idx="35">
                  <c:v>49.463392390092828</c:v>
                </c:pt>
                <c:pt idx="36">
                  <c:v>49.437845163000937</c:v>
                </c:pt>
                <c:pt idx="37">
                  <c:v>49.538082416955014</c:v>
                </c:pt>
                <c:pt idx="38">
                  <c:v>49.613768966279522</c:v>
                </c:pt>
                <c:pt idx="39">
                  <c:v>49.68232366553471</c:v>
                </c:pt>
                <c:pt idx="40">
                  <c:v>49.721235546917399</c:v>
                </c:pt>
                <c:pt idx="41">
                  <c:v>49.368031072515031</c:v>
                </c:pt>
                <c:pt idx="42">
                  <c:v>49.105820486172775</c:v>
                </c:pt>
                <c:pt idx="43">
                  <c:v>48.93857245185157</c:v>
                </c:pt>
                <c:pt idx="44">
                  <c:v>48.827860798065906</c:v>
                </c:pt>
                <c:pt idx="45">
                  <c:v>48.456202832563363</c:v>
                </c:pt>
                <c:pt idx="46">
                  <c:v>48.36386215723855</c:v>
                </c:pt>
                <c:pt idx="47">
                  <c:v>48.434837808711137</c:v>
                </c:pt>
                <c:pt idx="48">
                  <c:v>48.436195518622185</c:v>
                </c:pt>
                <c:pt idx="49">
                  <c:v>48.587900984986916</c:v>
                </c:pt>
                <c:pt idx="50">
                  <c:v>48.650237622241129</c:v>
                </c:pt>
                <c:pt idx="51">
                  <c:v>48.631281797073882</c:v>
                </c:pt>
                <c:pt idx="52">
                  <c:v>48.834202181932078</c:v>
                </c:pt>
                <c:pt idx="53">
                  <c:v>48.532988737983459</c:v>
                </c:pt>
                <c:pt idx="54">
                  <c:v>48.759625811132132</c:v>
                </c:pt>
                <c:pt idx="55">
                  <c:v>48.421363020501332</c:v>
                </c:pt>
                <c:pt idx="56">
                  <c:v>48.869499377468642</c:v>
                </c:pt>
                <c:pt idx="57">
                  <c:v>48.669215515659879</c:v>
                </c:pt>
                <c:pt idx="58">
                  <c:v>48.540326430971511</c:v>
                </c:pt>
                <c:pt idx="59">
                  <c:v>48.179326157444599</c:v>
                </c:pt>
                <c:pt idx="60">
                  <c:v>48.511993664005594</c:v>
                </c:pt>
                <c:pt idx="61">
                  <c:v>48.235260198249378</c:v>
                </c:pt>
                <c:pt idx="62">
                  <c:v>47.961793562278174</c:v>
                </c:pt>
                <c:pt idx="63">
                  <c:v>48.040879719418314</c:v>
                </c:pt>
                <c:pt idx="64">
                  <c:v>48.490397280909377</c:v>
                </c:pt>
                <c:pt idx="65">
                  <c:v>48.831645391272247</c:v>
                </c:pt>
                <c:pt idx="66">
                  <c:v>48.745081354790969</c:v>
                </c:pt>
                <c:pt idx="67">
                  <c:v>48.698017114846721</c:v>
                </c:pt>
                <c:pt idx="68">
                  <c:v>48.493632606982814</c:v>
                </c:pt>
                <c:pt idx="69">
                  <c:v>48.302483006261767</c:v>
                </c:pt>
                <c:pt idx="70">
                  <c:v>48.143252701880549</c:v>
                </c:pt>
                <c:pt idx="71">
                  <c:v>48.193443341705702</c:v>
                </c:pt>
                <c:pt idx="72">
                  <c:v>48.421565357412476</c:v>
                </c:pt>
                <c:pt idx="73">
                  <c:v>48.597629937078239</c:v>
                </c:pt>
                <c:pt idx="74">
                  <c:v>48.523092821400205</c:v>
                </c:pt>
                <c:pt idx="75">
                  <c:v>48.320106324571185</c:v>
                </c:pt>
                <c:pt idx="76">
                  <c:v>48.108304008959486</c:v>
                </c:pt>
                <c:pt idx="77">
                  <c:v>47.956211219969262</c:v>
                </c:pt>
                <c:pt idx="78">
                  <c:v>48.022504717654364</c:v>
                </c:pt>
                <c:pt idx="79">
                  <c:v>47.962368823092824</c:v>
                </c:pt>
                <c:pt idx="80">
                  <c:v>48.121878115812287</c:v>
                </c:pt>
                <c:pt idx="81">
                  <c:v>48.16235700675395</c:v>
                </c:pt>
                <c:pt idx="82">
                  <c:v>47.675455163216014</c:v>
                </c:pt>
                <c:pt idx="83">
                  <c:v>47.295578670459534</c:v>
                </c:pt>
                <c:pt idx="84">
                  <c:v>46.964675498970863</c:v>
                </c:pt>
                <c:pt idx="85">
                  <c:v>47.679589874389386</c:v>
                </c:pt>
                <c:pt idx="86">
                  <c:v>48.083901343910703</c:v>
                </c:pt>
                <c:pt idx="87">
                  <c:v>47.944129604275624</c:v>
                </c:pt>
                <c:pt idx="88">
                  <c:v>47.528667927928034</c:v>
                </c:pt>
                <c:pt idx="89">
                  <c:v>47.013303156988499</c:v>
                </c:pt>
                <c:pt idx="90">
                  <c:v>46.863650938296949</c:v>
                </c:pt>
                <c:pt idx="91">
                  <c:v>46.708767507949766</c:v>
                </c:pt>
                <c:pt idx="92">
                  <c:v>47.245261574361855</c:v>
                </c:pt>
                <c:pt idx="93">
                  <c:v>47.609436363819526</c:v>
                </c:pt>
                <c:pt idx="94">
                  <c:v>47.729222877980824</c:v>
                </c:pt>
                <c:pt idx="95">
                  <c:v>47.866992921787848</c:v>
                </c:pt>
                <c:pt idx="97">
                  <c:v>0</c:v>
                </c:pt>
                <c:pt idx="98">
                  <c:v>0</c:v>
                </c:pt>
                <c:pt idx="99">
                  <c:v>0</c:v>
                </c:pt>
                <c:pt idx="100">
                  <c:v>0</c:v>
                </c:pt>
                <c:pt idx="102">
                  <c:v>46.990259726634761</c:v>
                </c:pt>
                <c:pt idx="103">
                  <c:v>47.209367075428496</c:v>
                </c:pt>
                <c:pt idx="104">
                  <c:v>48.003221634822921</c:v>
                </c:pt>
                <c:pt idx="105">
                  <c:v>48.463143298053382</c:v>
                </c:pt>
                <c:pt idx="106">
                  <c:v>48.668374968121157</c:v>
                </c:pt>
                <c:pt idx="107">
                  <c:v>48.966069691901133</c:v>
                </c:pt>
                <c:pt idx="108">
                  <c:v>49.2</c:v>
                </c:pt>
                <c:pt idx="109">
                  <c:v>49.241206319885443</c:v>
                </c:pt>
                <c:pt idx="110">
                  <c:v>49.020602922551824</c:v>
                </c:pt>
                <c:pt idx="111">
                  <c:v>48.595348721384035</c:v>
                </c:pt>
                <c:pt idx="112">
                  <c:v>48.627567621954725</c:v>
                </c:pt>
                <c:pt idx="113">
                  <c:v>48.520209639503193</c:v>
                </c:pt>
                <c:pt idx="114">
                  <c:v>48.126004621314131</c:v>
                </c:pt>
                <c:pt idx="115">
                  <c:v>47.662036179181229</c:v>
                </c:pt>
              </c:numCache>
            </c:numRef>
          </c:val>
          <c:smooth val="0"/>
          <c:extLst xmlns:c16r2="http://schemas.microsoft.com/office/drawing/2015/06/chart">
            <c:ext xmlns:c16="http://schemas.microsoft.com/office/drawing/2014/chart" uri="{C3380CC4-5D6E-409C-BE32-E72D297353CC}">
              <c16:uniqueId val="{00000002-BE5C-414A-AEEA-C5E7E2A07D13}"/>
            </c:ext>
          </c:extLst>
        </c:ser>
        <c:dLbls>
          <c:showLegendKey val="0"/>
          <c:showVal val="0"/>
          <c:showCatName val="0"/>
          <c:showSerName val="0"/>
          <c:showPercent val="0"/>
          <c:showBubbleSize val="0"/>
        </c:dLbls>
        <c:marker val="1"/>
        <c:smooth val="0"/>
        <c:axId val="155468288"/>
        <c:axId val="199764800"/>
      </c:lineChart>
      <c:catAx>
        <c:axId val="155468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9764800"/>
        <c:crosses val="autoZero"/>
        <c:auto val="1"/>
        <c:lblAlgn val="ctr"/>
        <c:lblOffset val="100"/>
        <c:noMultiLvlLbl val="0"/>
      </c:catAx>
      <c:valAx>
        <c:axId val="199764800"/>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5468288"/>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informalidad fuerte trimestre móvil</a:t>
            </a:r>
          </a:p>
        </c:rich>
      </c:tx>
      <c:layout>
        <c:manualLayout>
          <c:xMode val="edge"/>
          <c:yMode val="edge"/>
          <c:x val="0.15150925615681018"/>
          <c:y val="2.3346303501945526E-2"/>
        </c:manualLayout>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3"/>
              <c:layout>
                <c:manualLayout>
                  <c:x val="0"/>
                  <c:y val="6.300716937698222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'8'!$A$33:$B$146</c:f>
              <c:multiLvlStrCache>
                <c:ptCount val="114"/>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'8'!$C$33:$C$146</c:f>
              <c:numCache>
                <c:formatCode>0.0</c:formatCode>
                <c:ptCount val="114"/>
                <c:pt idx="0">
                  <c:v>49.778911837631959</c:v>
                </c:pt>
                <c:pt idx="1">
                  <c:v>50.152728318363351</c:v>
                </c:pt>
                <c:pt idx="2">
                  <c:v>50.509911345849815</c:v>
                </c:pt>
                <c:pt idx="3">
                  <c:v>50.734238303765167</c:v>
                </c:pt>
                <c:pt idx="4">
                  <c:v>52.300664476900238</c:v>
                </c:pt>
                <c:pt idx="5">
                  <c:v>51.33019663493782</c:v>
                </c:pt>
                <c:pt idx="6">
                  <c:v>51.946270583064937</c:v>
                </c:pt>
                <c:pt idx="7">
                  <c:v>51.628805439691725</c:v>
                </c:pt>
                <c:pt idx="8">
                  <c:v>52.171766214126059</c:v>
                </c:pt>
                <c:pt idx="9">
                  <c:v>51.758879649500741</c:v>
                </c:pt>
                <c:pt idx="10">
                  <c:v>49.678178611334459</c:v>
                </c:pt>
                <c:pt idx="11">
                  <c:v>49.219345678623895</c:v>
                </c:pt>
                <c:pt idx="12">
                  <c:v>48.401001454342719</c:v>
                </c:pt>
                <c:pt idx="13">
                  <c:v>48.355816819844236</c:v>
                </c:pt>
                <c:pt idx="14">
                  <c:v>48.656611839454364</c:v>
                </c:pt>
                <c:pt idx="15">
                  <c:v>47.870736959908342</c:v>
                </c:pt>
                <c:pt idx="16">
                  <c:v>48.03493939323166</c:v>
                </c:pt>
                <c:pt idx="17">
                  <c:v>47.693143448735611</c:v>
                </c:pt>
                <c:pt idx="18">
                  <c:v>47.329661409470141</c:v>
                </c:pt>
                <c:pt idx="19">
                  <c:v>46.665309790622302</c:v>
                </c:pt>
                <c:pt idx="20">
                  <c:v>46.027725181894681</c:v>
                </c:pt>
                <c:pt idx="21">
                  <c:v>46.842170494291892</c:v>
                </c:pt>
                <c:pt idx="22">
                  <c:v>46.222044257639268</c:v>
                </c:pt>
                <c:pt idx="23">
                  <c:v>46.370617898698519</c:v>
                </c:pt>
                <c:pt idx="24">
                  <c:v>45.836784693530163</c:v>
                </c:pt>
                <c:pt idx="25">
                  <c:v>46.225041874582892</c:v>
                </c:pt>
                <c:pt idx="26">
                  <c:v>45.580314357599306</c:v>
                </c:pt>
                <c:pt idx="27">
                  <c:v>45.536578360696076</c:v>
                </c:pt>
                <c:pt idx="28">
                  <c:v>45.487131602961227</c:v>
                </c:pt>
                <c:pt idx="29">
                  <c:v>46.641042542500159</c:v>
                </c:pt>
                <c:pt idx="30">
                  <c:v>46.756730049667091</c:v>
                </c:pt>
                <c:pt idx="31">
                  <c:v>46.896322703639001</c:v>
                </c:pt>
                <c:pt idx="32">
                  <c:v>45.948439078673601</c:v>
                </c:pt>
                <c:pt idx="33">
                  <c:v>45.851499917056344</c:v>
                </c:pt>
                <c:pt idx="34">
                  <c:v>45.919441066483891</c:v>
                </c:pt>
                <c:pt idx="35">
                  <c:v>46.025895351069671</c:v>
                </c:pt>
                <c:pt idx="36">
                  <c:v>47.218945714390209</c:v>
                </c:pt>
                <c:pt idx="37">
                  <c:v>46.555573672058202</c:v>
                </c:pt>
                <c:pt idx="38">
                  <c:v>46.077000043219122</c:v>
                </c:pt>
                <c:pt idx="39">
                  <c:v>44.911977613315997</c:v>
                </c:pt>
                <c:pt idx="40">
                  <c:v>45.304408480956511</c:v>
                </c:pt>
                <c:pt idx="41">
                  <c:v>45.370376193302448</c:v>
                </c:pt>
                <c:pt idx="42">
                  <c:v>45.522298216844149</c:v>
                </c:pt>
                <c:pt idx="43">
                  <c:v>44.886963580901714</c:v>
                </c:pt>
                <c:pt idx="44">
                  <c:v>44.171142185375309</c:v>
                </c:pt>
                <c:pt idx="45">
                  <c:v>42.562264161822348</c:v>
                </c:pt>
                <c:pt idx="46">
                  <c:v>42.0678847191705</c:v>
                </c:pt>
                <c:pt idx="47">
                  <c:v>42.336203986168272</c:v>
                </c:pt>
                <c:pt idx="48">
                  <c:v>42.452802374492514</c:v>
                </c:pt>
                <c:pt idx="49">
                  <c:v>43.57445350677601</c:v>
                </c:pt>
                <c:pt idx="50">
                  <c:v>43.50668918962716</c:v>
                </c:pt>
                <c:pt idx="51">
                  <c:v>43.043547040499334</c:v>
                </c:pt>
                <c:pt idx="52">
                  <c:v>43.023047996835736</c:v>
                </c:pt>
                <c:pt idx="53">
                  <c:v>41.97388331148511</c:v>
                </c:pt>
                <c:pt idx="54">
                  <c:v>42.904231974994758</c:v>
                </c:pt>
                <c:pt idx="55">
                  <c:v>42.833375775369028</c:v>
                </c:pt>
                <c:pt idx="56">
                  <c:v>44.007609593786157</c:v>
                </c:pt>
                <c:pt idx="57">
                  <c:v>44.25245123434734</c:v>
                </c:pt>
                <c:pt idx="58">
                  <c:v>43.795398080753124</c:v>
                </c:pt>
                <c:pt idx="59">
                  <c:v>43.032279034266651</c:v>
                </c:pt>
                <c:pt idx="60">
                  <c:v>42.001730485640024</c:v>
                </c:pt>
                <c:pt idx="61">
                  <c:v>41.002231115139779</c:v>
                </c:pt>
                <c:pt idx="62">
                  <c:v>40.562780619331498</c:v>
                </c:pt>
                <c:pt idx="63">
                  <c:v>40.478624776866141</c:v>
                </c:pt>
                <c:pt idx="64">
                  <c:v>40.871123743366333</c:v>
                </c:pt>
                <c:pt idx="65">
                  <c:v>41.968678603648364</c:v>
                </c:pt>
                <c:pt idx="66">
                  <c:v>42.371521430401344</c:v>
                </c:pt>
                <c:pt idx="67">
                  <c:v>42.503768986796679</c:v>
                </c:pt>
                <c:pt idx="68">
                  <c:v>42.020252251996034</c:v>
                </c:pt>
                <c:pt idx="69">
                  <c:v>43.012413426231298</c:v>
                </c:pt>
                <c:pt idx="70">
                  <c:v>42.722299206521512</c:v>
                </c:pt>
                <c:pt idx="71">
                  <c:v>42.372667063507137</c:v>
                </c:pt>
                <c:pt idx="72">
                  <c:v>41.633393152749129</c:v>
                </c:pt>
                <c:pt idx="73">
                  <c:v>42.2150990348009</c:v>
                </c:pt>
                <c:pt idx="74">
                  <c:v>43.079666789591961</c:v>
                </c:pt>
                <c:pt idx="75">
                  <c:v>42.407145676332611</c:v>
                </c:pt>
                <c:pt idx="76">
                  <c:v>41.862400073035467</c:v>
                </c:pt>
                <c:pt idx="77">
                  <c:v>40.767227730684546</c:v>
                </c:pt>
                <c:pt idx="78">
                  <c:v>41.256363590205574</c:v>
                </c:pt>
                <c:pt idx="79">
                  <c:v>41.051829485048749</c:v>
                </c:pt>
                <c:pt idx="80">
                  <c:v>41.988176454873845</c:v>
                </c:pt>
                <c:pt idx="81">
                  <c:v>41.447874497472469</c:v>
                </c:pt>
                <c:pt idx="82">
                  <c:v>40.739765053454157</c:v>
                </c:pt>
                <c:pt idx="83">
                  <c:v>39.775443152439045</c:v>
                </c:pt>
                <c:pt idx="84">
                  <c:v>40.375665778429386</c:v>
                </c:pt>
                <c:pt idx="85">
                  <c:v>41.213641995565162</c:v>
                </c:pt>
                <c:pt idx="86">
                  <c:v>41.783116165129755</c:v>
                </c:pt>
                <c:pt idx="87">
                  <c:v>42.202882061499707</c:v>
                </c:pt>
                <c:pt idx="88">
                  <c:v>42.032940570533164</c:v>
                </c:pt>
                <c:pt idx="89">
                  <c:v>40.505506011362769</c:v>
                </c:pt>
                <c:pt idx="90">
                  <c:v>39.041535455858835</c:v>
                </c:pt>
                <c:pt idx="91">
                  <c:v>39.643858439199398</c:v>
                </c:pt>
                <c:pt idx="92">
                  <c:v>42.427307870293951</c:v>
                </c:pt>
                <c:pt idx="93">
                  <c:v>43.453170564451376</c:v>
                </c:pt>
                <c:pt idx="94">
                  <c:v>42.022359565068989</c:v>
                </c:pt>
                <c:pt idx="95">
                  <c:v>41.081138486825239</c:v>
                </c:pt>
                <c:pt idx="96">
                  <c:v>0</c:v>
                </c:pt>
                <c:pt idx="97">
                  <c:v>0</c:v>
                </c:pt>
                <c:pt idx="98">
                  <c:v>0</c:v>
                </c:pt>
                <c:pt idx="99">
                  <c:v>0</c:v>
                </c:pt>
                <c:pt idx="100">
                  <c:v>37.934037418289499</c:v>
                </c:pt>
                <c:pt idx="101">
                  <c:v>38.017601948637406</c:v>
                </c:pt>
                <c:pt idx="102">
                  <c:v>40.419475466388711</c:v>
                </c:pt>
                <c:pt idx="103">
                  <c:v>41.875057302484123</c:v>
                </c:pt>
                <c:pt idx="104">
                  <c:v>42.358657211706415</c:v>
                </c:pt>
                <c:pt idx="105">
                  <c:v>42.304543146975917</c:v>
                </c:pt>
                <c:pt idx="106" formatCode="General">
                  <c:v>42.6</c:v>
                </c:pt>
                <c:pt idx="107">
                  <c:v>42.405712223909312</c:v>
                </c:pt>
                <c:pt idx="108">
                  <c:v>43.357319655875799</c:v>
                </c:pt>
                <c:pt idx="109" formatCode="General">
                  <c:v>42.3</c:v>
                </c:pt>
                <c:pt idx="110" formatCode="General">
                  <c:v>42.1</c:v>
                </c:pt>
                <c:pt idx="111">
                  <c:v>41.70954845829025</c:v>
                </c:pt>
                <c:pt idx="112">
                  <c:v>41.537831583480909</c:v>
                </c:pt>
                <c:pt idx="113">
                  <c:v>41.942641525131499</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13"/>
              <c:layout>
                <c:manualLayout>
                  <c:x val="0"/>
                  <c:y val="-5.72792448881656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'8'!$A$33:$B$146</c:f>
              <c:multiLvlStrCache>
                <c:ptCount val="114"/>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'8'!$E$33:$E$146</c:f>
              <c:numCache>
                <c:formatCode>0.0</c:formatCode>
                <c:ptCount val="114"/>
                <c:pt idx="0">
                  <c:v>54.389731217524705</c:v>
                </c:pt>
                <c:pt idx="1">
                  <c:v>54.607572403091595</c:v>
                </c:pt>
                <c:pt idx="2">
                  <c:v>54.87099253813804</c:v>
                </c:pt>
                <c:pt idx="3">
                  <c:v>55.32457503890906</c:v>
                </c:pt>
                <c:pt idx="4">
                  <c:v>55.948117628363988</c:v>
                </c:pt>
                <c:pt idx="5">
                  <c:v>55.221647837808788</c:v>
                </c:pt>
                <c:pt idx="6">
                  <c:v>55.299002501768754</c:v>
                </c:pt>
                <c:pt idx="7">
                  <c:v>55.111261907334551</c:v>
                </c:pt>
                <c:pt idx="8">
                  <c:v>55.675141078865529</c:v>
                </c:pt>
                <c:pt idx="9">
                  <c:v>55.618674434427085</c:v>
                </c:pt>
                <c:pt idx="10">
                  <c:v>54.391087034925704</c:v>
                </c:pt>
                <c:pt idx="11">
                  <c:v>53.881872163144607</c:v>
                </c:pt>
                <c:pt idx="12">
                  <c:v>53.071382227602918</c:v>
                </c:pt>
                <c:pt idx="13">
                  <c:v>52.907083599280277</c:v>
                </c:pt>
                <c:pt idx="14">
                  <c:v>52.994334953408206</c:v>
                </c:pt>
                <c:pt idx="15">
                  <c:v>52.655940474493988</c:v>
                </c:pt>
                <c:pt idx="16">
                  <c:v>52.78025699098108</c:v>
                </c:pt>
                <c:pt idx="17">
                  <c:v>52.63740823160645</c:v>
                </c:pt>
                <c:pt idx="18">
                  <c:v>52.32190631543839</c:v>
                </c:pt>
                <c:pt idx="19">
                  <c:v>51.944606454764163</c:v>
                </c:pt>
                <c:pt idx="20">
                  <c:v>51.654643193737584</c:v>
                </c:pt>
                <c:pt idx="21">
                  <c:v>52.121215072113735</c:v>
                </c:pt>
                <c:pt idx="22">
                  <c:v>51.750388030659209</c:v>
                </c:pt>
                <c:pt idx="23">
                  <c:v>51.50025518810817</c:v>
                </c:pt>
                <c:pt idx="24">
                  <c:v>50.988213628604896</c:v>
                </c:pt>
                <c:pt idx="25">
                  <c:v>51.099137741861433</c:v>
                </c:pt>
                <c:pt idx="26">
                  <c:v>50.575107128247275</c:v>
                </c:pt>
                <c:pt idx="27">
                  <c:v>50.573276932994958</c:v>
                </c:pt>
                <c:pt idx="28">
                  <c:v>50.299972036187803</c:v>
                </c:pt>
                <c:pt idx="29">
                  <c:v>51.105608780125209</c:v>
                </c:pt>
                <c:pt idx="30">
                  <c:v>51.115022827364712</c:v>
                </c:pt>
                <c:pt idx="31">
                  <c:v>51.259928173193273</c:v>
                </c:pt>
                <c:pt idx="32">
                  <c:v>50.54203767518014</c:v>
                </c:pt>
                <c:pt idx="33">
                  <c:v>50.343548489836465</c:v>
                </c:pt>
                <c:pt idx="34">
                  <c:v>50.30358628368311</c:v>
                </c:pt>
                <c:pt idx="35">
                  <c:v>50.324194396765918</c:v>
                </c:pt>
                <c:pt idx="36">
                  <c:v>50.564778860040569</c:v>
                </c:pt>
                <c:pt idx="37">
                  <c:v>50.31939316316646</c:v>
                </c:pt>
                <c:pt idx="38">
                  <c:v>50.203305197151614</c:v>
                </c:pt>
                <c:pt idx="39">
                  <c:v>49.681788455600952</c:v>
                </c:pt>
                <c:pt idx="40">
                  <c:v>49.699244554747892</c:v>
                </c:pt>
                <c:pt idx="41">
                  <c:v>49.496022140363749</c:v>
                </c:pt>
                <c:pt idx="42">
                  <c:v>49.544013523894264</c:v>
                </c:pt>
                <c:pt idx="43">
                  <c:v>49.362574809638268</c:v>
                </c:pt>
                <c:pt idx="44">
                  <c:v>49.544355652347988</c:v>
                </c:pt>
                <c:pt idx="45">
                  <c:v>48.495890072549003</c:v>
                </c:pt>
                <c:pt idx="46">
                  <c:v>48.313600374691198</c:v>
                </c:pt>
                <c:pt idx="47">
                  <c:v>48.507823671479592</c:v>
                </c:pt>
                <c:pt idx="48">
                  <c:v>48.501968560421027</c:v>
                </c:pt>
                <c:pt idx="49">
                  <c:v>48.763382068094622</c:v>
                </c:pt>
                <c:pt idx="50">
                  <c:v>48.683328204500803</c:v>
                </c:pt>
                <c:pt idx="51">
                  <c:v>48.318580419775309</c:v>
                </c:pt>
                <c:pt idx="52">
                  <c:v>48.49855482101735</c:v>
                </c:pt>
                <c:pt idx="53">
                  <c:v>48.078013626045745</c:v>
                </c:pt>
                <c:pt idx="54">
                  <c:v>48.532706984402239</c:v>
                </c:pt>
                <c:pt idx="55">
                  <c:v>48.234336768981912</c:v>
                </c:pt>
                <c:pt idx="56">
                  <c:v>48.519183683724243</c:v>
                </c:pt>
                <c:pt idx="57">
                  <c:v>48.523972867422202</c:v>
                </c:pt>
                <c:pt idx="58">
                  <c:v>48.255674241503293</c:v>
                </c:pt>
                <c:pt idx="59">
                  <c:v>48.21532566758485</c:v>
                </c:pt>
                <c:pt idx="60">
                  <c:v>47.948109743656694</c:v>
                </c:pt>
                <c:pt idx="61">
                  <c:v>47.569840575823548</c:v>
                </c:pt>
                <c:pt idx="62">
                  <c:v>47.083121677464483</c:v>
                </c:pt>
                <c:pt idx="63">
                  <c:v>46.871035257957651</c:v>
                </c:pt>
                <c:pt idx="64">
                  <c:v>47.249472876535961</c:v>
                </c:pt>
                <c:pt idx="65">
                  <c:v>47.724140950563068</c:v>
                </c:pt>
                <c:pt idx="66">
                  <c:v>47.888735710633732</c:v>
                </c:pt>
                <c:pt idx="67">
                  <c:v>47.698016082051517</c:v>
                </c:pt>
                <c:pt idx="68">
                  <c:v>47.275607799154891</c:v>
                </c:pt>
                <c:pt idx="69">
                  <c:v>47.590348721804368</c:v>
                </c:pt>
                <c:pt idx="70">
                  <c:v>47.524903113158054</c:v>
                </c:pt>
                <c:pt idx="71">
                  <c:v>47.654957013665481</c:v>
                </c:pt>
                <c:pt idx="72">
                  <c:v>47.559151678597772</c:v>
                </c:pt>
                <c:pt idx="73">
                  <c:v>47.966250411007309</c:v>
                </c:pt>
                <c:pt idx="74">
                  <c:v>48.018830616838457</c:v>
                </c:pt>
                <c:pt idx="75">
                  <c:v>47.978691918493865</c:v>
                </c:pt>
                <c:pt idx="76">
                  <c:v>47.29279008437863</c:v>
                </c:pt>
                <c:pt idx="77">
                  <c:v>47.233664437579407</c:v>
                </c:pt>
                <c:pt idx="78">
                  <c:v>47.68953177081233</c:v>
                </c:pt>
                <c:pt idx="79">
                  <c:v>47.705609148926683</c:v>
                </c:pt>
                <c:pt idx="80">
                  <c:v>47.805709015254671</c:v>
                </c:pt>
                <c:pt idx="81">
                  <c:v>47.353005877765824</c:v>
                </c:pt>
                <c:pt idx="82">
                  <c:v>47.026704043935354</c:v>
                </c:pt>
                <c:pt idx="83">
                  <c:v>46.731121481408714</c:v>
                </c:pt>
                <c:pt idx="84">
                  <c:v>46.832698393867695</c:v>
                </c:pt>
                <c:pt idx="85">
                  <c:v>47.328222508188453</c:v>
                </c:pt>
                <c:pt idx="86">
                  <c:v>47.633424651019816</c:v>
                </c:pt>
                <c:pt idx="87">
                  <c:v>47.650581397899145</c:v>
                </c:pt>
                <c:pt idx="88">
                  <c:v>47.429238544449788</c:v>
                </c:pt>
                <c:pt idx="89">
                  <c:v>46.938916827403609</c:v>
                </c:pt>
                <c:pt idx="90">
                  <c:v>46.431517436090481</c:v>
                </c:pt>
                <c:pt idx="91">
                  <c:v>46.787076222086426</c:v>
                </c:pt>
                <c:pt idx="92">
                  <c:v>47.903391766231429</c:v>
                </c:pt>
                <c:pt idx="93">
                  <c:v>48.675034141321532</c:v>
                </c:pt>
                <c:pt idx="94">
                  <c:v>48.071727875222422</c:v>
                </c:pt>
                <c:pt idx="95">
                  <c:v>47.691765971029113</c:v>
                </c:pt>
                <c:pt idx="96">
                  <c:v>0</c:v>
                </c:pt>
                <c:pt idx="97">
                  <c:v>0</c:v>
                </c:pt>
                <c:pt idx="98">
                  <c:v>0</c:v>
                </c:pt>
                <c:pt idx="99">
                  <c:v>0</c:v>
                </c:pt>
                <c:pt idx="100">
                  <c:v>44.420357611211479</c:v>
                </c:pt>
                <c:pt idx="101">
                  <c:v>45.320915521323478</c:v>
                </c:pt>
                <c:pt idx="102">
                  <c:v>46.713527575950238</c:v>
                </c:pt>
                <c:pt idx="103">
                  <c:v>48.16727679809739</c:v>
                </c:pt>
                <c:pt idx="104">
                  <c:v>48.564703044102217</c:v>
                </c:pt>
                <c:pt idx="105">
                  <c:v>48.787689770434326</c:v>
                </c:pt>
                <c:pt idx="106" formatCode="General">
                  <c:v>48.8</c:v>
                </c:pt>
                <c:pt idx="107">
                  <c:v>48.700264874122766</c:v>
                </c:pt>
                <c:pt idx="108">
                  <c:v>48.855768051814323</c:v>
                </c:pt>
                <c:pt idx="109" formatCode="General">
                  <c:v>48.6</c:v>
                </c:pt>
                <c:pt idx="110" formatCode="General">
                  <c:v>48.3</c:v>
                </c:pt>
                <c:pt idx="111">
                  <c:v>48.183333951597632</c:v>
                </c:pt>
                <c:pt idx="112">
                  <c:v>48.096543753227891</c:v>
                </c:pt>
                <c:pt idx="113">
                  <c:v>48.336124038257523</c:v>
                </c:pt>
              </c:numCache>
            </c:numRef>
          </c:val>
          <c:smooth val="0"/>
          <c:extLst xmlns:c16r2="http://schemas.microsoft.com/office/drawing/2015/06/chart">
            <c:ext xmlns:c16="http://schemas.microsoft.com/office/drawing/2014/chart" uri="{C3380CC4-5D6E-409C-BE32-E72D297353CC}">
              <c16:uniqueId val="{00000002-BE5C-414A-AEEA-C5E7E2A07D13}"/>
            </c:ext>
          </c:extLst>
        </c:ser>
        <c:dLbls>
          <c:showLegendKey val="0"/>
          <c:showVal val="0"/>
          <c:showCatName val="0"/>
          <c:showSerName val="0"/>
          <c:showPercent val="0"/>
          <c:showBubbleSize val="0"/>
        </c:dLbls>
        <c:marker val="1"/>
        <c:smooth val="0"/>
        <c:axId val="162787328"/>
        <c:axId val="199767104"/>
      </c:lineChart>
      <c:catAx>
        <c:axId val="1627873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9767104"/>
        <c:crosses val="autoZero"/>
        <c:auto val="1"/>
        <c:lblAlgn val="ctr"/>
        <c:lblOffset val="100"/>
        <c:noMultiLvlLbl val="0"/>
      </c:catAx>
      <c:valAx>
        <c:axId val="199767104"/>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2787328"/>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bg2">
                    <a:lumMod val="50000"/>
                  </a:schemeClr>
                </a:solidFill>
              </a:defRPr>
            </a:pPr>
            <a:r>
              <a:rPr lang="es-CO" sz="1400" b="0">
                <a:solidFill>
                  <a:schemeClr val="bg2">
                    <a:lumMod val="50000"/>
                  </a:schemeClr>
                </a:solidFill>
              </a:rPr>
              <a:t>Nuevos empleos </a:t>
            </a:r>
          </a:p>
        </c:rich>
      </c:tx>
      <c:layout>
        <c:manualLayout>
          <c:xMode val="edge"/>
          <c:yMode val="edge"/>
          <c:x val="0.36552408771484252"/>
          <c:y val="1.0364931275200761E-2"/>
        </c:manualLayout>
      </c:layout>
      <c:overlay val="0"/>
    </c:title>
    <c:autoTitleDeleted val="0"/>
    <c:plotArea>
      <c:layout>
        <c:manualLayout>
          <c:layoutTarget val="inner"/>
          <c:xMode val="edge"/>
          <c:yMode val="edge"/>
          <c:x val="0.16568791804250269"/>
          <c:y val="0.14092429886748856"/>
          <c:w val="0.80560430954195228"/>
          <c:h val="0.59156498628278842"/>
        </c:manualLayout>
      </c:layout>
      <c:lineChart>
        <c:grouping val="standard"/>
        <c:varyColors val="0"/>
        <c:ser>
          <c:idx val="0"/>
          <c:order val="0"/>
          <c:tx>
            <c:v>Bogotá</c:v>
          </c:tx>
          <c:spPr>
            <a:ln>
              <a:solidFill>
                <a:schemeClr val="accent1">
                  <a:lumMod val="75000"/>
                </a:schemeClr>
              </a:solidFill>
            </a:ln>
          </c:spPr>
          <c:marker>
            <c:symbol val="none"/>
          </c:marker>
          <c:dLbls>
            <c:dLbl>
              <c:idx val="113"/>
              <c:layout>
                <c:manualLayout>
                  <c:x val="-1.0185067526415994E-16"/>
                  <c:y val="7.255454853360641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'9'!$A$33:$B$146</c:f>
              <c:multiLvlStrCache>
                <c:ptCount val="114"/>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'9'!$D$33:$D$146</c:f>
              <c:numCache>
                <c:formatCode>_(* #,##0_);_(* \(#,##0\);_(* "-"??_);_(@_)</c:formatCode>
                <c:ptCount val="114"/>
                <c:pt idx="0">
                  <c:v>191210.66666666558</c:v>
                </c:pt>
                <c:pt idx="1">
                  <c:v>174087.66666666698</c:v>
                </c:pt>
                <c:pt idx="2">
                  <c:v>193165.66666666698</c:v>
                </c:pt>
                <c:pt idx="3">
                  <c:v>161490.66666666651</c:v>
                </c:pt>
                <c:pt idx="4">
                  <c:v>160468.66666666605</c:v>
                </c:pt>
                <c:pt idx="5">
                  <c:v>158101.33333333349</c:v>
                </c:pt>
                <c:pt idx="6">
                  <c:v>87451.666666666977</c:v>
                </c:pt>
                <c:pt idx="7">
                  <c:v>59876.666666666046</c:v>
                </c:pt>
                <c:pt idx="8">
                  <c:v>53966.666666666977</c:v>
                </c:pt>
                <c:pt idx="9">
                  <c:v>86990.666666666511</c:v>
                </c:pt>
                <c:pt idx="10">
                  <c:v>113600.33333333302</c:v>
                </c:pt>
                <c:pt idx="11">
                  <c:v>126839.33333333349</c:v>
                </c:pt>
                <c:pt idx="12">
                  <c:v>104875.66666666698</c:v>
                </c:pt>
                <c:pt idx="13">
                  <c:v>92360</c:v>
                </c:pt>
                <c:pt idx="14">
                  <c:v>105812.66666666698</c:v>
                </c:pt>
                <c:pt idx="15">
                  <c:v>78017.333333333489</c:v>
                </c:pt>
                <c:pt idx="16">
                  <c:v>66241</c:v>
                </c:pt>
                <c:pt idx="17">
                  <c:v>53983.333333332557</c:v>
                </c:pt>
                <c:pt idx="18">
                  <c:v>77247.333333333489</c:v>
                </c:pt>
                <c:pt idx="19">
                  <c:v>61271.333333332557</c:v>
                </c:pt>
                <c:pt idx="20">
                  <c:v>38473.66666666558</c:v>
                </c:pt>
                <c:pt idx="21">
                  <c:v>62418.333333333954</c:v>
                </c:pt>
                <c:pt idx="22">
                  <c:v>108839.66666666605</c:v>
                </c:pt>
                <c:pt idx="23">
                  <c:v>107497.33333333395</c:v>
                </c:pt>
                <c:pt idx="24">
                  <c:v>76281</c:v>
                </c:pt>
                <c:pt idx="25">
                  <c:v>95388.000000000466</c:v>
                </c:pt>
                <c:pt idx="26">
                  <c:v>69401.333333333023</c:v>
                </c:pt>
                <c:pt idx="27">
                  <c:v>112290.66666666651</c:v>
                </c:pt>
                <c:pt idx="28">
                  <c:v>61569.666666666511</c:v>
                </c:pt>
                <c:pt idx="29">
                  <c:v>79485.000000000931</c:v>
                </c:pt>
                <c:pt idx="30">
                  <c:v>118383.66666666651</c:v>
                </c:pt>
                <c:pt idx="31">
                  <c:v>184441.33333333395</c:v>
                </c:pt>
                <c:pt idx="32">
                  <c:v>164008.0000000014</c:v>
                </c:pt>
                <c:pt idx="33">
                  <c:v>139969.99999999907</c:v>
                </c:pt>
                <c:pt idx="34">
                  <c:v>78912</c:v>
                </c:pt>
                <c:pt idx="35">
                  <c:v>114773.99999999907</c:v>
                </c:pt>
                <c:pt idx="36">
                  <c:v>133360.66666666605</c:v>
                </c:pt>
                <c:pt idx="37">
                  <c:v>114503.66666666605</c:v>
                </c:pt>
                <c:pt idx="38">
                  <c:v>82637.333333333023</c:v>
                </c:pt>
                <c:pt idx="39">
                  <c:v>-1753.3333333334886</c:v>
                </c:pt>
                <c:pt idx="40">
                  <c:v>10172.666666667443</c:v>
                </c:pt>
                <c:pt idx="41">
                  <c:v>-35586.000000000466</c:v>
                </c:pt>
                <c:pt idx="42">
                  <c:v>-63068.999999999534</c:v>
                </c:pt>
                <c:pt idx="43">
                  <c:v>-78647.666666666046</c:v>
                </c:pt>
                <c:pt idx="44">
                  <c:v>-15139.000000000931</c:v>
                </c:pt>
                <c:pt idx="45">
                  <c:v>-13634.999999999069</c:v>
                </c:pt>
                <c:pt idx="46">
                  <c:v>-68381.999999999534</c:v>
                </c:pt>
                <c:pt idx="47">
                  <c:v>-59286.666666666977</c:v>
                </c:pt>
                <c:pt idx="48">
                  <c:v>-54853.666666666046</c:v>
                </c:pt>
                <c:pt idx="49">
                  <c:v>-6065.6666666669771</c:v>
                </c:pt>
                <c:pt idx="50">
                  <c:v>-71360.666666666046</c:v>
                </c:pt>
                <c:pt idx="51">
                  <c:v>8187.6666666669771</c:v>
                </c:pt>
                <c:pt idx="52">
                  <c:v>12978.666666666511</c:v>
                </c:pt>
                <c:pt idx="53">
                  <c:v>39003.666666667443</c:v>
                </c:pt>
                <c:pt idx="54">
                  <c:v>4928.3333333330229</c:v>
                </c:pt>
                <c:pt idx="55">
                  <c:v>4855.3333333330229</c:v>
                </c:pt>
                <c:pt idx="56">
                  <c:v>-23905.666666666977</c:v>
                </c:pt>
                <c:pt idx="57">
                  <c:v>-11153.333333333954</c:v>
                </c:pt>
                <c:pt idx="58">
                  <c:v>-5850.3333333334886</c:v>
                </c:pt>
                <c:pt idx="59">
                  <c:v>-43135.999999999534</c:v>
                </c:pt>
                <c:pt idx="60">
                  <c:v>-91825.000000000466</c:v>
                </c:pt>
                <c:pt idx="61">
                  <c:v>-121675.33333333256</c:v>
                </c:pt>
                <c:pt idx="62">
                  <c:v>-54850.666666666511</c:v>
                </c:pt>
                <c:pt idx="63">
                  <c:v>-58232.333333333489</c:v>
                </c:pt>
                <c:pt idx="64">
                  <c:v>-82205.999999999534</c:v>
                </c:pt>
                <c:pt idx="65">
                  <c:v>-63948.333333333489</c:v>
                </c:pt>
                <c:pt idx="66">
                  <c:v>-20461</c:v>
                </c:pt>
                <c:pt idx="67">
                  <c:v>-9189.3333333330229</c:v>
                </c:pt>
                <c:pt idx="68">
                  <c:v>-34327.333333333023</c:v>
                </c:pt>
                <c:pt idx="69">
                  <c:v>-76993.666666666977</c:v>
                </c:pt>
                <c:pt idx="70">
                  <c:v>-61829.999999999534</c:v>
                </c:pt>
                <c:pt idx="71">
                  <c:v>-71938.999999999534</c:v>
                </c:pt>
                <c:pt idx="72">
                  <c:v>-18526.666666666046</c:v>
                </c:pt>
                <c:pt idx="73">
                  <c:v>26201.999999999534</c:v>
                </c:pt>
                <c:pt idx="74">
                  <c:v>100541.33333333256</c:v>
                </c:pt>
                <c:pt idx="75">
                  <c:v>39270.666666667443</c:v>
                </c:pt>
                <c:pt idx="76">
                  <c:v>117974.99999999953</c:v>
                </c:pt>
                <c:pt idx="77">
                  <c:v>44973.999999999069</c:v>
                </c:pt>
                <c:pt idx="78">
                  <c:v>90378.999999999534</c:v>
                </c:pt>
                <c:pt idx="79">
                  <c:v>-7451.6666666660458</c:v>
                </c:pt>
                <c:pt idx="80">
                  <c:v>302.33333333395422</c:v>
                </c:pt>
                <c:pt idx="81">
                  <c:v>5938.3333333339542</c:v>
                </c:pt>
                <c:pt idx="82">
                  <c:v>41786.999999999534</c:v>
                </c:pt>
                <c:pt idx="83">
                  <c:v>73437.333333332557</c:v>
                </c:pt>
                <c:pt idx="84">
                  <c:v>47020.333333333023</c:v>
                </c:pt>
                <c:pt idx="85">
                  <c:v>-4838.3333333325572</c:v>
                </c:pt>
                <c:pt idx="86">
                  <c:v>-39796.666666666046</c:v>
                </c:pt>
                <c:pt idx="87">
                  <c:v>39437.000000002328</c:v>
                </c:pt>
                <c:pt idx="88">
                  <c:v>48029</c:v>
                </c:pt>
                <c:pt idx="89">
                  <c:v>30535.000000003725</c:v>
                </c:pt>
                <c:pt idx="90">
                  <c:v>-38496.666666663252</c:v>
                </c:pt>
                <c:pt idx="91">
                  <c:v>-1730.6666666707024</c:v>
                </c:pt>
                <c:pt idx="92">
                  <c:v>71177.333333333023</c:v>
                </c:pt>
                <c:pt idx="93">
                  <c:v>81682.333333330229</c:v>
                </c:pt>
                <c:pt idx="94">
                  <c:v>95408.333333336748</c:v>
                </c:pt>
                <c:pt idx="95">
                  <c:v>100864.66666666418</c:v>
                </c:pt>
                <c:pt idx="96">
                  <c:v>-49152.666666669771</c:v>
                </c:pt>
                <c:pt idx="97">
                  <c:v>-514549.33333333721</c:v>
                </c:pt>
                <c:pt idx="98">
                  <c:v>-889910.33333333675</c:v>
                </c:pt>
                <c:pt idx="99">
                  <c:v>-1106395</c:v>
                </c:pt>
                <c:pt idx="100">
                  <c:v>-1028758</c:v>
                </c:pt>
                <c:pt idx="101">
                  <c:v>-880192.66666666977</c:v>
                </c:pt>
                <c:pt idx="102">
                  <c:v>-711870</c:v>
                </c:pt>
                <c:pt idx="103">
                  <c:v>-508787</c:v>
                </c:pt>
                <c:pt idx="104">
                  <c:v>-430248</c:v>
                </c:pt>
                <c:pt idx="105">
                  <c:v>-365733.33333333023</c:v>
                </c:pt>
                <c:pt idx="106">
                  <c:v>-393910.66666666977</c:v>
                </c:pt>
                <c:pt idx="107">
                  <c:v>-435406</c:v>
                </c:pt>
                <c:pt idx="108">
                  <c:v>-295352</c:v>
                </c:pt>
                <c:pt idx="109">
                  <c:v>137022</c:v>
                </c:pt>
                <c:pt idx="110">
                  <c:v>474326</c:v>
                </c:pt>
                <c:pt idx="111">
                  <c:v>616997.66666666046</c:v>
                </c:pt>
                <c:pt idx="112">
                  <c:v>576366</c:v>
                </c:pt>
                <c:pt idx="113">
                  <c:v>509397.66666666977</c:v>
                </c:pt>
              </c:numCache>
            </c:numRef>
          </c:val>
          <c:smooth val="0"/>
          <c:extLst xmlns:c16r2="http://schemas.microsoft.com/office/drawing/2015/06/chart">
            <c:ext xmlns:c16="http://schemas.microsoft.com/office/drawing/2014/chart" uri="{C3380CC4-5D6E-409C-BE32-E72D297353CC}">
              <c16:uniqueId val="{00000001-F9FB-4D18-AD65-89206EBCC89A}"/>
            </c:ext>
          </c:extLst>
        </c:ser>
        <c:ser>
          <c:idx val="1"/>
          <c:order val="1"/>
          <c:tx>
            <c:v>Colombia</c:v>
          </c:tx>
          <c:spPr>
            <a:ln>
              <a:solidFill>
                <a:srgbClr val="00B0F0"/>
              </a:solidFill>
            </a:ln>
          </c:spPr>
          <c:marker>
            <c:symbol val="none"/>
          </c:marker>
          <c:dLbls>
            <c:dLbl>
              <c:idx val="113"/>
              <c:layout>
                <c:manualLayout>
                  <c:x val="-1.0185067526415994E-16"/>
                  <c:y val="-9.84668872956087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'9'!$A$33:$B$146</c:f>
              <c:multiLvlStrCache>
                <c:ptCount val="114"/>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pt idx="112">
                    <c:v>May-Jul</c:v>
                  </c:pt>
                  <c:pt idx="113">
                    <c:v>Jun-Ago</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'9'!$F$33:$F$146</c:f>
              <c:numCache>
                <c:formatCode>_(* #,##0_);_(* \(#,##0\);_(* "-"??_);_(@_)</c:formatCode>
                <c:ptCount val="114"/>
                <c:pt idx="0">
                  <c:v>993826.66666666418</c:v>
                </c:pt>
                <c:pt idx="1">
                  <c:v>980076.66666666791</c:v>
                </c:pt>
                <c:pt idx="2">
                  <c:v>930796.33333333582</c:v>
                </c:pt>
                <c:pt idx="3">
                  <c:v>1054297</c:v>
                </c:pt>
                <c:pt idx="4">
                  <c:v>993099.00000000373</c:v>
                </c:pt>
                <c:pt idx="5">
                  <c:v>974895.66666666791</c:v>
                </c:pt>
                <c:pt idx="6">
                  <c:v>603730.99999999627</c:v>
                </c:pt>
                <c:pt idx="7">
                  <c:v>356080.00000000373</c:v>
                </c:pt>
                <c:pt idx="8">
                  <c:v>21134.999999996275</c:v>
                </c:pt>
                <c:pt idx="9">
                  <c:v>55770.999999996275</c:v>
                </c:pt>
                <c:pt idx="10">
                  <c:v>182994.66666666046</c:v>
                </c:pt>
                <c:pt idx="11">
                  <c:v>249031.66666666791</c:v>
                </c:pt>
                <c:pt idx="12">
                  <c:v>133127</c:v>
                </c:pt>
                <c:pt idx="13">
                  <c:v>52459.666666667908</c:v>
                </c:pt>
                <c:pt idx="14">
                  <c:v>176228</c:v>
                </c:pt>
                <c:pt idx="15">
                  <c:v>190757.99999999627</c:v>
                </c:pt>
                <c:pt idx="16">
                  <c:v>319716.33333333209</c:v>
                </c:pt>
                <c:pt idx="17">
                  <c:v>316851.33333333209</c:v>
                </c:pt>
                <c:pt idx="18">
                  <c:v>517441</c:v>
                </c:pt>
                <c:pt idx="19">
                  <c:v>569926</c:v>
                </c:pt>
                <c:pt idx="20">
                  <c:v>573929.00000000373</c:v>
                </c:pt>
                <c:pt idx="21">
                  <c:v>565778.00000000373</c:v>
                </c:pt>
                <c:pt idx="22">
                  <c:v>488358.66666667163</c:v>
                </c:pt>
                <c:pt idx="23">
                  <c:v>437306.33333333209</c:v>
                </c:pt>
                <c:pt idx="24">
                  <c:v>385175.66666666791</c:v>
                </c:pt>
                <c:pt idx="25">
                  <c:v>474718.00000000373</c:v>
                </c:pt>
                <c:pt idx="26">
                  <c:v>417584.66666666791</c:v>
                </c:pt>
                <c:pt idx="27">
                  <c:v>450890.66666667163</c:v>
                </c:pt>
                <c:pt idx="28">
                  <c:v>294321.66666666791</c:v>
                </c:pt>
                <c:pt idx="29">
                  <c:v>390421.66666666418</c:v>
                </c:pt>
                <c:pt idx="30">
                  <c:v>470097.00000000373</c:v>
                </c:pt>
                <c:pt idx="31">
                  <c:v>538989</c:v>
                </c:pt>
                <c:pt idx="32">
                  <c:v>676567.33333333582</c:v>
                </c:pt>
                <c:pt idx="33">
                  <c:v>514354.33333333209</c:v>
                </c:pt>
                <c:pt idx="34">
                  <c:v>509289.99999999627</c:v>
                </c:pt>
                <c:pt idx="35">
                  <c:v>456652.33333333209</c:v>
                </c:pt>
                <c:pt idx="36">
                  <c:v>661594.33333333209</c:v>
                </c:pt>
                <c:pt idx="37">
                  <c:v>760413.33333332837</c:v>
                </c:pt>
                <c:pt idx="38">
                  <c:v>688753.33333333209</c:v>
                </c:pt>
                <c:pt idx="39">
                  <c:v>597820.66666666418</c:v>
                </c:pt>
                <c:pt idx="40">
                  <c:v>542593.99999999627</c:v>
                </c:pt>
                <c:pt idx="41">
                  <c:v>468736.33333333582</c:v>
                </c:pt>
                <c:pt idx="42">
                  <c:v>321391.33333333582</c:v>
                </c:pt>
                <c:pt idx="43">
                  <c:v>256024.33333333582</c:v>
                </c:pt>
                <c:pt idx="44">
                  <c:v>339574.66666666046</c:v>
                </c:pt>
                <c:pt idx="45">
                  <c:v>474670.66666666418</c:v>
                </c:pt>
                <c:pt idx="46">
                  <c:v>440882</c:v>
                </c:pt>
                <c:pt idx="47">
                  <c:v>435886.66666666791</c:v>
                </c:pt>
                <c:pt idx="48">
                  <c:v>184113.66666666791</c:v>
                </c:pt>
                <c:pt idx="49">
                  <c:v>132225.33333333209</c:v>
                </c:pt>
                <c:pt idx="50">
                  <c:v>-8688.3333333358169</c:v>
                </c:pt>
                <c:pt idx="51">
                  <c:v>126393</c:v>
                </c:pt>
                <c:pt idx="52">
                  <c:v>55915.333333335817</c:v>
                </c:pt>
                <c:pt idx="53">
                  <c:v>121247.33333333582</c:v>
                </c:pt>
                <c:pt idx="54">
                  <c:v>155737.66666666791</c:v>
                </c:pt>
                <c:pt idx="55">
                  <c:v>212661.66666666046</c:v>
                </c:pt>
                <c:pt idx="56">
                  <c:v>157683.66666667163</c:v>
                </c:pt>
                <c:pt idx="57">
                  <c:v>89551.000000003725</c:v>
                </c:pt>
                <c:pt idx="58">
                  <c:v>96517.000000003725</c:v>
                </c:pt>
                <c:pt idx="59">
                  <c:v>71603.333333332092</c:v>
                </c:pt>
                <c:pt idx="60">
                  <c:v>202340.99999999627</c:v>
                </c:pt>
                <c:pt idx="61">
                  <c:v>335685.66666666418</c:v>
                </c:pt>
                <c:pt idx="62">
                  <c:v>412416.33333333209</c:v>
                </c:pt>
                <c:pt idx="63">
                  <c:v>434493.00000000373</c:v>
                </c:pt>
                <c:pt idx="64">
                  <c:v>395713.00000000373</c:v>
                </c:pt>
                <c:pt idx="65">
                  <c:v>384375.66666666791</c:v>
                </c:pt>
                <c:pt idx="66">
                  <c:v>237365.99999999255</c:v>
                </c:pt>
                <c:pt idx="67">
                  <c:v>109462.66666666791</c:v>
                </c:pt>
                <c:pt idx="68">
                  <c:v>5783.6666666641831</c:v>
                </c:pt>
                <c:pt idx="69">
                  <c:v>31558</c:v>
                </c:pt>
                <c:pt idx="70">
                  <c:v>72015.333333335817</c:v>
                </c:pt>
                <c:pt idx="71">
                  <c:v>95918.333333335817</c:v>
                </c:pt>
                <c:pt idx="72">
                  <c:v>76464.666666671634</c:v>
                </c:pt>
                <c:pt idx="73">
                  <c:v>40413</c:v>
                </c:pt>
                <c:pt idx="74">
                  <c:v>106869.00000000373</c:v>
                </c:pt>
                <c:pt idx="75">
                  <c:v>10872</c:v>
                </c:pt>
                <c:pt idx="76">
                  <c:v>95886.333333328366</c:v>
                </c:pt>
                <c:pt idx="77">
                  <c:v>86549.999999996275</c:v>
                </c:pt>
                <c:pt idx="78">
                  <c:v>241483.33333333954</c:v>
                </c:pt>
                <c:pt idx="79">
                  <c:v>161132.33333333209</c:v>
                </c:pt>
                <c:pt idx="80">
                  <c:v>-29539.999999996275</c:v>
                </c:pt>
                <c:pt idx="81">
                  <c:v>-30524.666666671634</c:v>
                </c:pt>
                <c:pt idx="82">
                  <c:v>-16519.666666671634</c:v>
                </c:pt>
                <c:pt idx="83">
                  <c:v>197889.33333332837</c:v>
                </c:pt>
                <c:pt idx="84">
                  <c:v>113901.99999999627</c:v>
                </c:pt>
                <c:pt idx="85">
                  <c:v>-163952.66666666418</c:v>
                </c:pt>
                <c:pt idx="86">
                  <c:v>-336781.33333333582</c:v>
                </c:pt>
                <c:pt idx="87">
                  <c:v>-362923.33333330229</c:v>
                </c:pt>
                <c:pt idx="88">
                  <c:v>-168122.99999996275</c:v>
                </c:pt>
                <c:pt idx="89">
                  <c:v>-259834.00000003353</c:v>
                </c:pt>
                <c:pt idx="90">
                  <c:v>-409062.00000003725</c:v>
                </c:pt>
                <c:pt idx="91">
                  <c:v>-440409.66666666418</c:v>
                </c:pt>
                <c:pt idx="92">
                  <c:v>-115426.00000003725</c:v>
                </c:pt>
                <c:pt idx="93">
                  <c:v>-21412.999999996275</c:v>
                </c:pt>
                <c:pt idx="94">
                  <c:v>38505.666666701436</c:v>
                </c:pt>
                <c:pt idx="95">
                  <c:v>-120896.33333329484</c:v>
                </c:pt>
                <c:pt idx="96">
                  <c:v>-584618.66666666418</c:v>
                </c:pt>
                <c:pt idx="97">
                  <c:v>-2340080.6666666307</c:v>
                </c:pt>
                <c:pt idx="98">
                  <c:v>-3952226</c:v>
                </c:pt>
                <c:pt idx="99">
                  <c:v>-4848896.3333334029</c:v>
                </c:pt>
                <c:pt idx="100">
                  <c:v>-4443910</c:v>
                </c:pt>
                <c:pt idx="101">
                  <c:v>-3616263.6666665971</c:v>
                </c:pt>
                <c:pt idx="102">
                  <c:v>-2857642</c:v>
                </c:pt>
                <c:pt idx="103">
                  <c:v>-1985061</c:v>
                </c:pt>
                <c:pt idx="104">
                  <c:v>-1699388.6666665971</c:v>
                </c:pt>
                <c:pt idx="105">
                  <c:v>-1484063.3333332986</c:v>
                </c:pt>
                <c:pt idx="106">
                  <c:v>-1496845</c:v>
                </c:pt>
                <c:pt idx="107">
                  <c:v>-1372312</c:v>
                </c:pt>
                <c:pt idx="108">
                  <c:v>-831550</c:v>
                </c:pt>
                <c:pt idx="109">
                  <c:v>1007644.3333332986</c:v>
                </c:pt>
                <c:pt idx="110">
                  <c:v>2472095</c:v>
                </c:pt>
                <c:pt idx="111">
                  <c:v>3143047.3333334029</c:v>
                </c:pt>
                <c:pt idx="112">
                  <c:v>2802353.6666665971</c:v>
                </c:pt>
                <c:pt idx="113">
                  <c:v>2399117.3333332986</c:v>
                </c:pt>
              </c:numCache>
            </c:numRef>
          </c:val>
          <c:smooth val="0"/>
          <c:extLst xmlns:c16r2="http://schemas.microsoft.com/office/drawing/2015/06/chart">
            <c:ext xmlns:c16="http://schemas.microsoft.com/office/drawing/2014/chart" uri="{C3380CC4-5D6E-409C-BE32-E72D297353CC}">
              <c16:uniqueId val="{00000002-7BF1-42B0-A5B2-72EE05FEC2FB}"/>
            </c:ext>
          </c:extLst>
        </c:ser>
        <c:dLbls>
          <c:showLegendKey val="0"/>
          <c:showVal val="0"/>
          <c:showCatName val="0"/>
          <c:showSerName val="0"/>
          <c:showPercent val="0"/>
          <c:showBubbleSize val="0"/>
        </c:dLbls>
        <c:marker val="1"/>
        <c:smooth val="0"/>
        <c:axId val="165328896"/>
        <c:axId val="199804032"/>
      </c:lineChart>
      <c:catAx>
        <c:axId val="165328896"/>
        <c:scaling>
          <c:orientation val="minMax"/>
        </c:scaling>
        <c:delete val="0"/>
        <c:axPos val="b"/>
        <c:numFmt formatCode="General" sourceLinked="0"/>
        <c:majorTickMark val="none"/>
        <c:minorTickMark val="none"/>
        <c:tickLblPos val="low"/>
        <c:spPr>
          <a:ln>
            <a:solidFill>
              <a:srgbClr val="D9D9D9"/>
            </a:solidFill>
          </a:ln>
        </c:spPr>
        <c:txPr>
          <a:bodyPr/>
          <a:lstStyle/>
          <a:p>
            <a:pPr>
              <a:defRPr sz="800"/>
            </a:pPr>
            <a:endParaRPr lang="es-CO"/>
          </a:p>
        </c:txPr>
        <c:crossAx val="199804032"/>
        <c:crosses val="autoZero"/>
        <c:auto val="1"/>
        <c:lblAlgn val="ctr"/>
        <c:lblOffset val="100"/>
        <c:noMultiLvlLbl val="0"/>
      </c:catAx>
      <c:valAx>
        <c:axId val="199804032"/>
        <c:scaling>
          <c:orientation val="minMax"/>
        </c:scaling>
        <c:delete val="0"/>
        <c:axPos val="l"/>
        <c:numFmt formatCode="_(* #,##0_);_(* \(#,##0\);_(* &quot;-&quot;??_);_(@_)" sourceLinked="1"/>
        <c:majorTickMark val="none"/>
        <c:minorTickMark val="none"/>
        <c:tickLblPos val="nextTo"/>
        <c:txPr>
          <a:bodyPr/>
          <a:lstStyle/>
          <a:p>
            <a:pPr>
              <a:defRPr b="0">
                <a:solidFill>
                  <a:sysClr val="windowText" lastClr="000000"/>
                </a:solidFill>
              </a:defRPr>
            </a:pPr>
            <a:endParaRPr lang="es-CO"/>
          </a:p>
        </c:txPr>
        <c:crossAx val="165328896"/>
        <c:crosses val="autoZero"/>
        <c:crossBetween val="between"/>
      </c:valAx>
    </c:plotArea>
    <c:legend>
      <c:legendPos val="t"/>
      <c:layout>
        <c:manualLayout>
          <c:xMode val="edge"/>
          <c:yMode val="edge"/>
          <c:x val="0.31396727626788606"/>
          <c:y val="0.11966313157219283"/>
          <c:w val="0.37206544746422832"/>
          <c:h val="9.3714077249751226E-2"/>
        </c:manualLayout>
      </c:layout>
      <c:overlay val="1"/>
    </c:legend>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CO" sz="1400" b="0" i="0" u="none" strike="noStrike" kern="1200" spc="0" baseline="0">
                <a:solidFill>
                  <a:sysClr val="windowText" lastClr="000000">
                    <a:lumMod val="65000"/>
                    <a:lumOff val="35000"/>
                  </a:sysClr>
                </a:solidFill>
                <a:latin typeface="+mn-lt"/>
                <a:ea typeface="+mn-ea"/>
                <a:cs typeface="+mn-cs"/>
              </a:defRPr>
            </a:pPr>
            <a:r>
              <a:rPr lang="es-CO" sz="1400" b="0" i="0" u="none" strike="noStrike" kern="1200" spc="0" baseline="0">
                <a:solidFill>
                  <a:sysClr val="windowText" lastClr="000000">
                    <a:lumMod val="65000"/>
                    <a:lumOff val="35000"/>
                  </a:sysClr>
                </a:solidFill>
                <a:latin typeface="+mn-lt"/>
                <a:ea typeface="+mn-ea"/>
                <a:cs typeface="+mn-cs"/>
              </a:rPr>
              <a:t>Empresas creadas y canceladas mensual</a:t>
            </a:r>
          </a:p>
        </c:rich>
      </c:tx>
      <c:layout>
        <c:manualLayout>
          <c:xMode val="edge"/>
          <c:yMode val="edge"/>
          <c:x val="0.18540333048832769"/>
          <c:y val="1.0480355110741043E-2"/>
        </c:manualLayout>
      </c:layout>
      <c:overlay val="0"/>
    </c:title>
    <c:autoTitleDeleted val="0"/>
    <c:plotArea>
      <c:layout/>
      <c:lineChart>
        <c:grouping val="standard"/>
        <c:varyColors val="0"/>
        <c:ser>
          <c:idx val="0"/>
          <c:order val="0"/>
          <c:tx>
            <c:v>Creadas</c:v>
          </c:tx>
          <c:spPr>
            <a:ln>
              <a:solidFill>
                <a:schemeClr val="accent1">
                  <a:lumMod val="75000"/>
                </a:schemeClr>
              </a:solidFill>
            </a:ln>
          </c:spPr>
          <c:marker>
            <c:symbol val="none"/>
          </c:marker>
          <c:dLbls>
            <c:dLbl>
              <c:idx val="16"/>
              <c:layout>
                <c:manualLayout>
                  <c:x val="0"/>
                  <c:y val="-5.769232357588346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'10,11,12'!$A$21:$B$37</c:f>
              <c:multiLvlStrCache>
                <c:ptCount val="17"/>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pt idx="13">
                    <c:v>May</c:v>
                  </c:pt>
                  <c:pt idx="14">
                    <c:v>Jun</c:v>
                  </c:pt>
                  <c:pt idx="15">
                    <c:v>Jul</c:v>
                  </c:pt>
                  <c:pt idx="16">
                    <c:v>Ago</c:v>
                  </c:pt>
                </c:lvl>
                <c:lvl>
                  <c:pt idx="0">
                    <c:v>2020</c:v>
                  </c:pt>
                  <c:pt idx="9">
                    <c:v>2021</c:v>
                  </c:pt>
                </c:lvl>
              </c:multiLvlStrCache>
            </c:multiLvlStrRef>
          </c:cat>
          <c:val>
            <c:numRef>
              <c:f>'10,11,12'!$C$21:$C$37</c:f>
              <c:numCache>
                <c:formatCode>#,##0</c:formatCode>
                <c:ptCount val="17"/>
                <c:pt idx="0">
                  <c:v>698</c:v>
                </c:pt>
                <c:pt idx="1">
                  <c:v>2481</c:v>
                </c:pt>
                <c:pt idx="2">
                  <c:v>6140</c:v>
                </c:pt>
                <c:pt idx="3">
                  <c:v>6071</c:v>
                </c:pt>
                <c:pt idx="4">
                  <c:v>4799</c:v>
                </c:pt>
                <c:pt idx="5">
                  <c:v>6776</c:v>
                </c:pt>
                <c:pt idx="6">
                  <c:v>6444</c:v>
                </c:pt>
                <c:pt idx="7">
                  <c:v>5310</c:v>
                </c:pt>
                <c:pt idx="8">
                  <c:v>3070</c:v>
                </c:pt>
                <c:pt idx="9">
                  <c:v>5281</c:v>
                </c:pt>
                <c:pt idx="10">
                  <c:v>7195</c:v>
                </c:pt>
                <c:pt idx="11">
                  <c:v>8460</c:v>
                </c:pt>
                <c:pt idx="12">
                  <c:v>5551</c:v>
                </c:pt>
                <c:pt idx="13">
                  <c:v>5178</c:v>
                </c:pt>
                <c:pt idx="14">
                  <c:v>5607</c:v>
                </c:pt>
                <c:pt idx="15">
                  <c:v>5920</c:v>
                </c:pt>
                <c:pt idx="16">
                  <c:v>7229</c:v>
                </c:pt>
              </c:numCache>
            </c:numRef>
          </c:val>
          <c:smooth val="0"/>
          <c:extLst xmlns:c16r2="http://schemas.microsoft.com/office/drawing/2015/06/chart">
            <c:ext xmlns:c16="http://schemas.microsoft.com/office/drawing/2014/chart" uri="{C3380CC4-5D6E-409C-BE32-E72D297353CC}">
              <c16:uniqueId val="{00000000-2D87-48B6-B826-28A07E3CC570}"/>
            </c:ext>
          </c:extLst>
        </c:ser>
        <c:ser>
          <c:idx val="1"/>
          <c:order val="1"/>
          <c:tx>
            <c:v>Canceladas</c:v>
          </c:tx>
          <c:spPr>
            <a:ln>
              <a:solidFill>
                <a:srgbClr val="00B0F0"/>
              </a:solidFill>
            </a:ln>
          </c:spPr>
          <c:marker>
            <c:symbol val="none"/>
          </c:marker>
          <c:dLbls>
            <c:dLbl>
              <c:idx val="16"/>
              <c:layout>
                <c:manualLayout>
                  <c:x val="0"/>
                  <c:y val="-3.671329682101669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'10,11,12'!$A$21:$B$37</c:f>
              <c:multiLvlStrCache>
                <c:ptCount val="17"/>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pt idx="13">
                    <c:v>May</c:v>
                  </c:pt>
                  <c:pt idx="14">
                    <c:v>Jun</c:v>
                  </c:pt>
                  <c:pt idx="15">
                    <c:v>Jul</c:v>
                  </c:pt>
                  <c:pt idx="16">
                    <c:v>Ago</c:v>
                  </c:pt>
                </c:lvl>
                <c:lvl>
                  <c:pt idx="0">
                    <c:v>2020</c:v>
                  </c:pt>
                  <c:pt idx="9">
                    <c:v>2021</c:v>
                  </c:pt>
                </c:lvl>
              </c:multiLvlStrCache>
            </c:multiLvlStrRef>
          </c:cat>
          <c:val>
            <c:numRef>
              <c:f>'10,11,12'!$D$21:$D$37</c:f>
              <c:numCache>
                <c:formatCode>#,##0</c:formatCode>
                <c:ptCount val="17"/>
                <c:pt idx="0">
                  <c:v>230</c:v>
                </c:pt>
                <c:pt idx="1">
                  <c:v>370</c:v>
                </c:pt>
                <c:pt idx="2">
                  <c:v>1982</c:v>
                </c:pt>
                <c:pt idx="3">
                  <c:v>23437</c:v>
                </c:pt>
                <c:pt idx="4">
                  <c:v>784</c:v>
                </c:pt>
                <c:pt idx="5">
                  <c:v>1196</c:v>
                </c:pt>
                <c:pt idx="6">
                  <c:v>1232</c:v>
                </c:pt>
                <c:pt idx="7">
                  <c:v>1318</c:v>
                </c:pt>
                <c:pt idx="8">
                  <c:v>2254</c:v>
                </c:pt>
                <c:pt idx="9">
                  <c:v>1323</c:v>
                </c:pt>
                <c:pt idx="10">
                  <c:v>2277</c:v>
                </c:pt>
                <c:pt idx="11">
                  <c:v>6824</c:v>
                </c:pt>
                <c:pt idx="12">
                  <c:v>21437</c:v>
                </c:pt>
                <c:pt idx="13">
                  <c:v>921</c:v>
                </c:pt>
                <c:pt idx="14">
                  <c:v>1011</c:v>
                </c:pt>
                <c:pt idx="15">
                  <c:v>1058</c:v>
                </c:pt>
                <c:pt idx="16">
                  <c:v>1222</c:v>
                </c:pt>
              </c:numCache>
            </c:numRef>
          </c:val>
          <c:smooth val="0"/>
          <c:extLst xmlns:c16r2="http://schemas.microsoft.com/office/drawing/2015/06/chart">
            <c:ext xmlns:c16="http://schemas.microsoft.com/office/drawing/2014/chart" uri="{C3380CC4-5D6E-409C-BE32-E72D297353CC}">
              <c16:uniqueId val="{00000002-231C-48B4-BD73-FF6FF8151A40}"/>
            </c:ext>
          </c:extLst>
        </c:ser>
        <c:dLbls>
          <c:showLegendKey val="0"/>
          <c:showVal val="0"/>
          <c:showCatName val="0"/>
          <c:showSerName val="0"/>
          <c:showPercent val="0"/>
          <c:showBubbleSize val="0"/>
        </c:dLbls>
        <c:marker val="1"/>
        <c:smooth val="0"/>
        <c:axId val="192085504"/>
        <c:axId val="249987072"/>
      </c:lineChart>
      <c:catAx>
        <c:axId val="192085504"/>
        <c:scaling>
          <c:orientation val="minMax"/>
        </c:scaling>
        <c:delete val="0"/>
        <c:axPos val="b"/>
        <c:numFmt formatCode="General" sourceLinked="0"/>
        <c:majorTickMark val="none"/>
        <c:minorTickMark val="none"/>
        <c:tickLblPos val="nextTo"/>
        <c:txPr>
          <a:bodyPr/>
          <a:lstStyle/>
          <a:p>
            <a:pPr>
              <a:defRPr sz="800"/>
            </a:pPr>
            <a:endParaRPr lang="es-CO"/>
          </a:p>
        </c:txPr>
        <c:crossAx val="249987072"/>
        <c:crosses val="autoZero"/>
        <c:auto val="1"/>
        <c:lblAlgn val="ctr"/>
        <c:lblOffset val="100"/>
        <c:tickMarkSkip val="1"/>
        <c:noMultiLvlLbl val="0"/>
      </c:catAx>
      <c:valAx>
        <c:axId val="249987072"/>
        <c:scaling>
          <c:orientation val="minMax"/>
        </c:scaling>
        <c:delete val="0"/>
        <c:axPos val="l"/>
        <c:numFmt formatCode="#,##0" sourceLinked="1"/>
        <c:majorTickMark val="none"/>
        <c:minorTickMark val="none"/>
        <c:tickLblPos val="nextTo"/>
        <c:crossAx val="192085504"/>
        <c:crosses val="autoZero"/>
        <c:crossBetween val="between"/>
      </c:valAx>
    </c:plotArea>
    <c:legend>
      <c:legendPos val="t"/>
      <c:layout>
        <c:manualLayout>
          <c:xMode val="edge"/>
          <c:yMode val="edge"/>
          <c:x val="0.31697671417813233"/>
          <c:y val="0.12623582522240831"/>
          <c:w val="0.38716917592385008"/>
          <c:h val="9.4757637761941724E-2"/>
        </c:manualLayout>
      </c:layout>
      <c:overlay val="1"/>
    </c:legend>
    <c:plotVisOnly val="1"/>
    <c:dispBlanksAs val="zero"/>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b="0">
                <a:solidFill>
                  <a:schemeClr val="accent3">
                    <a:lumMod val="75000"/>
                  </a:schemeClr>
                </a:solidFill>
              </a:defRPr>
            </a:pPr>
            <a:r>
              <a:rPr lang="en-US" sz="1400" b="0">
                <a:solidFill>
                  <a:schemeClr val="accent3">
                    <a:lumMod val="75000"/>
                  </a:schemeClr>
                </a:solidFill>
              </a:rPr>
              <a:t>Ingresos operacionales - Variación año corrido</a:t>
            </a:r>
          </a:p>
        </c:rich>
      </c:tx>
      <c:layout>
        <c:manualLayout>
          <c:xMode val="edge"/>
          <c:yMode val="edge"/>
          <c:x val="0.13561589624217202"/>
          <c:y val="1.0419214382554449E-2"/>
        </c:manualLayout>
      </c:layout>
      <c:overlay val="0"/>
    </c:title>
    <c:autoTitleDeleted val="0"/>
    <c:plotArea>
      <c:layout>
        <c:manualLayout>
          <c:layoutTarget val="inner"/>
          <c:xMode val="edge"/>
          <c:yMode val="edge"/>
          <c:x val="0.11163106844117952"/>
          <c:y val="0.13011221344141047"/>
          <c:w val="0.83376017116052481"/>
          <c:h val="0.45805317575730237"/>
        </c:manualLayout>
      </c:layout>
      <c:barChart>
        <c:barDir val="bar"/>
        <c:grouping val="clustered"/>
        <c:varyColors val="0"/>
        <c:ser>
          <c:idx val="0"/>
          <c:order val="0"/>
          <c:tx>
            <c:strRef>
              <c:f>'13'!$B$20</c:f>
              <c:strCache>
                <c:ptCount val="1"/>
                <c:pt idx="0">
                  <c:v>Almacenamiento</c:v>
                </c:pt>
              </c:strCache>
            </c:strRef>
          </c:tx>
          <c:invertIfNegative val="0"/>
          <c:cat>
            <c:numRef>
              <c:f>'13'!$A$40</c:f>
              <c:numCache>
                <c:formatCode>mmm\-yy</c:formatCode>
                <c:ptCount val="1"/>
                <c:pt idx="0">
                  <c:v>44409</c:v>
                </c:pt>
              </c:numCache>
            </c:numRef>
          </c:cat>
          <c:val>
            <c:numRef>
              <c:f>'13'!$B$40</c:f>
              <c:numCache>
                <c:formatCode>0.0</c:formatCode>
                <c:ptCount val="1"/>
                <c:pt idx="0">
                  <c:v>33.718627933364701</c:v>
                </c:pt>
              </c:numCache>
            </c:numRef>
          </c:val>
          <c:extLst xmlns:c16r2="http://schemas.microsoft.com/office/drawing/2015/06/chart">
            <c:ext xmlns:c16="http://schemas.microsoft.com/office/drawing/2014/chart" uri="{C3380CC4-5D6E-409C-BE32-E72D297353CC}">
              <c16:uniqueId val="{00000001-2428-48A2-837E-CE732A7B03E4}"/>
            </c:ext>
          </c:extLst>
        </c:ser>
        <c:ser>
          <c:idx val="1"/>
          <c:order val="1"/>
          <c:tx>
            <c:strRef>
              <c:f>'13'!$C$20</c:f>
              <c:strCache>
                <c:ptCount val="1"/>
                <c:pt idx="0">
                  <c:v>Correo</c:v>
                </c:pt>
              </c:strCache>
            </c:strRef>
          </c:tx>
          <c:invertIfNegative val="0"/>
          <c:cat>
            <c:numRef>
              <c:f>'13'!$A$40</c:f>
              <c:numCache>
                <c:formatCode>mmm\-yy</c:formatCode>
                <c:ptCount val="1"/>
                <c:pt idx="0">
                  <c:v>44409</c:v>
                </c:pt>
              </c:numCache>
            </c:numRef>
          </c:cat>
          <c:val>
            <c:numRef>
              <c:f>'13'!$C$40</c:f>
              <c:numCache>
                <c:formatCode>0.0</c:formatCode>
                <c:ptCount val="1"/>
                <c:pt idx="0">
                  <c:v>14.814574349501683</c:v>
                </c:pt>
              </c:numCache>
            </c:numRef>
          </c:val>
          <c:extLst xmlns:c16r2="http://schemas.microsoft.com/office/drawing/2015/06/chart">
            <c:ext xmlns:c16="http://schemas.microsoft.com/office/drawing/2014/chart" uri="{C3380CC4-5D6E-409C-BE32-E72D297353CC}">
              <c16:uniqueId val="{00000000-F0EF-4727-ACE8-8BC44671385B}"/>
            </c:ext>
          </c:extLst>
        </c:ser>
        <c:ser>
          <c:idx val="2"/>
          <c:order val="2"/>
          <c:tx>
            <c:strRef>
              <c:f>'13'!$D$20</c:f>
              <c:strCache>
                <c:ptCount val="1"/>
                <c:pt idx="0">
                  <c:v>Restaurantes</c:v>
                </c:pt>
              </c:strCache>
            </c:strRef>
          </c:tx>
          <c:invertIfNegative val="0"/>
          <c:cat>
            <c:numRef>
              <c:f>'13'!$A$40</c:f>
              <c:numCache>
                <c:formatCode>mmm\-yy</c:formatCode>
                <c:ptCount val="1"/>
                <c:pt idx="0">
                  <c:v>44409</c:v>
                </c:pt>
              </c:numCache>
            </c:numRef>
          </c:cat>
          <c:val>
            <c:numRef>
              <c:f>'13'!$D$40</c:f>
              <c:numCache>
                <c:formatCode>0.0</c:formatCode>
                <c:ptCount val="1"/>
                <c:pt idx="0">
                  <c:v>28.666761726730073</c:v>
                </c:pt>
              </c:numCache>
            </c:numRef>
          </c:val>
          <c:extLst xmlns:c16r2="http://schemas.microsoft.com/office/drawing/2015/06/chart">
            <c:ext xmlns:c16="http://schemas.microsoft.com/office/drawing/2014/chart" uri="{C3380CC4-5D6E-409C-BE32-E72D297353CC}">
              <c16:uniqueId val="{00000001-F0EF-4727-ACE8-8BC44671385B}"/>
            </c:ext>
          </c:extLst>
        </c:ser>
        <c:ser>
          <c:idx val="3"/>
          <c:order val="3"/>
          <c:tx>
            <c:strRef>
              <c:f>'13'!$E$20</c:f>
              <c:strCache>
                <c:ptCount val="1"/>
                <c:pt idx="0">
                  <c:v>Edición</c:v>
                </c:pt>
              </c:strCache>
            </c:strRef>
          </c:tx>
          <c:invertIfNegative val="0"/>
          <c:cat>
            <c:numRef>
              <c:f>'13'!$A$40</c:f>
              <c:numCache>
                <c:formatCode>mmm\-yy</c:formatCode>
                <c:ptCount val="1"/>
                <c:pt idx="0">
                  <c:v>44409</c:v>
                </c:pt>
              </c:numCache>
            </c:numRef>
          </c:cat>
          <c:val>
            <c:numRef>
              <c:f>'13'!$E$40</c:f>
              <c:numCache>
                <c:formatCode>0.0</c:formatCode>
                <c:ptCount val="1"/>
                <c:pt idx="0">
                  <c:v>1.7328583223414284</c:v>
                </c:pt>
              </c:numCache>
            </c:numRef>
          </c:val>
          <c:extLst xmlns:c16r2="http://schemas.microsoft.com/office/drawing/2015/06/chart">
            <c:ext xmlns:c16="http://schemas.microsoft.com/office/drawing/2014/chart" uri="{C3380CC4-5D6E-409C-BE32-E72D297353CC}">
              <c16:uniqueId val="{00000002-F0EF-4727-ACE8-8BC44671385B}"/>
            </c:ext>
          </c:extLst>
        </c:ser>
        <c:ser>
          <c:idx val="4"/>
          <c:order val="4"/>
          <c:tx>
            <c:strRef>
              <c:f>'13'!$F$20</c:f>
              <c:strCache>
                <c:ptCount val="1"/>
                <c:pt idx="0">
                  <c:v>Cinematográficas </c:v>
                </c:pt>
              </c:strCache>
            </c:strRef>
          </c:tx>
          <c:invertIfNegative val="0"/>
          <c:cat>
            <c:numRef>
              <c:f>'13'!$A$40</c:f>
              <c:numCache>
                <c:formatCode>mmm\-yy</c:formatCode>
                <c:ptCount val="1"/>
                <c:pt idx="0">
                  <c:v>44409</c:v>
                </c:pt>
              </c:numCache>
            </c:numRef>
          </c:cat>
          <c:val>
            <c:numRef>
              <c:f>'13'!$F$40</c:f>
              <c:numCache>
                <c:formatCode>0.0</c:formatCode>
                <c:ptCount val="1"/>
                <c:pt idx="0">
                  <c:v>123.53051141654055</c:v>
                </c:pt>
              </c:numCache>
            </c:numRef>
          </c:val>
          <c:extLst xmlns:c16r2="http://schemas.microsoft.com/office/drawing/2015/06/chart">
            <c:ext xmlns:c16="http://schemas.microsoft.com/office/drawing/2014/chart" uri="{C3380CC4-5D6E-409C-BE32-E72D297353CC}">
              <c16:uniqueId val="{00000003-F0EF-4727-ACE8-8BC44671385B}"/>
            </c:ext>
          </c:extLst>
        </c:ser>
        <c:ser>
          <c:idx val="5"/>
          <c:order val="5"/>
          <c:tx>
            <c:strRef>
              <c:f>'13'!$G$20</c:f>
              <c:strCache>
                <c:ptCount val="1"/>
                <c:pt idx="0">
                  <c:v>Programación y transmisión</c:v>
                </c:pt>
              </c:strCache>
            </c:strRef>
          </c:tx>
          <c:invertIfNegative val="0"/>
          <c:cat>
            <c:numRef>
              <c:f>'13'!$A$40</c:f>
              <c:numCache>
                <c:formatCode>mmm\-yy</c:formatCode>
                <c:ptCount val="1"/>
                <c:pt idx="0">
                  <c:v>44409</c:v>
                </c:pt>
              </c:numCache>
            </c:numRef>
          </c:cat>
          <c:val>
            <c:numRef>
              <c:f>'13'!$G$40</c:f>
              <c:numCache>
                <c:formatCode>0.0</c:formatCode>
                <c:ptCount val="1"/>
                <c:pt idx="0">
                  <c:v>35.244933324469542</c:v>
                </c:pt>
              </c:numCache>
            </c:numRef>
          </c:val>
          <c:extLst xmlns:c16r2="http://schemas.microsoft.com/office/drawing/2015/06/chart">
            <c:ext xmlns:c16="http://schemas.microsoft.com/office/drawing/2014/chart" uri="{C3380CC4-5D6E-409C-BE32-E72D297353CC}">
              <c16:uniqueId val="{00000004-F0EF-4727-ACE8-8BC44671385B}"/>
            </c:ext>
          </c:extLst>
        </c:ser>
        <c:ser>
          <c:idx val="6"/>
          <c:order val="6"/>
          <c:tx>
            <c:strRef>
              <c:f>'13'!$H$20</c:f>
              <c:strCache>
                <c:ptCount val="1"/>
                <c:pt idx="0">
                  <c:v>Telecomunicaciones</c:v>
                </c:pt>
              </c:strCache>
            </c:strRef>
          </c:tx>
          <c:invertIfNegative val="0"/>
          <c:cat>
            <c:numRef>
              <c:f>'13'!$A$40</c:f>
              <c:numCache>
                <c:formatCode>mmm\-yy</c:formatCode>
                <c:ptCount val="1"/>
                <c:pt idx="0">
                  <c:v>44409</c:v>
                </c:pt>
              </c:numCache>
            </c:numRef>
          </c:cat>
          <c:val>
            <c:numRef>
              <c:f>'13'!$H$40</c:f>
              <c:numCache>
                <c:formatCode>0.0</c:formatCode>
                <c:ptCount val="1"/>
                <c:pt idx="0">
                  <c:v>16.209237112814193</c:v>
                </c:pt>
              </c:numCache>
            </c:numRef>
          </c:val>
          <c:extLst xmlns:c16r2="http://schemas.microsoft.com/office/drawing/2015/06/chart">
            <c:ext xmlns:c16="http://schemas.microsoft.com/office/drawing/2014/chart" uri="{C3380CC4-5D6E-409C-BE32-E72D297353CC}">
              <c16:uniqueId val="{00000005-F0EF-4727-ACE8-8BC44671385B}"/>
            </c:ext>
          </c:extLst>
        </c:ser>
        <c:ser>
          <c:idx val="7"/>
          <c:order val="7"/>
          <c:tx>
            <c:strRef>
              <c:f>'13'!$I$20</c:f>
              <c:strCache>
                <c:ptCount val="1"/>
                <c:pt idx="0">
                  <c:v>Sistemas informáticos </c:v>
                </c:pt>
              </c:strCache>
            </c:strRef>
          </c:tx>
          <c:invertIfNegative val="0"/>
          <c:cat>
            <c:numRef>
              <c:f>'13'!$A$40</c:f>
              <c:numCache>
                <c:formatCode>mmm\-yy</c:formatCode>
                <c:ptCount val="1"/>
                <c:pt idx="0">
                  <c:v>44409</c:v>
                </c:pt>
              </c:numCache>
            </c:numRef>
          </c:cat>
          <c:val>
            <c:numRef>
              <c:f>'13'!$I$40</c:f>
              <c:numCache>
                <c:formatCode>0.0</c:formatCode>
                <c:ptCount val="1"/>
                <c:pt idx="0">
                  <c:v>8.7305797123587041</c:v>
                </c:pt>
              </c:numCache>
            </c:numRef>
          </c:val>
          <c:extLst xmlns:c16r2="http://schemas.microsoft.com/office/drawing/2015/06/chart">
            <c:ext xmlns:c16="http://schemas.microsoft.com/office/drawing/2014/chart" uri="{C3380CC4-5D6E-409C-BE32-E72D297353CC}">
              <c16:uniqueId val="{00000006-F0EF-4727-ACE8-8BC44671385B}"/>
            </c:ext>
          </c:extLst>
        </c:ser>
        <c:ser>
          <c:idx val="8"/>
          <c:order val="8"/>
          <c:tx>
            <c:strRef>
              <c:f>'13'!$J$20</c:f>
              <c:strCache>
                <c:ptCount val="1"/>
                <c:pt idx="0">
                  <c:v>Inmobiliarias</c:v>
                </c:pt>
              </c:strCache>
            </c:strRef>
          </c:tx>
          <c:invertIfNegative val="0"/>
          <c:cat>
            <c:numRef>
              <c:f>'13'!$A$40</c:f>
              <c:numCache>
                <c:formatCode>mmm\-yy</c:formatCode>
                <c:ptCount val="1"/>
                <c:pt idx="0">
                  <c:v>44409</c:v>
                </c:pt>
              </c:numCache>
            </c:numRef>
          </c:cat>
          <c:val>
            <c:numRef>
              <c:f>'13'!$J$40</c:f>
              <c:numCache>
                <c:formatCode>0.0</c:formatCode>
                <c:ptCount val="1"/>
                <c:pt idx="0">
                  <c:v>5.5694969031987966</c:v>
                </c:pt>
              </c:numCache>
            </c:numRef>
          </c:val>
          <c:extLst xmlns:c16r2="http://schemas.microsoft.com/office/drawing/2015/06/chart">
            <c:ext xmlns:c16="http://schemas.microsoft.com/office/drawing/2014/chart" uri="{C3380CC4-5D6E-409C-BE32-E72D297353CC}">
              <c16:uniqueId val="{00000007-F0EF-4727-ACE8-8BC44671385B}"/>
            </c:ext>
          </c:extLst>
        </c:ser>
        <c:ser>
          <c:idx val="9"/>
          <c:order val="9"/>
          <c:tx>
            <c:strRef>
              <c:f>'13'!$K$20</c:f>
              <c:strCache>
                <c:ptCount val="1"/>
                <c:pt idx="0">
                  <c:v>Profesionales científicas y técnicas </c:v>
                </c:pt>
              </c:strCache>
            </c:strRef>
          </c:tx>
          <c:invertIfNegative val="0"/>
          <c:cat>
            <c:numRef>
              <c:f>'13'!$A$40</c:f>
              <c:numCache>
                <c:formatCode>mmm\-yy</c:formatCode>
                <c:ptCount val="1"/>
                <c:pt idx="0">
                  <c:v>44409</c:v>
                </c:pt>
              </c:numCache>
            </c:numRef>
          </c:cat>
          <c:val>
            <c:numRef>
              <c:f>'13'!$K$40</c:f>
              <c:numCache>
                <c:formatCode>0.0</c:formatCode>
                <c:ptCount val="1"/>
                <c:pt idx="0">
                  <c:v>12.475292521290953</c:v>
                </c:pt>
              </c:numCache>
            </c:numRef>
          </c:val>
          <c:extLst xmlns:c16r2="http://schemas.microsoft.com/office/drawing/2015/06/chart">
            <c:ext xmlns:c16="http://schemas.microsoft.com/office/drawing/2014/chart" uri="{C3380CC4-5D6E-409C-BE32-E72D297353CC}">
              <c16:uniqueId val="{00000008-F0EF-4727-ACE8-8BC44671385B}"/>
            </c:ext>
          </c:extLst>
        </c:ser>
        <c:ser>
          <c:idx val="10"/>
          <c:order val="10"/>
          <c:tx>
            <c:strRef>
              <c:f>'13'!$L$20</c:f>
              <c:strCache>
                <c:ptCount val="1"/>
                <c:pt idx="0">
                  <c:v>Publicidad</c:v>
                </c:pt>
              </c:strCache>
            </c:strRef>
          </c:tx>
          <c:invertIfNegative val="0"/>
          <c:cat>
            <c:numRef>
              <c:f>'13'!$A$40</c:f>
              <c:numCache>
                <c:formatCode>mmm\-yy</c:formatCode>
                <c:ptCount val="1"/>
                <c:pt idx="0">
                  <c:v>44409</c:v>
                </c:pt>
              </c:numCache>
            </c:numRef>
          </c:cat>
          <c:val>
            <c:numRef>
              <c:f>'13'!$L$40</c:f>
              <c:numCache>
                <c:formatCode>0.0</c:formatCode>
                <c:ptCount val="1"/>
                <c:pt idx="0">
                  <c:v>19.010078212008239</c:v>
                </c:pt>
              </c:numCache>
            </c:numRef>
          </c:val>
          <c:extLst xmlns:c16r2="http://schemas.microsoft.com/office/drawing/2015/06/chart">
            <c:ext xmlns:c16="http://schemas.microsoft.com/office/drawing/2014/chart" uri="{C3380CC4-5D6E-409C-BE32-E72D297353CC}">
              <c16:uniqueId val="{00000009-F0EF-4727-ACE8-8BC44671385B}"/>
            </c:ext>
          </c:extLst>
        </c:ser>
        <c:ser>
          <c:idx val="11"/>
          <c:order val="11"/>
          <c:tx>
            <c:strRef>
              <c:f>'13'!$M$20</c:f>
              <c:strCache>
                <c:ptCount val="1"/>
                <c:pt idx="0">
                  <c:v>Empleo, seguridad e investigación privada</c:v>
                </c:pt>
              </c:strCache>
            </c:strRef>
          </c:tx>
          <c:invertIfNegative val="0"/>
          <c:cat>
            <c:numRef>
              <c:f>'13'!$A$40</c:f>
              <c:numCache>
                <c:formatCode>mmm\-yy</c:formatCode>
                <c:ptCount val="1"/>
                <c:pt idx="0">
                  <c:v>44409</c:v>
                </c:pt>
              </c:numCache>
            </c:numRef>
          </c:cat>
          <c:val>
            <c:numRef>
              <c:f>'13'!$M$40</c:f>
              <c:numCache>
                <c:formatCode>0.0</c:formatCode>
                <c:ptCount val="1"/>
                <c:pt idx="0">
                  <c:v>10.517594832380468</c:v>
                </c:pt>
              </c:numCache>
            </c:numRef>
          </c:val>
          <c:extLst xmlns:c16r2="http://schemas.microsoft.com/office/drawing/2015/06/chart">
            <c:ext xmlns:c16="http://schemas.microsoft.com/office/drawing/2014/chart" uri="{C3380CC4-5D6E-409C-BE32-E72D297353CC}">
              <c16:uniqueId val="{0000000A-F0EF-4727-ACE8-8BC44671385B}"/>
            </c:ext>
          </c:extLst>
        </c:ser>
        <c:ser>
          <c:idx val="12"/>
          <c:order val="12"/>
          <c:tx>
            <c:strRef>
              <c:f>'13'!$N$20</c:f>
              <c:strCache>
                <c:ptCount val="1"/>
                <c:pt idx="0">
                  <c:v>Call center</c:v>
                </c:pt>
              </c:strCache>
            </c:strRef>
          </c:tx>
          <c:invertIfNegative val="0"/>
          <c:cat>
            <c:numRef>
              <c:f>'13'!$A$40</c:f>
              <c:numCache>
                <c:formatCode>mmm\-yy</c:formatCode>
                <c:ptCount val="1"/>
                <c:pt idx="0">
                  <c:v>44409</c:v>
                </c:pt>
              </c:numCache>
            </c:numRef>
          </c:cat>
          <c:val>
            <c:numRef>
              <c:f>'13'!$N$40</c:f>
              <c:numCache>
                <c:formatCode>0.0</c:formatCode>
                <c:ptCount val="1"/>
                <c:pt idx="0">
                  <c:v>14.677773018962938</c:v>
                </c:pt>
              </c:numCache>
            </c:numRef>
          </c:val>
          <c:extLst xmlns:c16r2="http://schemas.microsoft.com/office/drawing/2015/06/chart">
            <c:ext xmlns:c16="http://schemas.microsoft.com/office/drawing/2014/chart" uri="{C3380CC4-5D6E-409C-BE32-E72D297353CC}">
              <c16:uniqueId val="{0000000B-F0EF-4727-ACE8-8BC44671385B}"/>
            </c:ext>
          </c:extLst>
        </c:ser>
        <c:ser>
          <c:idx val="13"/>
          <c:order val="13"/>
          <c:tx>
            <c:strRef>
              <c:f>'13'!$O$20</c:f>
              <c:strCache>
                <c:ptCount val="1"/>
                <c:pt idx="0">
                  <c:v>Administrativas y oficina </c:v>
                </c:pt>
              </c:strCache>
            </c:strRef>
          </c:tx>
          <c:invertIfNegative val="0"/>
          <c:cat>
            <c:numRef>
              <c:f>'13'!$A$40</c:f>
              <c:numCache>
                <c:formatCode>mmm\-yy</c:formatCode>
                <c:ptCount val="1"/>
                <c:pt idx="0">
                  <c:v>44409</c:v>
                </c:pt>
              </c:numCache>
            </c:numRef>
          </c:cat>
          <c:val>
            <c:numRef>
              <c:f>'13'!$O$40</c:f>
              <c:numCache>
                <c:formatCode>0.0</c:formatCode>
                <c:ptCount val="1"/>
                <c:pt idx="0">
                  <c:v>16.896664319821923</c:v>
                </c:pt>
              </c:numCache>
            </c:numRef>
          </c:val>
          <c:extLst xmlns:c16r2="http://schemas.microsoft.com/office/drawing/2015/06/chart">
            <c:ext xmlns:c16="http://schemas.microsoft.com/office/drawing/2014/chart" uri="{C3380CC4-5D6E-409C-BE32-E72D297353CC}">
              <c16:uniqueId val="{0000000C-F0EF-4727-ACE8-8BC44671385B}"/>
            </c:ext>
          </c:extLst>
        </c:ser>
        <c:ser>
          <c:idx val="14"/>
          <c:order val="14"/>
          <c:tx>
            <c:strRef>
              <c:f>'13'!$P$20</c:f>
              <c:strCache>
                <c:ptCount val="1"/>
                <c:pt idx="0">
                  <c:v>Educación superior privada</c:v>
                </c:pt>
              </c:strCache>
            </c:strRef>
          </c:tx>
          <c:invertIfNegative val="0"/>
          <c:cat>
            <c:numRef>
              <c:f>'13'!$A$40</c:f>
              <c:numCache>
                <c:formatCode>mmm\-yy</c:formatCode>
                <c:ptCount val="1"/>
                <c:pt idx="0">
                  <c:v>44409</c:v>
                </c:pt>
              </c:numCache>
            </c:numRef>
          </c:cat>
          <c:val>
            <c:numRef>
              <c:f>'13'!$P$40</c:f>
              <c:numCache>
                <c:formatCode>0.0</c:formatCode>
                <c:ptCount val="1"/>
                <c:pt idx="0">
                  <c:v>1.2939007955286712</c:v>
                </c:pt>
              </c:numCache>
            </c:numRef>
          </c:val>
          <c:extLst xmlns:c16r2="http://schemas.microsoft.com/office/drawing/2015/06/chart">
            <c:ext xmlns:c16="http://schemas.microsoft.com/office/drawing/2014/chart" uri="{C3380CC4-5D6E-409C-BE32-E72D297353CC}">
              <c16:uniqueId val="{0000000D-F0EF-4727-ACE8-8BC44671385B}"/>
            </c:ext>
          </c:extLst>
        </c:ser>
        <c:ser>
          <c:idx val="15"/>
          <c:order val="15"/>
          <c:tx>
            <c:strRef>
              <c:f>'13'!$Q$20</c:f>
              <c:strCache>
                <c:ptCount val="1"/>
                <c:pt idx="0">
                  <c:v>Salud humana privada con internación</c:v>
                </c:pt>
              </c:strCache>
            </c:strRef>
          </c:tx>
          <c:invertIfNegative val="0"/>
          <c:cat>
            <c:numRef>
              <c:f>'13'!$A$40</c:f>
              <c:numCache>
                <c:formatCode>mmm\-yy</c:formatCode>
                <c:ptCount val="1"/>
                <c:pt idx="0">
                  <c:v>44409</c:v>
                </c:pt>
              </c:numCache>
            </c:numRef>
          </c:cat>
          <c:val>
            <c:numRef>
              <c:f>'13'!$Q$40</c:f>
              <c:numCache>
                <c:formatCode>0.0</c:formatCode>
                <c:ptCount val="1"/>
                <c:pt idx="0">
                  <c:v>33.408944658790631</c:v>
                </c:pt>
              </c:numCache>
            </c:numRef>
          </c:val>
          <c:extLst xmlns:c16r2="http://schemas.microsoft.com/office/drawing/2015/06/chart">
            <c:ext xmlns:c16="http://schemas.microsoft.com/office/drawing/2014/chart" uri="{C3380CC4-5D6E-409C-BE32-E72D297353CC}">
              <c16:uniqueId val="{0000000E-F0EF-4727-ACE8-8BC44671385B}"/>
            </c:ext>
          </c:extLst>
        </c:ser>
        <c:ser>
          <c:idx val="16"/>
          <c:order val="16"/>
          <c:tx>
            <c:strRef>
              <c:f>'13'!$R$20</c:f>
              <c:strCache>
                <c:ptCount val="1"/>
                <c:pt idx="0">
                  <c:v>Salud humana privada sin internación</c:v>
                </c:pt>
              </c:strCache>
            </c:strRef>
          </c:tx>
          <c:invertIfNegative val="0"/>
          <c:cat>
            <c:numRef>
              <c:f>'13'!$A$40</c:f>
              <c:numCache>
                <c:formatCode>mmm\-yy</c:formatCode>
                <c:ptCount val="1"/>
                <c:pt idx="0">
                  <c:v>44409</c:v>
                </c:pt>
              </c:numCache>
            </c:numRef>
          </c:cat>
          <c:val>
            <c:numRef>
              <c:f>'13'!$R$40</c:f>
              <c:numCache>
                <c:formatCode>0.0</c:formatCode>
                <c:ptCount val="1"/>
                <c:pt idx="0">
                  <c:v>28.527879967893739</c:v>
                </c:pt>
              </c:numCache>
            </c:numRef>
          </c:val>
          <c:extLst xmlns:c16r2="http://schemas.microsoft.com/office/drawing/2015/06/chart">
            <c:ext xmlns:c16="http://schemas.microsoft.com/office/drawing/2014/chart" uri="{C3380CC4-5D6E-409C-BE32-E72D297353CC}">
              <c16:uniqueId val="{0000000F-F0EF-4727-ACE8-8BC44671385B}"/>
            </c:ext>
          </c:extLst>
        </c:ser>
        <c:ser>
          <c:idx val="17"/>
          <c:order val="17"/>
          <c:tx>
            <c:strRef>
              <c:f>'13'!$S$20</c:f>
              <c:strCache>
                <c:ptCount val="1"/>
                <c:pt idx="0">
                  <c:v>Otros servicios de entretenimiento y otros servicios</c:v>
                </c:pt>
              </c:strCache>
            </c:strRef>
          </c:tx>
          <c:invertIfNegative val="0"/>
          <c:cat>
            <c:numRef>
              <c:f>'13'!$A$40</c:f>
              <c:numCache>
                <c:formatCode>mmm\-yy</c:formatCode>
                <c:ptCount val="1"/>
                <c:pt idx="0">
                  <c:v>44409</c:v>
                </c:pt>
              </c:numCache>
            </c:numRef>
          </c:cat>
          <c:val>
            <c:numRef>
              <c:f>'13'!$S$40</c:f>
              <c:numCache>
                <c:formatCode>0.0</c:formatCode>
                <c:ptCount val="1"/>
                <c:pt idx="0">
                  <c:v>29.909297379518136</c:v>
                </c:pt>
              </c:numCache>
            </c:numRef>
          </c:val>
          <c:extLst xmlns:c16r2="http://schemas.microsoft.com/office/drawing/2015/06/chart">
            <c:ext xmlns:c16="http://schemas.microsoft.com/office/drawing/2014/chart" uri="{C3380CC4-5D6E-409C-BE32-E72D297353CC}">
              <c16:uniqueId val="{00000010-F0EF-4727-ACE8-8BC44671385B}"/>
            </c:ext>
          </c:extLst>
        </c:ser>
        <c:dLbls>
          <c:showLegendKey val="0"/>
          <c:showVal val="0"/>
          <c:showCatName val="0"/>
          <c:showSerName val="0"/>
          <c:showPercent val="0"/>
          <c:showBubbleSize val="0"/>
        </c:dLbls>
        <c:gapWidth val="150"/>
        <c:axId val="192458752"/>
        <c:axId val="249988224"/>
      </c:barChart>
      <c:dateAx>
        <c:axId val="192458752"/>
        <c:scaling>
          <c:orientation val="minMax"/>
        </c:scaling>
        <c:delete val="0"/>
        <c:axPos val="l"/>
        <c:numFmt formatCode="mmm\-yy" sourceLinked="1"/>
        <c:majorTickMark val="none"/>
        <c:minorTickMark val="none"/>
        <c:tickLblPos val="low"/>
        <c:txPr>
          <a:bodyPr rot="-60000000" vert="horz"/>
          <a:lstStyle/>
          <a:p>
            <a:pPr>
              <a:defRPr/>
            </a:pPr>
            <a:endParaRPr lang="es-CO"/>
          </a:p>
        </c:txPr>
        <c:crossAx val="249988224"/>
        <c:crosses val="autoZero"/>
        <c:auto val="1"/>
        <c:lblOffset val="100"/>
        <c:baseTimeUnit val="days"/>
      </c:dateAx>
      <c:valAx>
        <c:axId val="249988224"/>
        <c:scaling>
          <c:orientation val="minMax"/>
        </c:scaling>
        <c:delete val="0"/>
        <c:axPos val="b"/>
        <c:numFmt formatCode="0.0" sourceLinked="1"/>
        <c:majorTickMark val="none"/>
        <c:minorTickMark val="none"/>
        <c:tickLblPos val="nextTo"/>
        <c:txPr>
          <a:bodyPr rot="-60000000" vert="horz"/>
          <a:lstStyle/>
          <a:p>
            <a:pPr>
              <a:defRPr sz="900"/>
            </a:pPr>
            <a:endParaRPr lang="es-CO"/>
          </a:p>
        </c:txPr>
        <c:crossAx val="192458752"/>
        <c:crosses val="autoZero"/>
        <c:crossBetween val="between"/>
      </c:valAx>
    </c:plotArea>
    <c:legend>
      <c:legendPos val="b"/>
      <c:layout>
        <c:manualLayout>
          <c:xMode val="edge"/>
          <c:yMode val="edge"/>
          <c:x val="1.8873031496062936E-3"/>
          <c:y val="0.69173607792383596"/>
          <c:w val="0.99599164734610102"/>
          <c:h val="0.30826392534849933"/>
        </c:manualLayout>
      </c:layout>
      <c:overlay val="0"/>
      <c:txPr>
        <a:bodyPr/>
        <a:lstStyle/>
        <a:p>
          <a:pPr>
            <a:defRPr sz="700"/>
          </a:pPr>
          <a:endParaRPr lang="es-CO"/>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19050</xdr:colOff>
      <xdr:row>8</xdr:row>
      <xdr:rowOff>13753</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534900" cy="1366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2539</xdr:rowOff>
    </xdr:to>
    <xdr:graphicFrame macro="">
      <xdr:nvGraphicFramePr>
        <xdr:cNvPr id="4" name="Gráfico 5">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5292</xdr:colOff>
      <xdr:row>8</xdr:row>
      <xdr:rowOff>1431</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53800" cy="12375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2539</xdr:rowOff>
    </xdr:to>
    <xdr:graphicFrame macro="">
      <xdr:nvGraphicFramePr>
        <xdr:cNvPr id="2" name="Gráfico 5">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8</xdr:row>
      <xdr:rowOff>5122</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87666" cy="12412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1380065</xdr:rowOff>
    </xdr:to>
    <xdr:graphicFrame macro="">
      <xdr:nvGraphicFramePr>
        <xdr:cNvPr id="2" name="Gráfico 5">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778933</xdr:colOff>
      <xdr:row>7</xdr:row>
      <xdr:rowOff>166149</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11466" cy="12329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1380065</xdr:rowOff>
    </xdr:to>
    <xdr:graphicFrame macro="">
      <xdr:nvGraphicFramePr>
        <xdr:cNvPr id="2" name="Gráfico 5">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8465</xdr:colOff>
      <xdr:row>7</xdr:row>
      <xdr:rowOff>241824</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005732" cy="13086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3385</xdr:rowOff>
    </xdr:to>
    <xdr:graphicFrame macro="">
      <xdr:nvGraphicFramePr>
        <xdr:cNvPr id="2" name="Gráfico 5">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778933</xdr:colOff>
      <xdr:row>7</xdr:row>
      <xdr:rowOff>166149</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11466" cy="12329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1227665</xdr:rowOff>
    </xdr:to>
    <xdr:graphicFrame macro="">
      <xdr:nvGraphicFramePr>
        <xdr:cNvPr id="6" name="Gráfico 5">
          <a:extLst>
            <a:ext uri="{FF2B5EF4-FFF2-40B4-BE49-F238E27FC236}">
              <a16:creationId xmlns:a16="http://schemas.microsoft.com/office/drawing/2014/main" xmlns=""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21132</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79200" cy="12403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440266</xdr:colOff>
      <xdr:row>9</xdr:row>
      <xdr:rowOff>8467</xdr:rowOff>
    </xdr:from>
    <xdr:to>
      <xdr:col>12</xdr:col>
      <xdr:colOff>440266</xdr:colOff>
      <xdr:row>17</xdr:row>
      <xdr:rowOff>8467</xdr:rowOff>
    </xdr:to>
    <xdr:graphicFrame macro="">
      <xdr:nvGraphicFramePr>
        <xdr:cNvPr id="3" name="Gráfico 2">
          <a:extLst>
            <a:ext uri="{FF2B5EF4-FFF2-40B4-BE49-F238E27FC236}">
              <a16:creationId xmlns:a16="http://schemas.microsoft.com/office/drawing/2014/main" xmlns=""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1126066</xdr:colOff>
      <xdr:row>7</xdr:row>
      <xdr:rowOff>276893</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27466" cy="13436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340784</xdr:colOff>
      <xdr:row>9</xdr:row>
      <xdr:rowOff>2117</xdr:rowOff>
    </xdr:from>
    <xdr:to>
      <xdr:col>12</xdr:col>
      <xdr:colOff>541866</xdr:colOff>
      <xdr:row>17</xdr:row>
      <xdr:rowOff>8466</xdr:rowOff>
    </xdr:to>
    <xdr:graphicFrame macro="">
      <xdr:nvGraphicFramePr>
        <xdr:cNvPr id="3" name="Gráfico 2">
          <a:extLst>
            <a:ext uri="{FF2B5EF4-FFF2-40B4-BE49-F238E27FC236}">
              <a16:creationId xmlns:a16="http://schemas.microsoft.com/office/drawing/2014/main" xmlns=""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795865</xdr:colOff>
      <xdr:row>7</xdr:row>
      <xdr:rowOff>250130</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081932" cy="13169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346073</xdr:colOff>
      <xdr:row>8</xdr:row>
      <xdr:rowOff>262467</xdr:rowOff>
    </xdr:from>
    <xdr:to>
      <xdr:col>12</xdr:col>
      <xdr:colOff>427565</xdr:colOff>
      <xdr:row>17</xdr:row>
      <xdr:rowOff>0</xdr:rowOff>
    </xdr:to>
    <xdr:graphicFrame macro="">
      <xdr:nvGraphicFramePr>
        <xdr:cNvPr id="3" name="Gráfico 2">
          <a:extLst>
            <a:ext uri="{FF2B5EF4-FFF2-40B4-BE49-F238E27FC236}">
              <a16:creationId xmlns:a16="http://schemas.microsoft.com/office/drawing/2014/main" xmlns=""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12183</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607800" cy="1265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346073</xdr:colOff>
      <xdr:row>8</xdr:row>
      <xdr:rowOff>262467</xdr:rowOff>
    </xdr:from>
    <xdr:to>
      <xdr:col>12</xdr:col>
      <xdr:colOff>427565</xdr:colOff>
      <xdr:row>17</xdr:row>
      <xdr:rowOff>0</xdr:rowOff>
    </xdr:to>
    <xdr:graphicFrame macro="">
      <xdr:nvGraphicFramePr>
        <xdr:cNvPr id="2" name="Gráfico 2">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7</xdr:row>
      <xdr:rowOff>217830</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785600" cy="1284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475191</xdr:colOff>
      <xdr:row>8</xdr:row>
      <xdr:rowOff>255059</xdr:rowOff>
    </xdr:from>
    <xdr:to>
      <xdr:col>12</xdr:col>
      <xdr:colOff>475191</xdr:colOff>
      <xdr:row>17</xdr:row>
      <xdr:rowOff>9526</xdr:rowOff>
    </xdr:to>
    <xdr:graphicFrame macro="">
      <xdr:nvGraphicFramePr>
        <xdr:cNvPr id="3" name="Gráfico 2">
          <a:extLst>
            <a:ext uri="{FF2B5EF4-FFF2-40B4-BE49-F238E27FC236}">
              <a16:creationId xmlns:a16="http://schemas.microsoft.com/office/drawing/2014/main" xmlns=""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10540</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049000" cy="12043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313265</xdr:colOff>
      <xdr:row>9</xdr:row>
      <xdr:rowOff>6350</xdr:rowOff>
    </xdr:from>
    <xdr:to>
      <xdr:col>12</xdr:col>
      <xdr:colOff>570440</xdr:colOff>
      <xdr:row>17</xdr:row>
      <xdr:rowOff>8466</xdr:rowOff>
    </xdr:to>
    <xdr:graphicFrame macro="">
      <xdr:nvGraphicFramePr>
        <xdr:cNvPr id="2" name="Gráfico 1">
          <a:extLst>
            <a:ext uri="{FF2B5EF4-FFF2-40B4-BE49-F238E27FC236}">
              <a16:creationId xmlns:a16="http://schemas.microsoft.com/office/drawing/2014/main" xmlns=""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787400</xdr:colOff>
      <xdr:row>7</xdr:row>
      <xdr:rowOff>195681</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82400" cy="126248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483659</xdr:colOff>
      <xdr:row>9</xdr:row>
      <xdr:rowOff>9525</xdr:rowOff>
    </xdr:from>
    <xdr:to>
      <xdr:col>12</xdr:col>
      <xdr:colOff>297393</xdr:colOff>
      <xdr:row>17</xdr:row>
      <xdr:rowOff>8466</xdr:rowOff>
    </xdr:to>
    <xdr:graphicFrame macro="">
      <xdr:nvGraphicFramePr>
        <xdr:cNvPr id="3" name="Gráfico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203987</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658600" cy="127078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356659</xdr:colOff>
      <xdr:row>9</xdr:row>
      <xdr:rowOff>25399</xdr:rowOff>
    </xdr:from>
    <xdr:to>
      <xdr:col>12</xdr:col>
      <xdr:colOff>567266</xdr:colOff>
      <xdr:row>17</xdr:row>
      <xdr:rowOff>0</xdr:rowOff>
    </xdr:to>
    <xdr:graphicFrame macro="">
      <xdr:nvGraphicFramePr>
        <xdr:cNvPr id="2" name="Gráfico 1">
          <a:extLst>
            <a:ext uri="{FF2B5EF4-FFF2-40B4-BE49-F238E27FC236}">
              <a16:creationId xmlns:a16="http://schemas.microsoft.com/office/drawing/2014/main" xmlns=""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7</xdr:row>
      <xdr:rowOff>256590</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141200" cy="13233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373593</xdr:colOff>
      <xdr:row>9</xdr:row>
      <xdr:rowOff>7938</xdr:rowOff>
    </xdr:from>
    <xdr:to>
      <xdr:col>12</xdr:col>
      <xdr:colOff>373593</xdr:colOff>
      <xdr:row>17</xdr:row>
      <xdr:rowOff>42333</xdr:rowOff>
    </xdr:to>
    <xdr:graphicFrame macro="">
      <xdr:nvGraphicFramePr>
        <xdr:cNvPr id="2" name="Gráfico 1">
          <a:extLst>
            <a:ext uri="{FF2B5EF4-FFF2-40B4-BE49-F238E27FC236}">
              <a16:creationId xmlns:a16="http://schemas.microsoft.com/office/drawing/2014/main" xmlns=""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8465</xdr:colOff>
      <xdr:row>7</xdr:row>
      <xdr:rowOff>263973</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08932" cy="133077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397933</xdr:colOff>
      <xdr:row>9</xdr:row>
      <xdr:rowOff>0</xdr:rowOff>
    </xdr:from>
    <xdr:to>
      <xdr:col>12</xdr:col>
      <xdr:colOff>646642</xdr:colOff>
      <xdr:row>16</xdr:row>
      <xdr:rowOff>1035050</xdr:rowOff>
    </xdr:to>
    <xdr:graphicFrame macro="">
      <xdr:nvGraphicFramePr>
        <xdr:cNvPr id="3" name="Gráfico 1">
          <a:extLst>
            <a:ext uri="{FF2B5EF4-FFF2-40B4-BE49-F238E27FC236}">
              <a16:creationId xmlns:a16="http://schemas.microsoft.com/office/drawing/2014/main" xmlns=""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270433</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68200" cy="133723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770466</xdr:colOff>
      <xdr:row>7</xdr:row>
      <xdr:rowOff>47099</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19266" cy="111389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355600</xdr:colOff>
      <xdr:row>9</xdr:row>
      <xdr:rowOff>25400</xdr:rowOff>
    </xdr:from>
    <xdr:to>
      <xdr:col>12</xdr:col>
      <xdr:colOff>355600</xdr:colOff>
      <xdr:row>17</xdr:row>
      <xdr:rowOff>25400</xdr:rowOff>
    </xdr:to>
    <xdr:graphicFrame macro="">
      <xdr:nvGraphicFramePr>
        <xdr:cNvPr id="6" name="Gráfico 5">
          <a:extLst>
            <a:ext uri="{FF2B5EF4-FFF2-40B4-BE49-F238E27FC236}">
              <a16:creationId xmlns:a16="http://schemas.microsoft.com/office/drawing/2014/main" xmlns=""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7</xdr:row>
      <xdr:rowOff>265819</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25866" cy="133261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6</xdr:col>
      <xdr:colOff>364066</xdr:colOff>
      <xdr:row>8</xdr:row>
      <xdr:rowOff>268287</xdr:rowOff>
    </xdr:from>
    <xdr:to>
      <xdr:col>12</xdr:col>
      <xdr:colOff>364066</xdr:colOff>
      <xdr:row>17</xdr:row>
      <xdr:rowOff>0</xdr:rowOff>
    </xdr:to>
    <xdr:graphicFrame macro="">
      <xdr:nvGraphicFramePr>
        <xdr:cNvPr id="2" name="Gráfico 1">
          <a:extLst>
            <a:ext uri="{FF2B5EF4-FFF2-40B4-BE49-F238E27FC236}">
              <a16:creationId xmlns:a16="http://schemas.microsoft.com/office/drawing/2014/main" xmlns=""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795865</xdr:colOff>
      <xdr:row>7</xdr:row>
      <xdr:rowOff>222444</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827932" cy="128924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a16="http://schemas.microsoft.com/office/drawing/2014/main" xmlns=""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0</xdr:colOff>
      <xdr:row>7</xdr:row>
      <xdr:rowOff>187375</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06200" cy="12541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a16="http://schemas.microsoft.com/office/drawing/2014/main" xmlns=""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16932</xdr:colOff>
      <xdr:row>7</xdr:row>
      <xdr:rowOff>189221</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23132" cy="12560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438150</xdr:colOff>
      <xdr:row>8</xdr:row>
      <xdr:rowOff>247650</xdr:rowOff>
    </xdr:from>
    <xdr:to>
      <xdr:col>12</xdr:col>
      <xdr:colOff>438150</xdr:colOff>
      <xdr:row>16</xdr:row>
      <xdr:rowOff>1047750</xdr:rowOff>
    </xdr:to>
    <xdr:graphicFrame macro="">
      <xdr:nvGraphicFramePr>
        <xdr:cNvPr id="2" name="Gráfico 2">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769407</xdr:colOff>
      <xdr:row>8</xdr:row>
      <xdr:rowOff>15155</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091332" cy="120895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a16="http://schemas.microsoft.com/office/drawing/2014/main" xmlns=""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0</xdr:colOff>
      <xdr:row>8</xdr:row>
      <xdr:rowOff>1108</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06200" cy="1254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424392</xdr:colOff>
      <xdr:row>9</xdr:row>
      <xdr:rowOff>10583</xdr:rowOff>
    </xdr:from>
    <xdr:to>
      <xdr:col>12</xdr:col>
      <xdr:colOff>519642</xdr:colOff>
      <xdr:row>17</xdr:row>
      <xdr:rowOff>8467</xdr:rowOff>
    </xdr:to>
    <xdr:graphicFrame macro="">
      <xdr:nvGraphicFramePr>
        <xdr:cNvPr id="3" name="Gráfico 2">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768350</xdr:colOff>
      <xdr:row>8</xdr:row>
      <xdr:rowOff>7933</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0947400" cy="1193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431800</xdr:colOff>
      <xdr:row>9</xdr:row>
      <xdr:rowOff>8469</xdr:rowOff>
    </xdr:from>
    <xdr:to>
      <xdr:col>12</xdr:col>
      <xdr:colOff>440266</xdr:colOff>
      <xdr:row>16</xdr:row>
      <xdr:rowOff>1049868</xdr:rowOff>
    </xdr:to>
    <xdr:graphicFrame macro="">
      <xdr:nvGraphicFramePr>
        <xdr:cNvPr id="3" name="Gráfico 2">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8</xdr:row>
      <xdr:rowOff>7568</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5466" cy="1260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525991</xdr:colOff>
      <xdr:row>9</xdr:row>
      <xdr:rowOff>9524</xdr:rowOff>
    </xdr:from>
    <xdr:to>
      <xdr:col>12</xdr:col>
      <xdr:colOff>458258</xdr:colOff>
      <xdr:row>16</xdr:row>
      <xdr:rowOff>1867957</xdr:rowOff>
    </xdr:to>
    <xdr:graphicFrame macro="">
      <xdr:nvGraphicFramePr>
        <xdr:cNvPr id="3" name="Gráfico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8</xdr:row>
      <xdr:rowOff>744</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124266" cy="13215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525991</xdr:colOff>
      <xdr:row>9</xdr:row>
      <xdr:rowOff>9524</xdr:rowOff>
    </xdr:from>
    <xdr:to>
      <xdr:col>12</xdr:col>
      <xdr:colOff>458258</xdr:colOff>
      <xdr:row>16</xdr:row>
      <xdr:rowOff>1867957</xdr:rowOff>
    </xdr:to>
    <xdr:graphicFrame macro="">
      <xdr:nvGraphicFramePr>
        <xdr:cNvPr id="2" name="Gráfico 2">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281507</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69800" cy="13483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476249</xdr:colOff>
      <xdr:row>9</xdr:row>
      <xdr:rowOff>4763</xdr:rowOff>
    </xdr:from>
    <xdr:to>
      <xdr:col>12</xdr:col>
      <xdr:colOff>476249</xdr:colOff>
      <xdr:row>17</xdr:row>
      <xdr:rowOff>0</xdr:rowOff>
    </xdr:to>
    <xdr:graphicFrame macro="">
      <xdr:nvGraphicFramePr>
        <xdr:cNvPr id="2" name="1 Gráfico">
          <a:extLst>
            <a:ext uri="{FF2B5EF4-FFF2-40B4-BE49-F238E27FC236}">
              <a16:creationId xmlns:a16="http://schemas.microsoft.com/office/drawing/2014/main" xmlns=""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8</xdr:row>
      <xdr:rowOff>3335</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5466" cy="12606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415926</xdr:colOff>
      <xdr:row>9</xdr:row>
      <xdr:rowOff>23284</xdr:rowOff>
    </xdr:from>
    <xdr:to>
      <xdr:col>11</xdr:col>
      <xdr:colOff>0</xdr:colOff>
      <xdr:row>16</xdr:row>
      <xdr:rowOff>1058333</xdr:rowOff>
    </xdr:to>
    <xdr:graphicFrame macro="">
      <xdr:nvGraphicFramePr>
        <xdr:cNvPr id="2" name="1 Gráfico">
          <a:extLst>
            <a:ext uri="{FF2B5EF4-FFF2-40B4-BE49-F238E27FC236}">
              <a16:creationId xmlns:a16="http://schemas.microsoft.com/office/drawing/2014/main" xmlns=""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0</xdr:colOff>
      <xdr:row>7</xdr:row>
      <xdr:rowOff>275970</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446933" cy="134277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ia Catalina Bejarano Soto" id="{58E87737-E534-47A0-968E-290F20643C7E}" userId="5ea3a839013933ab"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6" dT="2021-03-11T13:55:32.50" personId="{58E87737-E534-47A0-968E-290F20643C7E}" id="{B12C47BB-AF60-4B3D-A614-7DCE66E80002}">
    <text>Leo, yo creo que este periodo no es, hoy sale el dato de este trimestre, además no es consistente que tengamos la DANE más actualizada que la fuerte...</text>
  </threadedComment>
  <threadedComment ref="E30" dT="2021-03-11T13:58:37.01" personId="{58E87737-E534-47A0-968E-290F20643C7E}" id="{C982DB2A-0A93-44DA-9648-5B1B0AA518C5}">
    <text>Yo pensaría que este indicador ya está a diciembre de 2020</text>
  </threadedComment>
  <threadedComment ref="E32" dT="2021-03-11T13:58:58.88" personId="{58E87737-E534-47A0-968E-290F20643C7E}" id="{B2D9BEF0-921B-4F21-BE31-8BDC65A1CBAF}">
    <text>¿No se tiene más actualizado?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tabSelected="1" zoomScale="80" zoomScaleNormal="80" zoomScaleSheetLayoutView="80" workbookViewId="0">
      <selection activeCell="A9" sqref="A9"/>
    </sheetView>
  </sheetViews>
  <sheetFormatPr baseColWidth="10" defaultColWidth="11.44140625" defaultRowHeight="14.4" x14ac:dyDescent="0.3"/>
  <cols>
    <col min="1" max="1" width="4.44140625" style="1" customWidth="1"/>
    <col min="2" max="2" width="29.88671875" style="1" customWidth="1"/>
    <col min="3" max="3" width="44.109375" style="1" customWidth="1"/>
    <col min="4" max="4" width="30.5546875" style="1" customWidth="1"/>
    <col min="5" max="5" width="20.109375" style="1" customWidth="1"/>
    <col min="6" max="7" width="16.33203125" style="1" customWidth="1"/>
    <col min="8" max="8" width="20.5546875" style="1" customWidth="1"/>
    <col min="9" max="9" width="3.109375" style="1" customWidth="1"/>
    <col min="10" max="16384" width="11.44140625" style="1"/>
  </cols>
  <sheetData>
    <row r="1" spans="1:11" ht="12" customHeight="1" x14ac:dyDescent="0.3"/>
    <row r="2" spans="1:11" ht="12" customHeight="1" x14ac:dyDescent="0.3"/>
    <row r="3" spans="1:11" ht="12" customHeight="1" x14ac:dyDescent="0.3"/>
    <row r="4" spans="1:11" ht="12" customHeight="1" x14ac:dyDescent="0.3"/>
    <row r="5" spans="1:11" ht="12" customHeight="1" x14ac:dyDescent="0.3"/>
    <row r="6" spans="1:11" ht="12" customHeight="1" x14ac:dyDescent="0.3"/>
    <row r="7" spans="1:11" ht="12" customHeight="1" x14ac:dyDescent="0.3"/>
    <row r="8" spans="1:11" ht="22.95" customHeight="1" x14ac:dyDescent="0.3"/>
    <row r="9" spans="1:11" ht="36" customHeight="1" x14ac:dyDescent="0.4">
      <c r="A9" s="90" t="s">
        <v>16</v>
      </c>
      <c r="B9" s="91" t="s">
        <v>50</v>
      </c>
      <c r="C9" s="91" t="s">
        <v>0</v>
      </c>
      <c r="D9" s="91" t="s">
        <v>3</v>
      </c>
      <c r="E9" s="91" t="s">
        <v>62</v>
      </c>
      <c r="F9" s="91" t="s">
        <v>59</v>
      </c>
      <c r="G9" s="91" t="s">
        <v>63</v>
      </c>
      <c r="H9" s="91" t="s">
        <v>135</v>
      </c>
      <c r="J9" s="109" t="s">
        <v>61</v>
      </c>
      <c r="K9" s="109"/>
    </row>
    <row r="10" spans="1:11" ht="36.6" customHeight="1" x14ac:dyDescent="0.4">
      <c r="A10" s="64">
        <v>1</v>
      </c>
      <c r="B10" s="104" t="s">
        <v>223</v>
      </c>
      <c r="C10" s="54" t="s">
        <v>64</v>
      </c>
      <c r="D10" s="60" t="s">
        <v>65</v>
      </c>
      <c r="E10" s="101" t="s">
        <v>412</v>
      </c>
      <c r="F10" s="92">
        <f>+'1,2'!C72</f>
        <v>56496.938747734501</v>
      </c>
      <c r="G10" s="92">
        <f>+'1,2'!F72</f>
        <v>216845.594491286</v>
      </c>
      <c r="H10" s="103" t="s">
        <v>137</v>
      </c>
      <c r="J10" s="110">
        <v>44497</v>
      </c>
      <c r="K10" s="110"/>
    </row>
    <row r="11" spans="1:11" ht="36" customHeight="1" x14ac:dyDescent="0.4">
      <c r="A11" s="64">
        <f>+A10+1</f>
        <v>2</v>
      </c>
      <c r="B11" s="104"/>
      <c r="C11" s="55" t="s">
        <v>221</v>
      </c>
      <c r="D11" s="60" t="s">
        <v>5</v>
      </c>
      <c r="E11" s="101" t="s">
        <v>412</v>
      </c>
      <c r="F11" s="93">
        <f>+'1,2'!D72</f>
        <v>16.906713313586266</v>
      </c>
      <c r="G11" s="93">
        <f>+'1,2'!G72</f>
        <v>16.794571125139669</v>
      </c>
      <c r="H11" s="103"/>
      <c r="J11" s="53"/>
      <c r="K11" s="53"/>
    </row>
    <row r="12" spans="1:11" ht="27.6" customHeight="1" x14ac:dyDescent="0.3">
      <c r="A12" s="64">
        <f t="shared" ref="A12:A42" si="0">+A11+1</f>
        <v>3</v>
      </c>
      <c r="B12" s="104"/>
      <c r="C12" s="54" t="s">
        <v>127</v>
      </c>
      <c r="D12" s="60" t="s">
        <v>65</v>
      </c>
      <c r="E12" s="101" t="s">
        <v>412</v>
      </c>
      <c r="F12" s="92">
        <f>+'3,4'!C72</f>
        <v>70202.245384388196</v>
      </c>
      <c r="G12" s="92">
        <f>+'3,4'!F72</f>
        <v>280917.65823193302</v>
      </c>
      <c r="H12" s="103"/>
    </row>
    <row r="13" spans="1:11" ht="34.950000000000003" customHeight="1" x14ac:dyDescent="0.3">
      <c r="A13" s="64">
        <f t="shared" si="0"/>
        <v>4</v>
      </c>
      <c r="B13" s="104"/>
      <c r="C13" s="54" t="s">
        <v>222</v>
      </c>
      <c r="D13" s="60" t="s">
        <v>5</v>
      </c>
      <c r="E13" s="101" t="s">
        <v>412</v>
      </c>
      <c r="F13" s="93">
        <f>+'3,4'!D72</f>
        <v>21.100399146288822</v>
      </c>
      <c r="G13" s="93">
        <f>+'3,4'!G72</f>
        <v>27.161959896568973</v>
      </c>
      <c r="H13" s="103"/>
    </row>
    <row r="14" spans="1:11" ht="30" customHeight="1" x14ac:dyDescent="0.3">
      <c r="A14" s="64">
        <f t="shared" si="0"/>
        <v>5</v>
      </c>
      <c r="B14" s="104" t="s">
        <v>206</v>
      </c>
      <c r="C14" s="54" t="s">
        <v>323</v>
      </c>
      <c r="D14" s="61" t="s">
        <v>5</v>
      </c>
      <c r="E14" s="102" t="s">
        <v>414</v>
      </c>
      <c r="F14" s="94">
        <f>+'5'!C146</f>
        <v>16.126214791060683</v>
      </c>
      <c r="G14" s="94">
        <f>+'5'!E146</f>
        <v>13.664671668391664</v>
      </c>
      <c r="H14" s="103" t="s">
        <v>141</v>
      </c>
    </row>
    <row r="15" spans="1:11" ht="30" customHeight="1" x14ac:dyDescent="0.3">
      <c r="A15" s="64">
        <f t="shared" si="0"/>
        <v>6</v>
      </c>
      <c r="B15" s="104"/>
      <c r="C15" s="56" t="s">
        <v>322</v>
      </c>
      <c r="D15" s="61" t="s">
        <v>5</v>
      </c>
      <c r="E15" s="102" t="s">
        <v>414</v>
      </c>
      <c r="F15" s="94">
        <f>+'6'!C146</f>
        <v>54.612621928639037</v>
      </c>
      <c r="G15" s="94">
        <f>+'6'!E146</f>
        <v>52.193741329402997</v>
      </c>
      <c r="H15" s="103"/>
      <c r="I15" s="3"/>
    </row>
    <row r="16" spans="1:11" ht="30" customHeight="1" x14ac:dyDescent="0.3">
      <c r="A16" s="64">
        <f t="shared" si="0"/>
        <v>7</v>
      </c>
      <c r="B16" s="104"/>
      <c r="C16" s="56" t="s">
        <v>324</v>
      </c>
      <c r="D16" s="61" t="s">
        <v>5</v>
      </c>
      <c r="E16" s="102" t="s">
        <v>414</v>
      </c>
      <c r="F16" s="94">
        <f>+'7'!C148</f>
        <v>40.696294595341882</v>
      </c>
      <c r="G16" s="94">
        <f>+'7'!E148</f>
        <v>47.662036179181229</v>
      </c>
      <c r="H16" s="103"/>
      <c r="I16" s="3"/>
    </row>
    <row r="17" spans="1:9" ht="30" customHeight="1" x14ac:dyDescent="0.3">
      <c r="A17" s="64">
        <f t="shared" si="0"/>
        <v>8</v>
      </c>
      <c r="B17" s="104"/>
      <c r="C17" s="82" t="s">
        <v>385</v>
      </c>
      <c r="D17" s="61" t="s">
        <v>5</v>
      </c>
      <c r="E17" s="102" t="s">
        <v>414</v>
      </c>
      <c r="F17" s="94">
        <f>+'8'!C146</f>
        <v>41.942641525131499</v>
      </c>
      <c r="G17" s="94">
        <f>+'8'!E146</f>
        <v>48.336124038257523</v>
      </c>
      <c r="H17" s="103"/>
      <c r="I17" s="3"/>
    </row>
    <row r="18" spans="1:9" ht="30" customHeight="1" x14ac:dyDescent="0.3">
      <c r="A18" s="64">
        <f t="shared" si="0"/>
        <v>9</v>
      </c>
      <c r="B18" s="104"/>
      <c r="C18" s="56" t="s">
        <v>51</v>
      </c>
      <c r="D18" s="61" t="s">
        <v>214</v>
      </c>
      <c r="E18" s="102" t="s">
        <v>414</v>
      </c>
      <c r="F18" s="92">
        <f>+'9'!D146</f>
        <v>509397.66666666977</v>
      </c>
      <c r="G18" s="92">
        <f>+'9'!F146</f>
        <v>2399117.3333332986</v>
      </c>
      <c r="H18" s="103"/>
      <c r="I18" s="3"/>
    </row>
    <row r="19" spans="1:9" ht="30" customHeight="1" x14ac:dyDescent="0.3">
      <c r="A19" s="64">
        <f t="shared" si="0"/>
        <v>10</v>
      </c>
      <c r="B19" s="104" t="s">
        <v>224</v>
      </c>
      <c r="C19" s="54" t="s">
        <v>409</v>
      </c>
      <c r="D19" s="61" t="s">
        <v>7</v>
      </c>
      <c r="E19" s="85">
        <v>44409</v>
      </c>
      <c r="F19" s="92">
        <f>+'10,11,12'!E37</f>
        <v>649542</v>
      </c>
      <c r="G19" s="95" t="s">
        <v>66</v>
      </c>
      <c r="H19" s="103" t="s">
        <v>138</v>
      </c>
      <c r="I19" s="3"/>
    </row>
    <row r="20" spans="1:9" ht="30" customHeight="1" x14ac:dyDescent="0.3">
      <c r="A20" s="64">
        <f t="shared" si="0"/>
        <v>11</v>
      </c>
      <c r="B20" s="104"/>
      <c r="C20" s="54" t="s">
        <v>408</v>
      </c>
      <c r="D20" s="61" t="s">
        <v>7</v>
      </c>
      <c r="E20" s="85">
        <v>44409</v>
      </c>
      <c r="F20" s="92">
        <f>+'10,11,12'!C37</f>
        <v>7229</v>
      </c>
      <c r="G20" s="95" t="s">
        <v>66</v>
      </c>
      <c r="H20" s="103"/>
    </row>
    <row r="21" spans="1:9" ht="30" customHeight="1" x14ac:dyDescent="0.3">
      <c r="A21" s="64">
        <f t="shared" si="0"/>
        <v>12</v>
      </c>
      <c r="B21" s="104"/>
      <c r="C21" s="54" t="s">
        <v>407</v>
      </c>
      <c r="D21" s="61" t="s">
        <v>7</v>
      </c>
      <c r="E21" s="85">
        <v>44409</v>
      </c>
      <c r="F21" s="92">
        <f>+'10,11,12'!D37</f>
        <v>1222</v>
      </c>
      <c r="G21" s="95" t="s">
        <v>66</v>
      </c>
      <c r="H21" s="103"/>
    </row>
    <row r="22" spans="1:9" ht="30" customHeight="1" x14ac:dyDescent="0.3">
      <c r="A22" s="64">
        <f t="shared" si="0"/>
        <v>13</v>
      </c>
      <c r="B22" s="105" t="s">
        <v>225</v>
      </c>
      <c r="C22" s="54" t="s">
        <v>275</v>
      </c>
      <c r="D22" s="61" t="s">
        <v>68</v>
      </c>
      <c r="E22" s="85">
        <v>44409</v>
      </c>
      <c r="F22" s="93">
        <f>+'13'!S40</f>
        <v>29.909297379518136</v>
      </c>
      <c r="G22" s="94">
        <v>43.997000651559489</v>
      </c>
      <c r="H22" s="107" t="s">
        <v>387</v>
      </c>
    </row>
    <row r="23" spans="1:9" ht="30" customHeight="1" x14ac:dyDescent="0.3">
      <c r="A23" s="64">
        <f t="shared" si="0"/>
        <v>14</v>
      </c>
      <c r="B23" s="106"/>
      <c r="C23" s="54" t="s">
        <v>276</v>
      </c>
      <c r="D23" s="61" t="s">
        <v>68</v>
      </c>
      <c r="E23" s="85">
        <v>44409</v>
      </c>
      <c r="F23" s="93">
        <f>+'14'!S40</f>
        <v>21.241813165431097</v>
      </c>
      <c r="G23" s="94">
        <v>21.536735796930671</v>
      </c>
      <c r="H23" s="108"/>
    </row>
    <row r="24" spans="1:9" ht="30" customHeight="1" x14ac:dyDescent="0.3">
      <c r="A24" s="64">
        <f t="shared" si="0"/>
        <v>15</v>
      </c>
      <c r="B24" s="105" t="s">
        <v>249</v>
      </c>
      <c r="C24" s="54" t="s">
        <v>244</v>
      </c>
      <c r="D24" s="61" t="s">
        <v>68</v>
      </c>
      <c r="E24" s="85">
        <v>44409</v>
      </c>
      <c r="F24" s="93">
        <f>+'15'!F52</f>
        <v>25.23144071719328</v>
      </c>
      <c r="G24" s="93">
        <f>+'15'!J52</f>
        <v>24.81523167337123</v>
      </c>
      <c r="H24" s="103" t="s">
        <v>245</v>
      </c>
    </row>
    <row r="25" spans="1:9" ht="30" customHeight="1" x14ac:dyDescent="0.3">
      <c r="A25" s="64">
        <f t="shared" si="0"/>
        <v>16</v>
      </c>
      <c r="B25" s="106"/>
      <c r="C25" s="54" t="s">
        <v>67</v>
      </c>
      <c r="D25" s="61" t="s">
        <v>68</v>
      </c>
      <c r="E25" s="85">
        <v>44409</v>
      </c>
      <c r="F25" s="93">
        <f>+'16'!F52</f>
        <v>24.81523167337123</v>
      </c>
      <c r="G25" s="93">
        <f>+'16'!J52</f>
        <v>21.107257179818205</v>
      </c>
      <c r="H25" s="103"/>
    </row>
    <row r="26" spans="1:9" ht="30" customHeight="1" x14ac:dyDescent="0.3">
      <c r="A26" s="64">
        <f t="shared" si="0"/>
        <v>17</v>
      </c>
      <c r="B26" s="104" t="s">
        <v>1</v>
      </c>
      <c r="C26" s="54" t="s">
        <v>21</v>
      </c>
      <c r="D26" s="61" t="s">
        <v>68</v>
      </c>
      <c r="E26" s="85">
        <v>44409</v>
      </c>
      <c r="F26" s="94">
        <f>+'17'!F64</f>
        <v>19.386560527741963</v>
      </c>
      <c r="G26" s="94">
        <f>+'17'!J64</f>
        <v>17.487405562915853</v>
      </c>
      <c r="H26" s="103" t="s">
        <v>139</v>
      </c>
    </row>
    <row r="27" spans="1:9" ht="30" customHeight="1" x14ac:dyDescent="0.3">
      <c r="A27" s="64">
        <f t="shared" si="0"/>
        <v>18</v>
      </c>
      <c r="B27" s="104"/>
      <c r="C27" s="54" t="s">
        <v>67</v>
      </c>
      <c r="D27" s="61" t="s">
        <v>68</v>
      </c>
      <c r="E27" s="85">
        <v>44409</v>
      </c>
      <c r="F27" s="94">
        <f>+'18'!F64</f>
        <v>18.991759731618814</v>
      </c>
      <c r="G27" s="94">
        <f>+'18'!J64</f>
        <v>17.525848468872283</v>
      </c>
      <c r="H27" s="103"/>
    </row>
    <row r="28" spans="1:9" ht="30" customHeight="1" x14ac:dyDescent="0.3">
      <c r="A28" s="64">
        <f t="shared" si="0"/>
        <v>19</v>
      </c>
      <c r="B28" s="105" t="s">
        <v>2</v>
      </c>
      <c r="C28" s="54" t="s">
        <v>216</v>
      </c>
      <c r="D28" s="60" t="s">
        <v>96</v>
      </c>
      <c r="E28" s="85">
        <v>44409</v>
      </c>
      <c r="F28" s="96">
        <f>+'19'!C148</f>
        <v>171118</v>
      </c>
      <c r="G28" s="96">
        <f>+'19'!E148</f>
        <v>1884065</v>
      </c>
      <c r="H28" s="111" t="s">
        <v>142</v>
      </c>
    </row>
    <row r="29" spans="1:9" ht="30" customHeight="1" x14ac:dyDescent="0.3">
      <c r="A29" s="64">
        <f t="shared" si="0"/>
        <v>20</v>
      </c>
      <c r="B29" s="112"/>
      <c r="C29" s="54" t="s">
        <v>217</v>
      </c>
      <c r="D29" s="60" t="s">
        <v>96</v>
      </c>
      <c r="E29" s="85">
        <v>44409</v>
      </c>
      <c r="F29" s="96">
        <f>+'20'!C148</f>
        <v>117477</v>
      </c>
      <c r="G29" s="96">
        <f>+'20'!E148</f>
        <v>1491038</v>
      </c>
      <c r="H29" s="111"/>
    </row>
    <row r="30" spans="1:9" ht="30" customHeight="1" x14ac:dyDescent="0.3">
      <c r="A30" s="64">
        <f t="shared" si="0"/>
        <v>21</v>
      </c>
      <c r="B30" s="112"/>
      <c r="C30" s="54" t="s">
        <v>227</v>
      </c>
      <c r="D30" s="60" t="s">
        <v>97</v>
      </c>
      <c r="E30" s="87">
        <v>44378</v>
      </c>
      <c r="F30" s="96">
        <f>+'21'!C147</f>
        <v>3773</v>
      </c>
      <c r="G30" s="96" t="s">
        <v>66</v>
      </c>
      <c r="H30" s="68" t="s">
        <v>286</v>
      </c>
    </row>
    <row r="31" spans="1:9" ht="30" customHeight="1" x14ac:dyDescent="0.3">
      <c r="A31" s="64">
        <f t="shared" si="0"/>
        <v>22</v>
      </c>
      <c r="B31" s="106"/>
      <c r="C31" s="54" t="s">
        <v>287</v>
      </c>
      <c r="D31" s="60" t="s">
        <v>292</v>
      </c>
      <c r="E31" s="85">
        <v>44409</v>
      </c>
      <c r="F31" s="96">
        <f>+'22'!C148</f>
        <v>160351.05799999999</v>
      </c>
      <c r="G31" s="96">
        <f>+'22'!G148</f>
        <v>547982.02798550413</v>
      </c>
      <c r="H31" s="58" t="s">
        <v>293</v>
      </c>
    </row>
    <row r="32" spans="1:9" ht="30" customHeight="1" x14ac:dyDescent="0.3">
      <c r="A32" s="64">
        <f t="shared" si="0"/>
        <v>23</v>
      </c>
      <c r="B32" s="91" t="s">
        <v>220</v>
      </c>
      <c r="C32" s="54" t="s">
        <v>52</v>
      </c>
      <c r="D32" s="61" t="s">
        <v>8</v>
      </c>
      <c r="E32" s="85">
        <v>44409</v>
      </c>
      <c r="F32" s="97">
        <f>+'23'!C112</f>
        <v>38.394187209764603</v>
      </c>
      <c r="G32" s="97">
        <f>+'23'!D112</f>
        <v>45.257937405603897</v>
      </c>
      <c r="H32" s="58" t="s">
        <v>388</v>
      </c>
    </row>
    <row r="33" spans="1:8" ht="34.950000000000003" customHeight="1" x14ac:dyDescent="0.3">
      <c r="A33" s="64">
        <f t="shared" si="0"/>
        <v>24</v>
      </c>
      <c r="B33" s="91" t="s">
        <v>306</v>
      </c>
      <c r="C33" s="54" t="s">
        <v>280</v>
      </c>
      <c r="D33" s="61" t="s">
        <v>281</v>
      </c>
      <c r="E33" s="85">
        <v>44440</v>
      </c>
      <c r="F33" s="98">
        <f>+'24'!D149</f>
        <v>0.28647999260698498</v>
      </c>
      <c r="G33" s="98">
        <f>+'24'!H149</f>
        <v>0.38314176245211229</v>
      </c>
      <c r="H33" s="57" t="s">
        <v>202</v>
      </c>
    </row>
    <row r="34" spans="1:8" ht="30" customHeight="1" x14ac:dyDescent="0.3">
      <c r="A34" s="64">
        <f t="shared" si="0"/>
        <v>25</v>
      </c>
      <c r="B34" s="105" t="s">
        <v>310</v>
      </c>
      <c r="C34" s="54" t="s">
        <v>69</v>
      </c>
      <c r="D34" s="60" t="s">
        <v>54</v>
      </c>
      <c r="E34" s="87">
        <v>44409</v>
      </c>
      <c r="F34" s="92">
        <f>+'25'!F148</f>
        <v>2068.7632357699999</v>
      </c>
      <c r="G34" s="92">
        <f>+'25'!J148</f>
        <v>24612.842616340044</v>
      </c>
      <c r="H34" s="113" t="s">
        <v>140</v>
      </c>
    </row>
    <row r="35" spans="1:8" ht="30" customHeight="1" x14ac:dyDescent="0.3">
      <c r="A35" s="64">
        <f t="shared" si="0"/>
        <v>26</v>
      </c>
      <c r="B35" s="106"/>
      <c r="C35" s="54" t="s">
        <v>70</v>
      </c>
      <c r="D35" s="60" t="s">
        <v>55</v>
      </c>
      <c r="E35" s="87">
        <v>44378</v>
      </c>
      <c r="F35" s="92">
        <f>+'26'!F147</f>
        <v>14846.882059340061</v>
      </c>
      <c r="G35" s="92">
        <f>+'26'!J147</f>
        <v>31454.151342910071</v>
      </c>
      <c r="H35" s="113"/>
    </row>
    <row r="36" spans="1:8" ht="42.6" customHeight="1" x14ac:dyDescent="0.3">
      <c r="A36" s="64">
        <f t="shared" si="0"/>
        <v>27</v>
      </c>
      <c r="B36" s="91" t="s">
        <v>311</v>
      </c>
      <c r="C36" s="54" t="s">
        <v>311</v>
      </c>
      <c r="D36" s="62" t="s">
        <v>215</v>
      </c>
      <c r="E36" s="85" t="s">
        <v>393</v>
      </c>
      <c r="F36" s="96">
        <f>+'27'!E31</f>
        <v>308.02011120784999</v>
      </c>
      <c r="G36" s="96">
        <f>+'27'!C31</f>
        <v>2912.0374534706139</v>
      </c>
      <c r="H36" s="58" t="s">
        <v>200</v>
      </c>
    </row>
    <row r="37" spans="1:8" s="2" customFormat="1" ht="54" customHeight="1" x14ac:dyDescent="0.3">
      <c r="A37" s="64">
        <f t="shared" si="0"/>
        <v>28</v>
      </c>
      <c r="B37" s="91" t="s">
        <v>309</v>
      </c>
      <c r="C37" s="54" t="s">
        <v>71</v>
      </c>
      <c r="D37" s="63" t="s">
        <v>72</v>
      </c>
      <c r="E37" s="88" t="s">
        <v>304</v>
      </c>
      <c r="F37" s="99">
        <f>+'28'!C23</f>
        <v>7.49</v>
      </c>
      <c r="G37" s="99" t="s">
        <v>66</v>
      </c>
      <c r="H37" s="58" t="s">
        <v>201</v>
      </c>
    </row>
    <row r="38" spans="1:8" ht="52.2" customHeight="1" x14ac:dyDescent="0.3">
      <c r="A38" s="64">
        <f t="shared" si="0"/>
        <v>29</v>
      </c>
      <c r="B38" s="104" t="s">
        <v>235</v>
      </c>
      <c r="C38" s="56" t="s">
        <v>78</v>
      </c>
      <c r="D38" s="61" t="s">
        <v>365</v>
      </c>
      <c r="E38" s="85">
        <v>44440</v>
      </c>
      <c r="F38" s="95" t="s">
        <v>6</v>
      </c>
      <c r="G38" s="94">
        <f>+'29'!C56</f>
        <v>130</v>
      </c>
      <c r="H38" s="59" t="s">
        <v>136</v>
      </c>
    </row>
    <row r="39" spans="1:8" ht="30" customHeight="1" x14ac:dyDescent="0.3">
      <c r="A39" s="64">
        <f t="shared" si="0"/>
        <v>30</v>
      </c>
      <c r="B39" s="105"/>
      <c r="C39" s="74" t="s">
        <v>411</v>
      </c>
      <c r="D39" s="73" t="s">
        <v>4</v>
      </c>
      <c r="E39" s="89">
        <v>44440</v>
      </c>
      <c r="F39" s="100">
        <f>+'30'!C125</f>
        <v>204893</v>
      </c>
      <c r="G39" s="100">
        <f>+'30'!F125</f>
        <v>565000</v>
      </c>
      <c r="H39" s="59" t="s">
        <v>199</v>
      </c>
    </row>
    <row r="40" spans="1:8" ht="30" customHeight="1" x14ac:dyDescent="0.3">
      <c r="A40" s="64">
        <f t="shared" si="0"/>
        <v>31</v>
      </c>
      <c r="B40" s="104" t="s">
        <v>308</v>
      </c>
      <c r="C40" s="82" t="s">
        <v>366</v>
      </c>
      <c r="D40" s="61" t="s">
        <v>364</v>
      </c>
      <c r="E40" s="85">
        <v>44440</v>
      </c>
      <c r="F40" s="93">
        <f>+'31'!C149</f>
        <v>-5.4</v>
      </c>
      <c r="G40" s="93">
        <f>+'31'!F149</f>
        <v>-3</v>
      </c>
      <c r="H40" s="71" t="s">
        <v>363</v>
      </c>
    </row>
    <row r="41" spans="1:8" ht="30" customHeight="1" x14ac:dyDescent="0.3">
      <c r="A41" s="64">
        <f t="shared" si="0"/>
        <v>32</v>
      </c>
      <c r="B41" s="104"/>
      <c r="C41" s="82" t="s">
        <v>369</v>
      </c>
      <c r="D41" s="61" t="s">
        <v>364</v>
      </c>
      <c r="E41" s="85">
        <v>44440</v>
      </c>
      <c r="F41" s="93">
        <f>+'32'!C149</f>
        <v>35.735767991407087</v>
      </c>
      <c r="G41" s="93">
        <f>+'32'!F149</f>
        <v>40.299999999999997</v>
      </c>
      <c r="H41" s="107" t="s">
        <v>374</v>
      </c>
    </row>
    <row r="42" spans="1:8" ht="30" customHeight="1" x14ac:dyDescent="0.3">
      <c r="A42" s="64">
        <f t="shared" si="0"/>
        <v>33</v>
      </c>
      <c r="B42" s="104"/>
      <c r="C42" s="82" t="s">
        <v>379</v>
      </c>
      <c r="D42" s="61" t="s">
        <v>364</v>
      </c>
      <c r="E42" s="85">
        <v>44440</v>
      </c>
      <c r="F42" s="93">
        <f>+'33'!C149</f>
        <v>20.110672548564352</v>
      </c>
      <c r="G42" s="93">
        <f>+'33'!F149</f>
        <v>20.399999999999999</v>
      </c>
      <c r="H42" s="108"/>
    </row>
    <row r="43" spans="1:8" ht="18.600000000000001" customHeight="1" x14ac:dyDescent="0.3"/>
    <row r="44" spans="1:8" ht="18" customHeight="1" x14ac:dyDescent="0.3">
      <c r="B44" s="66" t="s">
        <v>129</v>
      </c>
    </row>
    <row r="45" spans="1:8" ht="18" customHeight="1" x14ac:dyDescent="0.3">
      <c r="B45" s="66" t="s">
        <v>384</v>
      </c>
    </row>
    <row r="46" spans="1:8" ht="18" customHeight="1" x14ac:dyDescent="0.3">
      <c r="B46" s="66" t="s">
        <v>410</v>
      </c>
    </row>
    <row r="47" spans="1:8" ht="18" customHeight="1" x14ac:dyDescent="0.3">
      <c r="B47" s="66" t="s">
        <v>386</v>
      </c>
    </row>
    <row r="48" spans="1:8" ht="18" customHeight="1" x14ac:dyDescent="0.3"/>
    <row r="49" spans="2:2" ht="18" customHeight="1" x14ac:dyDescent="0.3">
      <c r="B49" s="65" t="s">
        <v>219</v>
      </c>
    </row>
    <row r="50" spans="2:2" ht="18" customHeight="1" x14ac:dyDescent="0.3">
      <c r="B50" s="65" t="s">
        <v>218</v>
      </c>
    </row>
    <row r="51" spans="2:2" ht="18" customHeight="1" x14ac:dyDescent="0.3"/>
    <row r="52" spans="2:2" ht="18" customHeight="1" x14ac:dyDescent="0.3"/>
    <row r="53" spans="2:2" ht="18" customHeight="1" x14ac:dyDescent="0.3"/>
    <row r="54" spans="2:2" ht="18" customHeight="1" x14ac:dyDescent="0.3"/>
    <row r="55" spans="2:2" ht="18" customHeight="1" x14ac:dyDescent="0.3"/>
    <row r="56" spans="2:2" ht="18" customHeight="1" x14ac:dyDescent="0.3"/>
    <row r="57" spans="2:2" ht="18" customHeight="1" x14ac:dyDescent="0.3"/>
  </sheetData>
  <mergeCells count="21">
    <mergeCell ref="J9:K9"/>
    <mergeCell ref="J10:K10"/>
    <mergeCell ref="H28:H29"/>
    <mergeCell ref="B38:B39"/>
    <mergeCell ref="B19:B21"/>
    <mergeCell ref="B26:B27"/>
    <mergeCell ref="H10:H13"/>
    <mergeCell ref="H19:H21"/>
    <mergeCell ref="H26:H27"/>
    <mergeCell ref="B22:B23"/>
    <mergeCell ref="B24:B25"/>
    <mergeCell ref="B10:B13"/>
    <mergeCell ref="B28:B31"/>
    <mergeCell ref="B14:B18"/>
    <mergeCell ref="H34:H35"/>
    <mergeCell ref="H14:H18"/>
    <mergeCell ref="H24:H25"/>
    <mergeCell ref="B40:B42"/>
    <mergeCell ref="B34:B35"/>
    <mergeCell ref="H22:H23"/>
    <mergeCell ref="H41:H42"/>
  </mergeCells>
  <hyperlinks>
    <hyperlink ref="C38" location="'29'!A1" display="Indice de precios de los alimentos FAO"/>
    <hyperlink ref="C39" location="'30'!A1" display="Total abastecimiento de Bogotá"/>
    <hyperlink ref="C10" location="'1,2'!A1" display="PIB a precios constantes base 2015 (desestacionalizadas)"/>
    <hyperlink ref="C12" location="'3,4'!A1" display="PIB a precios corrientes (desestacionalizadas)"/>
    <hyperlink ref="C19" location="'10,11,12'!A1" display="Total Empresas Activas"/>
    <hyperlink ref="C20" location="'10,11,12'!A1" display="Empresas Creadas año corrido"/>
    <hyperlink ref="C21" location="'10,11,12'!A1" display="Empresas Liquidadas año corrido"/>
    <hyperlink ref="C26" location="'17'!A1" display="Producción real"/>
    <hyperlink ref="C27" location="'18'!A1" display="Ventas reales"/>
    <hyperlink ref="C34" location="'25'!A1" display="Valor de las exportaciones año corrido"/>
    <hyperlink ref="C35" location="'26'!A1" display="Valor de las importaciones año corrido"/>
    <hyperlink ref="C33" location="'24'!A1" display="Indice de precios al consumidor IPC "/>
    <hyperlink ref="C14" location="'5'!A1" display="Tasa de desempleo mensual"/>
    <hyperlink ref="C18" location="'9'!A1" display="Nuevos empleos"/>
    <hyperlink ref="C15" location="'6'!A1" display="Tasa de ocupación"/>
    <hyperlink ref="C16" location="'7'!A1" display="Tasa de Informalidad DANE *"/>
    <hyperlink ref="C28" location="'19'!A1" display="Área total licenciada para edificaciones "/>
    <hyperlink ref="C29" location="'20'!A1" display="Área total licenciada para vivienda"/>
    <hyperlink ref="C30" location="'21'!A1" display="Unidades de vivienda vendidas"/>
    <hyperlink ref="C32" location="'23'!A1" display="Tasa de ocupación hotelera "/>
    <hyperlink ref="C37" location="'28'!A1" display="Indice de competitividad "/>
    <hyperlink ref="C36" location="'27'!A1" display="Inversión extranjera directa"/>
    <hyperlink ref="C11" location="'1,2'!A1" display="Variación Anual PIB a precios constantes base 2015 (desestacionalizadas)"/>
    <hyperlink ref="C13" location="'3,4'!A1" display="Variación anual PIB a precios corrientes (desestacionalizadas)"/>
    <hyperlink ref="C31" location="'22'!A1" display="Producción industrial de concreto premezclado"/>
    <hyperlink ref="C24" location="'15'!A1" display="Ventas nominales"/>
    <hyperlink ref="C25" location="'16'!A1" display="Ventas reales"/>
    <hyperlink ref="C22" location="'13'!A1" display="Ingresos operacionales entretenimiento y otros servicios"/>
    <hyperlink ref="C23" location="'14'!A1" display="Salarios personal permanente entretenimiento y otros servicios"/>
    <hyperlink ref="C17" location="'8'!A1" display="Tasa de informalidad fuerte"/>
    <hyperlink ref="C40" location="'31'!A1" display="Índice de confianza del consumidor ICC"/>
    <hyperlink ref="C41" location="'32'!A1" display="Índice de confianza del comercio ICCO"/>
    <hyperlink ref="C42" location="'33'!A1" display="Índice de confianza industrial ICI"/>
  </hyperlinks>
  <printOptions horizontalCentered="1" verticalCentered="1"/>
  <pageMargins left="0.70866141732283472" right="0.70866141732283472" top="0.74803149606299213" bottom="0.74803149606299213" header="0.31496062992125984" footer="0.31496062992125984"/>
  <pageSetup scale="43" orientation="landscape" r:id="rId1"/>
  <ignoredErrors>
    <ignoredError sqref="E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zoomScale="90" zoomScaleNormal="90" workbookViewId="0">
      <selection activeCell="A9" sqref="A9"/>
    </sheetView>
  </sheetViews>
  <sheetFormatPr baseColWidth="10" defaultColWidth="11.5546875" defaultRowHeight="14.4" x14ac:dyDescent="0.3"/>
  <cols>
    <col min="1" max="1" width="8.88671875" style="1" customWidth="1"/>
    <col min="2" max="2" width="7.5546875" style="1" customWidth="1"/>
    <col min="3" max="3" width="16.33203125" style="1" customWidth="1"/>
    <col min="4" max="4" width="8.6640625" style="1" customWidth="1"/>
    <col min="5" max="5" width="12.88671875" style="1" customWidth="1"/>
    <col min="6" max="6" width="9.5546875" style="1" customWidth="1"/>
    <col min="7" max="7" width="11" style="1" customWidth="1"/>
    <col min="8" max="8" width="13.109375" style="1" customWidth="1"/>
    <col min="9" max="9" width="11" style="1" customWidth="1"/>
    <col min="10" max="10" width="12" style="1" customWidth="1"/>
    <col min="11" max="19" width="11" style="1" customWidth="1"/>
    <col min="20" max="20" width="13.33203125" style="1" customWidth="1"/>
    <col min="21"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2" customHeight="1" x14ac:dyDescent="0.3"/>
    <row r="9" spans="1:15" ht="21" x14ac:dyDescent="0.4">
      <c r="A9" s="8" t="s">
        <v>277</v>
      </c>
      <c r="N9" s="109" t="s">
        <v>61</v>
      </c>
      <c r="O9" s="109"/>
    </row>
    <row r="10" spans="1:15" ht="21" x14ac:dyDescent="0.4">
      <c r="A10" s="118" t="s">
        <v>257</v>
      </c>
      <c r="B10" s="118"/>
      <c r="C10" s="118"/>
      <c r="D10" s="118"/>
      <c r="E10" s="118"/>
      <c r="F10" s="118"/>
      <c r="N10" s="110">
        <v>44497</v>
      </c>
      <c r="O10" s="110"/>
    </row>
    <row r="11" spans="1:15" x14ac:dyDescent="0.3">
      <c r="A11" s="118"/>
      <c r="B11" s="118"/>
      <c r="C11" s="118"/>
      <c r="D11" s="118"/>
      <c r="E11" s="118"/>
      <c r="F11" s="118"/>
    </row>
    <row r="12" spans="1:15" x14ac:dyDescent="0.3">
      <c r="A12" s="114" t="s">
        <v>258</v>
      </c>
      <c r="B12" s="114"/>
      <c r="C12" s="114"/>
      <c r="D12" s="114"/>
      <c r="E12" s="114"/>
      <c r="F12" s="114"/>
    </row>
    <row r="13" spans="1:15" ht="30.75" customHeight="1" x14ac:dyDescent="0.3">
      <c r="A13" s="119" t="s">
        <v>271</v>
      </c>
      <c r="B13" s="120"/>
      <c r="C13" s="120"/>
      <c r="D13" s="120"/>
      <c r="E13" s="120"/>
      <c r="F13" s="121"/>
    </row>
    <row r="14" spans="1:15" x14ac:dyDescent="0.3">
      <c r="A14" s="114" t="s">
        <v>22</v>
      </c>
      <c r="B14" s="114"/>
      <c r="C14" s="114"/>
      <c r="D14" s="114"/>
      <c r="E14" s="114"/>
      <c r="F14" s="114"/>
    </row>
    <row r="15" spans="1:15" x14ac:dyDescent="0.3">
      <c r="A15" s="114" t="s">
        <v>272</v>
      </c>
      <c r="B15" s="114"/>
      <c r="C15" s="114"/>
      <c r="D15" s="114"/>
      <c r="E15" s="114"/>
      <c r="F15" s="114"/>
    </row>
    <row r="16" spans="1:15" x14ac:dyDescent="0.3">
      <c r="A16" s="125" t="s">
        <v>273</v>
      </c>
      <c r="B16" s="125"/>
      <c r="C16" s="125"/>
      <c r="D16" s="125"/>
      <c r="E16" s="125"/>
      <c r="F16" s="125"/>
    </row>
    <row r="17" spans="1:23" ht="96.6" customHeight="1" x14ac:dyDescent="0.3">
      <c r="A17" s="123" t="s">
        <v>274</v>
      </c>
      <c r="B17" s="123"/>
      <c r="C17" s="123"/>
      <c r="D17" s="123"/>
      <c r="E17" s="123"/>
      <c r="F17" s="123"/>
    </row>
    <row r="20" spans="1:23" s="40" customFormat="1" ht="77.400000000000006" customHeight="1" x14ac:dyDescent="0.3">
      <c r="A20" s="13" t="s">
        <v>256</v>
      </c>
      <c r="B20" s="4" t="s">
        <v>259</v>
      </c>
      <c r="C20" s="4" t="s">
        <v>260</v>
      </c>
      <c r="D20" s="4" t="s">
        <v>261</v>
      </c>
      <c r="E20" s="4" t="s">
        <v>262</v>
      </c>
      <c r="F20" s="4" t="s">
        <v>263</v>
      </c>
      <c r="G20" s="4" t="s">
        <v>264</v>
      </c>
      <c r="H20" s="4" t="s">
        <v>250</v>
      </c>
      <c r="I20" s="4" t="s">
        <v>265</v>
      </c>
      <c r="J20" s="4" t="s">
        <v>266</v>
      </c>
      <c r="K20" s="4" t="s">
        <v>267</v>
      </c>
      <c r="L20" s="4" t="s">
        <v>251</v>
      </c>
      <c r="M20" s="4" t="s">
        <v>268</v>
      </c>
      <c r="N20" s="4" t="s">
        <v>269</v>
      </c>
      <c r="O20" s="4" t="s">
        <v>270</v>
      </c>
      <c r="P20" s="4" t="s">
        <v>252</v>
      </c>
      <c r="Q20" s="4" t="s">
        <v>253</v>
      </c>
      <c r="R20" s="4" t="s">
        <v>254</v>
      </c>
      <c r="S20" s="4" t="s">
        <v>255</v>
      </c>
      <c r="T20" s="67"/>
      <c r="U20" s="67"/>
      <c r="V20" s="67"/>
      <c r="W20" s="67"/>
    </row>
    <row r="21" spans="1:23" x14ac:dyDescent="0.3">
      <c r="A21" s="86">
        <v>43831</v>
      </c>
      <c r="B21" s="16">
        <v>7.5414812849491568</v>
      </c>
      <c r="C21" s="16">
        <v>3.3492211000701388</v>
      </c>
      <c r="D21" s="16">
        <v>7.0041809791257634</v>
      </c>
      <c r="E21" s="16">
        <v>17.057518526307348</v>
      </c>
      <c r="F21" s="16">
        <v>-20.654275884855792</v>
      </c>
      <c r="G21" s="16">
        <v>10.294644779518251</v>
      </c>
      <c r="H21" s="16">
        <v>0.2084814664631125</v>
      </c>
      <c r="I21" s="16">
        <v>18.500661132950967</v>
      </c>
      <c r="J21" s="16">
        <v>-2.6607233066768856</v>
      </c>
      <c r="K21" s="16">
        <v>14.567887210414625</v>
      </c>
      <c r="L21" s="16">
        <v>34.228699215172696</v>
      </c>
      <c r="M21" s="16">
        <v>4.3650584037896039</v>
      </c>
      <c r="N21" s="16">
        <v>46.592948375263944</v>
      </c>
      <c r="O21" s="16">
        <v>10.150099961560784</v>
      </c>
      <c r="P21" s="16">
        <v>-0.11968826334964433</v>
      </c>
      <c r="Q21" s="16">
        <v>10.501561362485901</v>
      </c>
      <c r="R21" s="16">
        <v>5.1663982227657925</v>
      </c>
      <c r="S21" s="16">
        <v>6.1131013746962566</v>
      </c>
      <c r="T21" s="16"/>
      <c r="U21" s="16"/>
      <c r="V21" s="16"/>
      <c r="W21" s="16"/>
    </row>
    <row r="22" spans="1:23" x14ac:dyDescent="0.3">
      <c r="A22" s="86">
        <v>43862</v>
      </c>
      <c r="B22" s="16">
        <v>10.235994775997611</v>
      </c>
      <c r="C22" s="16">
        <v>1.2273295590694744</v>
      </c>
      <c r="D22" s="16">
        <v>7.1660420433499894</v>
      </c>
      <c r="E22" s="16">
        <v>7.0800114085910764</v>
      </c>
      <c r="F22" s="16">
        <v>5.5260423733614772</v>
      </c>
      <c r="G22" s="16">
        <v>2.1072651670830851</v>
      </c>
      <c r="H22" s="16">
        <v>2.5716411266361234</v>
      </c>
      <c r="I22" s="16">
        <v>17.038951388191819</v>
      </c>
      <c r="J22" s="16">
        <v>-9.665001607534407E-2</v>
      </c>
      <c r="K22" s="16">
        <v>5.2221226695804006</v>
      </c>
      <c r="L22" s="16">
        <v>18.634731920849262</v>
      </c>
      <c r="M22" s="16">
        <v>5.7150947301258839</v>
      </c>
      <c r="N22" s="16">
        <v>39.760169394872605</v>
      </c>
      <c r="O22" s="16">
        <v>4.7881800946445736</v>
      </c>
      <c r="P22" s="16">
        <v>1.5933303774500018</v>
      </c>
      <c r="Q22" s="16">
        <v>11.616989942107139</v>
      </c>
      <c r="R22" s="16">
        <v>5.2141164250378012</v>
      </c>
      <c r="S22" s="16">
        <v>11.675721874743346</v>
      </c>
      <c r="T22" s="16"/>
      <c r="U22" s="16"/>
      <c r="V22" s="16"/>
      <c r="W22" s="16"/>
    </row>
    <row r="23" spans="1:23" x14ac:dyDescent="0.3">
      <c r="A23" s="86">
        <v>43891</v>
      </c>
      <c r="B23" s="16">
        <v>5.3954680836748565</v>
      </c>
      <c r="C23" s="16">
        <v>-0.94040517113138833</v>
      </c>
      <c r="D23" s="16">
        <v>-8.9940917777834954</v>
      </c>
      <c r="E23" s="16">
        <v>-4.3408759686369081</v>
      </c>
      <c r="F23" s="16">
        <v>-18.812211093491243</v>
      </c>
      <c r="G23" s="16">
        <v>-2.3128539558463217</v>
      </c>
      <c r="H23" s="16">
        <v>1.4346946225089567</v>
      </c>
      <c r="I23" s="16">
        <v>16.842287551936735</v>
      </c>
      <c r="J23" s="16">
        <v>-0.31753433075844839</v>
      </c>
      <c r="K23" s="16">
        <v>2.8404284732889806</v>
      </c>
      <c r="L23" s="16">
        <v>6.4144809420952953</v>
      </c>
      <c r="M23" s="16">
        <v>3.4708244234321342</v>
      </c>
      <c r="N23" s="16">
        <v>34.864752818368714</v>
      </c>
      <c r="O23" s="16">
        <v>-0.15975877239966962</v>
      </c>
      <c r="P23" s="16">
        <v>1.7109932333311662</v>
      </c>
      <c r="Q23" s="16">
        <v>5.5414202294155501</v>
      </c>
      <c r="R23" s="16">
        <v>0.6855526006061865</v>
      </c>
      <c r="S23" s="16">
        <v>1.3403624534402212</v>
      </c>
      <c r="T23" s="16"/>
      <c r="U23" s="16"/>
      <c r="V23" s="16"/>
      <c r="W23" s="16"/>
    </row>
    <row r="24" spans="1:23" x14ac:dyDescent="0.3">
      <c r="A24" s="86">
        <v>43922</v>
      </c>
      <c r="B24" s="16">
        <v>-5.4643511149679682</v>
      </c>
      <c r="C24" s="16">
        <v>-6.4961264141112736</v>
      </c>
      <c r="D24" s="16">
        <v>-24.425453113553999</v>
      </c>
      <c r="E24" s="16">
        <v>-16.012073902844264</v>
      </c>
      <c r="F24" s="16">
        <v>-40.693153066991961</v>
      </c>
      <c r="G24" s="16">
        <v>-11.450190871631946</v>
      </c>
      <c r="H24" s="16">
        <v>-0.4365184339252437</v>
      </c>
      <c r="I24" s="16">
        <v>16.109078956453189</v>
      </c>
      <c r="J24" s="16">
        <v>-4.3124335422102575</v>
      </c>
      <c r="K24" s="16">
        <v>-2.5537152630352011</v>
      </c>
      <c r="L24" s="16">
        <v>-6.2289823183225224</v>
      </c>
      <c r="M24" s="16">
        <v>-2.405258261390486</v>
      </c>
      <c r="N24" s="16">
        <v>30.761457332925346</v>
      </c>
      <c r="O24" s="16">
        <v>-12.912224255212806</v>
      </c>
      <c r="P24" s="16">
        <v>0.37341422706506933</v>
      </c>
      <c r="Q24" s="16">
        <v>-4.6556781542949892</v>
      </c>
      <c r="R24" s="16">
        <v>-8.3799187646690569</v>
      </c>
      <c r="S24" s="16">
        <v>-12.490401656406519</v>
      </c>
      <c r="T24" s="16"/>
      <c r="U24" s="16"/>
      <c r="V24" s="16"/>
      <c r="W24" s="16"/>
    </row>
    <row r="25" spans="1:23" x14ac:dyDescent="0.3">
      <c r="A25" s="86">
        <v>43952</v>
      </c>
      <c r="B25" s="16">
        <v>-12.219678923415387</v>
      </c>
      <c r="C25" s="16">
        <v>-6.1067845170387045</v>
      </c>
      <c r="D25" s="16">
        <v>-33.328134737738765</v>
      </c>
      <c r="E25" s="16">
        <v>-21.680626446937467</v>
      </c>
      <c r="F25" s="16">
        <v>-52.529931740242993</v>
      </c>
      <c r="G25" s="16">
        <v>-17.907586043921881</v>
      </c>
      <c r="H25" s="16">
        <v>-1.8281180232569625</v>
      </c>
      <c r="I25" s="16">
        <v>13.384866455904557</v>
      </c>
      <c r="J25" s="16">
        <v>-7.0070497436069417</v>
      </c>
      <c r="K25" s="16">
        <v>-8.5507507139691086</v>
      </c>
      <c r="L25" s="16">
        <v>-12.762472979694877</v>
      </c>
      <c r="M25" s="16">
        <v>-6.1210842002555239</v>
      </c>
      <c r="N25" s="16">
        <v>26.333277873296851</v>
      </c>
      <c r="O25" s="16">
        <v>-20.198443396127814</v>
      </c>
      <c r="P25" s="16">
        <v>-1.0477302442138381</v>
      </c>
      <c r="Q25" s="16">
        <v>-9.9223605031054518</v>
      </c>
      <c r="R25" s="16">
        <v>-14.088968329185548</v>
      </c>
      <c r="S25" s="16">
        <v>-20.132443121286997</v>
      </c>
      <c r="T25" s="16"/>
      <c r="U25" s="16"/>
      <c r="V25" s="16"/>
      <c r="W25" s="16"/>
    </row>
    <row r="26" spans="1:23" x14ac:dyDescent="0.3">
      <c r="A26" s="86">
        <v>43983</v>
      </c>
      <c r="B26" s="16">
        <v>-15.978581223830204</v>
      </c>
      <c r="C26" s="16">
        <v>-4.1284181152314972</v>
      </c>
      <c r="D26" s="16">
        <v>-37.799108310954566</v>
      </c>
      <c r="E26" s="16">
        <v>-24.022384855412611</v>
      </c>
      <c r="F26" s="16">
        <v>-61.89945227695965</v>
      </c>
      <c r="G26" s="16">
        <v>-22.676744297727851</v>
      </c>
      <c r="H26" s="16">
        <v>-2.2975829157052345</v>
      </c>
      <c r="I26" s="16">
        <v>11.525656580291283</v>
      </c>
      <c r="J26" s="16">
        <v>-9.7942747813633986</v>
      </c>
      <c r="K26" s="16">
        <v>-10.664812726210371</v>
      </c>
      <c r="L26" s="16">
        <v>-17.977016229753758</v>
      </c>
      <c r="M26" s="16">
        <v>-8.4134570690122814</v>
      </c>
      <c r="N26" s="16">
        <v>25.43401335508608</v>
      </c>
      <c r="O26" s="16">
        <v>-21.914256322961776</v>
      </c>
      <c r="P26" s="16">
        <v>-1.3305784973704533</v>
      </c>
      <c r="Q26" s="16">
        <v>-11.187444028567441</v>
      </c>
      <c r="R26" s="16">
        <v>-14.682062726069532</v>
      </c>
      <c r="S26" s="16">
        <v>-21.763585422213652</v>
      </c>
      <c r="T26" s="16"/>
      <c r="U26" s="16"/>
      <c r="V26" s="16"/>
      <c r="W26" s="16"/>
    </row>
    <row r="27" spans="1:23" x14ac:dyDescent="0.3">
      <c r="A27" s="86">
        <v>44013</v>
      </c>
      <c r="B27" s="16">
        <v>-18.678738595552986</v>
      </c>
      <c r="C27" s="16">
        <v>-2.2952898486756794</v>
      </c>
      <c r="D27" s="16">
        <v>-40.477260283527372</v>
      </c>
      <c r="E27" s="16">
        <v>-25.541084140537862</v>
      </c>
      <c r="F27" s="16">
        <v>-64.953061151851642</v>
      </c>
      <c r="G27" s="16">
        <v>-23.628824533002373</v>
      </c>
      <c r="H27" s="16">
        <v>-1.3330839277628712</v>
      </c>
      <c r="I27" s="16">
        <v>11.194571176110827</v>
      </c>
      <c r="J27" s="16">
        <v>-10.743640780084689</v>
      </c>
      <c r="K27" s="16">
        <v>-12.674162393757697</v>
      </c>
      <c r="L27" s="16">
        <v>-19.961153359535601</v>
      </c>
      <c r="M27" s="16">
        <v>-9.9185740432380669</v>
      </c>
      <c r="N27" s="16">
        <v>26.790909119780906</v>
      </c>
      <c r="O27" s="16">
        <v>-25.16479406648682</v>
      </c>
      <c r="P27" s="16">
        <v>-4.0111946377647172</v>
      </c>
      <c r="Q27" s="16">
        <v>-11.308832788687923</v>
      </c>
      <c r="R27" s="16">
        <v>-13.621917387528924</v>
      </c>
      <c r="S27" s="16">
        <v>-22.626573711288827</v>
      </c>
      <c r="T27" s="16"/>
      <c r="U27" s="16"/>
      <c r="V27" s="16"/>
      <c r="W27" s="16"/>
    </row>
    <row r="28" spans="1:23" x14ac:dyDescent="0.3">
      <c r="A28" s="86">
        <v>44044</v>
      </c>
      <c r="B28" s="16">
        <v>-21.11732640852307</v>
      </c>
      <c r="C28" s="16">
        <v>-2.3510619296840645</v>
      </c>
      <c r="D28" s="16">
        <v>-42.140876824426911</v>
      </c>
      <c r="E28" s="16">
        <v>-24.632006914237508</v>
      </c>
      <c r="F28" s="16">
        <v>-68.188307989222494</v>
      </c>
      <c r="G28" s="16">
        <v>-23.207796985571832</v>
      </c>
      <c r="H28" s="16">
        <v>-1.1290798835029392</v>
      </c>
      <c r="I28" s="16">
        <v>11.439463315418479</v>
      </c>
      <c r="J28" s="16">
        <v>-10.99181356441747</v>
      </c>
      <c r="K28" s="16">
        <v>-12.913754481296451</v>
      </c>
      <c r="L28" s="16">
        <v>-20.972786846443668</v>
      </c>
      <c r="M28" s="16">
        <v>-11.139185891005582</v>
      </c>
      <c r="N28" s="16">
        <v>27.372369081560691</v>
      </c>
      <c r="O28" s="16">
        <v>-25.571753887462052</v>
      </c>
      <c r="P28" s="16">
        <v>-5.641765135466386</v>
      </c>
      <c r="Q28" s="16">
        <v>-10.922326414112234</v>
      </c>
      <c r="R28" s="16">
        <v>-12.55953479612144</v>
      </c>
      <c r="S28" s="16">
        <v>-23.395484841366226</v>
      </c>
      <c r="T28" s="16"/>
      <c r="U28" s="16"/>
      <c r="V28" s="16"/>
      <c r="W28" s="16"/>
    </row>
    <row r="29" spans="1:23" x14ac:dyDescent="0.3">
      <c r="A29" s="86">
        <v>44075</v>
      </c>
      <c r="B29" s="16">
        <v>-21.830262120904123</v>
      </c>
      <c r="C29" s="16">
        <v>-1.3053979623104084</v>
      </c>
      <c r="D29" s="16">
        <v>-42.541770658614467</v>
      </c>
      <c r="E29" s="16">
        <v>-23.896169885038788</v>
      </c>
      <c r="F29" s="16">
        <v>-68.445405393109354</v>
      </c>
      <c r="G29" s="16">
        <v>-21.584459399126814</v>
      </c>
      <c r="H29" s="16">
        <v>-1.7329763761943298</v>
      </c>
      <c r="I29" s="16">
        <v>11.104654700698987</v>
      </c>
      <c r="J29" s="16">
        <v>-11.440179149397878</v>
      </c>
      <c r="K29" s="16">
        <v>-12.237934928119927</v>
      </c>
      <c r="L29" s="16">
        <v>-21.060827833314974</v>
      </c>
      <c r="M29" s="16">
        <v>-11.808247101207996</v>
      </c>
      <c r="N29" s="16">
        <v>27.074769600103039</v>
      </c>
      <c r="O29" s="16">
        <v>-25.96218153033945</v>
      </c>
      <c r="P29" s="16">
        <v>-6.3875593412204523</v>
      </c>
      <c r="Q29" s="16">
        <v>-9.9119740358437127</v>
      </c>
      <c r="R29" s="16">
        <v>-11.156663957610007</v>
      </c>
      <c r="S29" s="16">
        <v>-22.934886538932687</v>
      </c>
      <c r="T29" s="16"/>
      <c r="U29" s="16"/>
      <c r="V29" s="16"/>
      <c r="W29" s="16"/>
    </row>
    <row r="30" spans="1:23" x14ac:dyDescent="0.3">
      <c r="A30" s="86">
        <v>44105</v>
      </c>
      <c r="B30" s="16">
        <v>-21.644420133002072</v>
      </c>
      <c r="C30" s="16">
        <v>-0.6409358333043258</v>
      </c>
      <c r="D30" s="16">
        <v>-41.882309491755066</v>
      </c>
      <c r="E30" s="16">
        <v>-24.211788214736387</v>
      </c>
      <c r="F30" s="16">
        <v>-67.616444890527248</v>
      </c>
      <c r="G30" s="16">
        <v>-19.459058743552831</v>
      </c>
      <c r="H30" s="16">
        <v>-1.9079738423058217</v>
      </c>
      <c r="I30" s="16">
        <v>11.137468419417672</v>
      </c>
      <c r="J30" s="16">
        <v>-11.658545701893544</v>
      </c>
      <c r="K30" s="16">
        <v>-12.868624289903565</v>
      </c>
      <c r="L30" s="16">
        <v>-21.348857381993014</v>
      </c>
      <c r="M30" s="16">
        <v>-12.032322631131692</v>
      </c>
      <c r="N30" s="16">
        <v>27.722620520743106</v>
      </c>
      <c r="O30" s="16">
        <v>-25.259676882611586</v>
      </c>
      <c r="P30" s="16">
        <v>-7.2463798644891995</v>
      </c>
      <c r="Q30" s="16">
        <v>-8.4963123424890483</v>
      </c>
      <c r="R30" s="16">
        <v>-9.7698098306772181</v>
      </c>
      <c r="S30" s="16">
        <v>-22.230223763705823</v>
      </c>
      <c r="T30" s="16"/>
      <c r="U30" s="16"/>
      <c r="V30" s="16"/>
      <c r="W30" s="16"/>
    </row>
    <row r="31" spans="1:23" x14ac:dyDescent="0.3">
      <c r="A31" s="86">
        <v>44136</v>
      </c>
      <c r="B31" s="16">
        <v>-21.478451360115088</v>
      </c>
      <c r="C31" s="16">
        <v>0.21948743298565887</v>
      </c>
      <c r="D31" s="16">
        <v>-40.670871403672791</v>
      </c>
      <c r="E31" s="16">
        <v>-23.207298654824143</v>
      </c>
      <c r="F31" s="16">
        <v>-68.094210272988164</v>
      </c>
      <c r="G31" s="16">
        <v>-17.043747652912373</v>
      </c>
      <c r="H31" s="16">
        <v>-1.1381637584456854</v>
      </c>
      <c r="I31" s="16">
        <v>10.10347202103101</v>
      </c>
      <c r="J31" s="16">
        <v>-11.73710806151297</v>
      </c>
      <c r="K31" s="16">
        <v>-13.39862567988915</v>
      </c>
      <c r="L31" s="16">
        <v>-20.767539046208512</v>
      </c>
      <c r="M31" s="16">
        <v>-12.075143430781381</v>
      </c>
      <c r="N31" s="16">
        <v>26.669566082576452</v>
      </c>
      <c r="O31" s="16">
        <v>-24.773634421604868</v>
      </c>
      <c r="P31" s="16">
        <v>-7.6851015660550104</v>
      </c>
      <c r="Q31" s="16">
        <v>-7.0382910096005133</v>
      </c>
      <c r="R31" s="16">
        <v>-8.1226559216146512</v>
      </c>
      <c r="S31" s="16">
        <v>-22.101452441937454</v>
      </c>
      <c r="T31" s="16"/>
      <c r="U31" s="16"/>
      <c r="V31" s="16"/>
      <c r="W31" s="16"/>
    </row>
    <row r="32" spans="1:23" x14ac:dyDescent="0.3">
      <c r="A32" s="86">
        <v>44166</v>
      </c>
      <c r="B32" s="16">
        <v>-20.810358728947747</v>
      </c>
      <c r="C32" s="16">
        <v>1.6645634459601553</v>
      </c>
      <c r="D32" s="16">
        <v>-39.688655008155571</v>
      </c>
      <c r="E32" s="16">
        <v>-21.435185926465351</v>
      </c>
      <c r="F32" s="16">
        <v>-67.045481810157696</v>
      </c>
      <c r="G32" s="16">
        <v>-14.282302963053255</v>
      </c>
      <c r="H32" s="16">
        <v>-1.7415634580253396</v>
      </c>
      <c r="I32" s="16">
        <v>9.1192803505242068</v>
      </c>
      <c r="J32" s="16">
        <v>-12.254469688814652</v>
      </c>
      <c r="K32" s="16">
        <v>-12.861061098244988</v>
      </c>
      <c r="L32" s="16">
        <v>-21.143193026514268</v>
      </c>
      <c r="M32" s="16">
        <v>-11.68281050653529</v>
      </c>
      <c r="N32" s="16">
        <v>26.246196591013742</v>
      </c>
      <c r="O32" s="16">
        <v>-24.251618176279905</v>
      </c>
      <c r="P32" s="16">
        <v>-7.2494131518903657</v>
      </c>
      <c r="Q32" s="16">
        <v>-5.1194428853530809</v>
      </c>
      <c r="R32" s="16">
        <v>-6.7351739779835356</v>
      </c>
      <c r="S32" s="16">
        <v>-20.262017078333201</v>
      </c>
    </row>
    <row r="33" spans="1:19" x14ac:dyDescent="0.3">
      <c r="A33" s="86">
        <v>44197</v>
      </c>
      <c r="B33" s="16">
        <v>-11.458505009151949</v>
      </c>
      <c r="C33" s="16">
        <v>3.2527594005400005</v>
      </c>
      <c r="D33" s="16">
        <v>-44.372660127485311</v>
      </c>
      <c r="E33" s="16">
        <v>-34.216211118006342</v>
      </c>
      <c r="F33" s="16">
        <v>-77.02387484126055</v>
      </c>
      <c r="G33" s="16">
        <v>9.7656654335127371</v>
      </c>
      <c r="H33" s="16">
        <v>5.0219597711052728</v>
      </c>
      <c r="I33" s="16">
        <v>2.1936986933838796</v>
      </c>
      <c r="J33" s="16">
        <v>-11.792442239105597</v>
      </c>
      <c r="K33" s="16">
        <v>-13.970634811636472</v>
      </c>
      <c r="L33" s="16">
        <v>-29.661370819929417</v>
      </c>
      <c r="M33" s="16">
        <v>-6.7062157220918124</v>
      </c>
      <c r="N33" s="16">
        <v>24.848748361182032</v>
      </c>
      <c r="O33" s="16">
        <v>-22.357228572408644</v>
      </c>
      <c r="P33" s="16">
        <v>-2.5037001545305912</v>
      </c>
      <c r="Q33" s="16">
        <v>3.4691496717198902</v>
      </c>
      <c r="R33" s="16">
        <v>3.4487642634220634</v>
      </c>
      <c r="S33" s="16">
        <v>-11.091494999973477</v>
      </c>
    </row>
    <row r="34" spans="1:19" x14ac:dyDescent="0.3">
      <c r="A34" s="86">
        <v>44228</v>
      </c>
      <c r="B34" s="16">
        <v>-12.909122189435166</v>
      </c>
      <c r="C34" s="16">
        <v>3.6460086107223759</v>
      </c>
      <c r="D34" s="16">
        <v>-37.745547704534957</v>
      </c>
      <c r="E34" s="16">
        <v>-22.699172640910703</v>
      </c>
      <c r="F34" s="16">
        <v>-73.278448109074603</v>
      </c>
      <c r="G34" s="16">
        <v>2.291644774756918</v>
      </c>
      <c r="H34" s="16">
        <v>6.0916914249578866</v>
      </c>
      <c r="I34" s="16">
        <v>5.5889211614668142</v>
      </c>
      <c r="J34" s="16">
        <v>-9.2104163734537678</v>
      </c>
      <c r="K34" s="16">
        <v>-6.723760297431312</v>
      </c>
      <c r="L34" s="16">
        <v>-23.421407609293141</v>
      </c>
      <c r="M34" s="16">
        <v>-6.4855897767832005</v>
      </c>
      <c r="N34" s="16">
        <v>23.016334809796462</v>
      </c>
      <c r="O34" s="16">
        <v>-14.859486314283771</v>
      </c>
      <c r="P34" s="16">
        <v>-6.4796111116219492</v>
      </c>
      <c r="Q34" s="16">
        <v>2.1819091452123445</v>
      </c>
      <c r="R34" s="16">
        <v>2.5504091599606795</v>
      </c>
      <c r="S34" s="16">
        <v>-9.955962636893716</v>
      </c>
    </row>
    <row r="35" spans="1:19" x14ac:dyDescent="0.3">
      <c r="A35" s="86">
        <v>44256</v>
      </c>
      <c r="B35" s="16">
        <v>-6.7542802812827034</v>
      </c>
      <c r="C35" s="16">
        <v>9.3258472285615994</v>
      </c>
      <c r="D35" s="16">
        <v>-22.258768644575483</v>
      </c>
      <c r="E35" s="16">
        <v>-16.036693177098442</v>
      </c>
      <c r="F35" s="16">
        <v>-56.605257945964482</v>
      </c>
      <c r="G35" s="16">
        <v>8.7138067348909942</v>
      </c>
      <c r="H35" s="16">
        <v>9.1737366647615772</v>
      </c>
      <c r="I35" s="16">
        <v>5.7345047663857684</v>
      </c>
      <c r="J35" s="16">
        <v>-7.2108995562887088</v>
      </c>
      <c r="K35" s="16">
        <v>-2.3271118895561784</v>
      </c>
      <c r="L35" s="16">
        <v>-15.383710240258935</v>
      </c>
      <c r="M35" s="16">
        <v>-4.9822221500276811</v>
      </c>
      <c r="N35" s="16">
        <v>22.683077606667496</v>
      </c>
      <c r="O35" s="16">
        <v>-5.4511045063308785</v>
      </c>
      <c r="P35" s="16">
        <v>-6.265078313699064</v>
      </c>
      <c r="Q35" s="16">
        <v>9.8798191347915463</v>
      </c>
      <c r="R35" s="16">
        <v>9.8546759447174708</v>
      </c>
      <c r="S35" s="16">
        <v>0.51639755345651395</v>
      </c>
    </row>
    <row r="36" spans="1:19" x14ac:dyDescent="0.3">
      <c r="A36" s="86">
        <v>44287</v>
      </c>
      <c r="B36" s="16">
        <v>4.9843961994380948</v>
      </c>
      <c r="C36" s="16">
        <v>18.577335385477639</v>
      </c>
      <c r="D36" s="16">
        <v>-9.0760633001373208</v>
      </c>
      <c r="E36" s="16">
        <v>-8.7345013632877908</v>
      </c>
      <c r="F36" s="16">
        <v>-44.654718645975613</v>
      </c>
      <c r="G36" s="16">
        <v>19.581450151805413</v>
      </c>
      <c r="H36" s="16">
        <v>12.47406975116499</v>
      </c>
      <c r="I36" s="16">
        <v>6.8270763632853857</v>
      </c>
      <c r="J36" s="16">
        <v>-1.6918496299083188</v>
      </c>
      <c r="K36" s="16">
        <v>3.4503673688333123</v>
      </c>
      <c r="L36" s="16">
        <v>-3.9828362598443761</v>
      </c>
      <c r="M36" s="16">
        <v>0.56677307682299727</v>
      </c>
      <c r="N36" s="16">
        <v>22.866047180908168</v>
      </c>
      <c r="O36" s="16">
        <v>7.1232992813285989</v>
      </c>
      <c r="P36" s="16">
        <v>-4.5167069825144353</v>
      </c>
      <c r="Q36" s="16">
        <v>21.531442235771479</v>
      </c>
      <c r="R36" s="16">
        <v>20.923682625107006</v>
      </c>
      <c r="S36" s="16">
        <v>14.250133688571267</v>
      </c>
    </row>
    <row r="37" spans="1:19" x14ac:dyDescent="0.3">
      <c r="A37" s="86">
        <v>44317</v>
      </c>
      <c r="B37" s="16">
        <v>13.976947099721883</v>
      </c>
      <c r="C37" s="16">
        <v>15.954857404596964</v>
      </c>
      <c r="D37" s="16">
        <v>3.4081868901143793</v>
      </c>
      <c r="E37" s="16">
        <v>-5.9613527942567117</v>
      </c>
      <c r="F37" s="16">
        <v>-15.178419025032184</v>
      </c>
      <c r="G37" s="16">
        <v>22.541865803063345</v>
      </c>
      <c r="H37" s="16">
        <v>12.913192577032362</v>
      </c>
      <c r="I37" s="16">
        <v>7.2346222789249026</v>
      </c>
      <c r="J37" s="16">
        <v>0.23537512989271647</v>
      </c>
      <c r="K37" s="16">
        <v>6.8814017557529752</v>
      </c>
      <c r="L37" s="16">
        <v>3.1279613023599779</v>
      </c>
      <c r="M37" s="16">
        <v>4.5569595241402823</v>
      </c>
      <c r="N37" s="16">
        <v>22.173508328486704</v>
      </c>
      <c r="O37" s="16">
        <v>12.829462257114315</v>
      </c>
      <c r="P37" s="16">
        <v>-3.6096366585379656</v>
      </c>
      <c r="Q37" s="16">
        <v>29.032446751980928</v>
      </c>
      <c r="R37" s="16">
        <v>28.050529573308523</v>
      </c>
      <c r="S37" s="16">
        <v>23.778620892952802</v>
      </c>
    </row>
    <row r="38" spans="1:19" x14ac:dyDescent="0.3">
      <c r="A38" s="86">
        <v>44348</v>
      </c>
      <c r="B38" s="16">
        <v>21.740448946961195</v>
      </c>
      <c r="C38" s="16">
        <v>14.834772216308579</v>
      </c>
      <c r="D38" s="16">
        <v>13.306403661028327</v>
      </c>
      <c r="E38" s="16">
        <v>-2.3592305033872947</v>
      </c>
      <c r="F38" s="16">
        <v>25.536433671347922</v>
      </c>
      <c r="G38" s="16">
        <v>29.288288992931371</v>
      </c>
      <c r="H38" s="16">
        <v>15.16857933250418</v>
      </c>
      <c r="I38" s="16">
        <v>8.8405766889819688</v>
      </c>
      <c r="J38" s="16">
        <v>2.938360584431237</v>
      </c>
      <c r="K38" s="16">
        <v>8.5477581708342143</v>
      </c>
      <c r="L38" s="16">
        <v>10.437106429244707</v>
      </c>
      <c r="M38" s="16">
        <v>6.6453505566875606</v>
      </c>
      <c r="N38" s="16">
        <v>19.830351056472907</v>
      </c>
      <c r="O38" s="16">
        <v>15.242073387305453</v>
      </c>
      <c r="P38" s="16">
        <v>-3.1152716126406119</v>
      </c>
      <c r="Q38" s="16">
        <v>33.263982238605195</v>
      </c>
      <c r="R38" s="16">
        <v>30.873133749317049</v>
      </c>
      <c r="S38" s="16">
        <v>28.542547184719695</v>
      </c>
    </row>
    <row r="39" spans="1:19" x14ac:dyDescent="0.3">
      <c r="A39" s="86">
        <v>44378</v>
      </c>
      <c r="B39" s="16">
        <v>28.643006030549174</v>
      </c>
      <c r="C39" s="16">
        <v>13.543225754431035</v>
      </c>
      <c r="D39" s="16">
        <v>22.159817930409176</v>
      </c>
      <c r="E39" s="16">
        <v>1.3171992031435309</v>
      </c>
      <c r="F39" s="16">
        <v>77.579620401804618</v>
      </c>
      <c r="G39" s="16">
        <v>34.009065931260636</v>
      </c>
      <c r="H39" s="16">
        <v>15.476996002719815</v>
      </c>
      <c r="I39" s="16">
        <v>8.5089093435261702</v>
      </c>
      <c r="J39" s="16">
        <v>4.3126349245660407</v>
      </c>
      <c r="K39" s="16">
        <v>10.702405580166811</v>
      </c>
      <c r="L39" s="16">
        <v>15.223889254041879</v>
      </c>
      <c r="M39" s="16">
        <v>8.4388092824229517</v>
      </c>
      <c r="N39" s="16">
        <v>16.878441324371067</v>
      </c>
      <c r="O39" s="16">
        <v>16.602153808160352</v>
      </c>
      <c r="P39" s="16">
        <v>-0.11948525270572929</v>
      </c>
      <c r="Q39" s="16">
        <v>33.865897921641306</v>
      </c>
      <c r="R39" s="16">
        <v>29.497388175795749</v>
      </c>
      <c r="S39" s="16">
        <v>29.738069749683575</v>
      </c>
    </row>
    <row r="40" spans="1:19" x14ac:dyDescent="0.3">
      <c r="A40" s="86">
        <v>44409</v>
      </c>
      <c r="B40" s="16">
        <v>33.718627933364701</v>
      </c>
      <c r="C40" s="16">
        <v>14.814574349501683</v>
      </c>
      <c r="D40" s="16">
        <v>28.666761726730073</v>
      </c>
      <c r="E40" s="16">
        <v>1.7328583223414284</v>
      </c>
      <c r="F40" s="16">
        <v>123.53051141654055</v>
      </c>
      <c r="G40" s="16">
        <v>35.244933324469542</v>
      </c>
      <c r="H40" s="16">
        <v>16.209237112814193</v>
      </c>
      <c r="I40" s="16">
        <v>8.7305797123587041</v>
      </c>
      <c r="J40" s="16">
        <v>5.5694969031987966</v>
      </c>
      <c r="K40" s="16">
        <v>12.475292521290953</v>
      </c>
      <c r="L40" s="16">
        <v>19.010078212008239</v>
      </c>
      <c r="M40" s="16">
        <v>10.517594832380468</v>
      </c>
      <c r="N40" s="16">
        <v>14.677773018962938</v>
      </c>
      <c r="O40" s="16">
        <v>16.896664319821923</v>
      </c>
      <c r="P40" s="16">
        <v>1.2939007955286712</v>
      </c>
      <c r="Q40" s="16">
        <v>33.408944658790631</v>
      </c>
      <c r="R40" s="16">
        <v>28.527879967893739</v>
      </c>
      <c r="S40" s="16">
        <v>29.909297379518136</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zoomScale="90" zoomScaleNormal="90" workbookViewId="0">
      <selection activeCell="A9" sqref="A9"/>
    </sheetView>
  </sheetViews>
  <sheetFormatPr baseColWidth="10" defaultColWidth="11.5546875" defaultRowHeight="14.4" x14ac:dyDescent="0.3"/>
  <cols>
    <col min="1" max="1" width="9.109375" style="1" customWidth="1"/>
    <col min="2" max="2" width="7.5546875" style="1" customWidth="1"/>
    <col min="3" max="3" width="16.33203125" style="1" customWidth="1"/>
    <col min="4" max="4" width="8.6640625" style="1" customWidth="1"/>
    <col min="5" max="5" width="12.88671875" style="1" customWidth="1"/>
    <col min="6" max="6" width="9.5546875" style="1" customWidth="1"/>
    <col min="7" max="7" width="11" style="1" customWidth="1"/>
    <col min="8" max="8" width="13.109375" style="1" customWidth="1"/>
    <col min="9" max="9" width="11" style="1" customWidth="1"/>
    <col min="10" max="10" width="12" style="1" customWidth="1"/>
    <col min="11" max="19" width="11" style="1" customWidth="1"/>
    <col min="20" max="20" width="13.33203125" style="1" customWidth="1"/>
    <col min="21"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2" customHeight="1" x14ac:dyDescent="0.3"/>
    <row r="9" spans="1:15" ht="21" x14ac:dyDescent="0.4">
      <c r="A9" s="8" t="s">
        <v>241</v>
      </c>
      <c r="N9" s="109" t="s">
        <v>61</v>
      </c>
      <c r="O9" s="109"/>
    </row>
    <row r="10" spans="1:15" ht="21" x14ac:dyDescent="0.4">
      <c r="A10" s="118" t="s">
        <v>278</v>
      </c>
      <c r="B10" s="118"/>
      <c r="C10" s="118"/>
      <c r="D10" s="118"/>
      <c r="E10" s="118"/>
      <c r="F10" s="118"/>
      <c r="N10" s="110">
        <v>44497</v>
      </c>
      <c r="O10" s="110"/>
    </row>
    <row r="11" spans="1:15" x14ac:dyDescent="0.3">
      <c r="A11" s="118"/>
      <c r="B11" s="118"/>
      <c r="C11" s="118"/>
      <c r="D11" s="118"/>
      <c r="E11" s="118"/>
      <c r="F11" s="118"/>
    </row>
    <row r="12" spans="1:15" x14ac:dyDescent="0.3">
      <c r="A12" s="114" t="s">
        <v>258</v>
      </c>
      <c r="B12" s="114"/>
      <c r="C12" s="114"/>
      <c r="D12" s="114"/>
      <c r="E12" s="114"/>
      <c r="F12" s="114"/>
    </row>
    <row r="13" spans="1:15" ht="17.399999999999999" customHeight="1" x14ac:dyDescent="0.3">
      <c r="A13" s="119" t="s">
        <v>271</v>
      </c>
      <c r="B13" s="120"/>
      <c r="C13" s="120"/>
      <c r="D13" s="120"/>
      <c r="E13" s="120"/>
      <c r="F13" s="121"/>
    </row>
    <row r="14" spans="1:15" x14ac:dyDescent="0.3">
      <c r="A14" s="114" t="s">
        <v>22</v>
      </c>
      <c r="B14" s="114"/>
      <c r="C14" s="114"/>
      <c r="D14" s="114"/>
      <c r="E14" s="114"/>
      <c r="F14" s="114"/>
    </row>
    <row r="15" spans="1:15" x14ac:dyDescent="0.3">
      <c r="A15" s="114" t="s">
        <v>272</v>
      </c>
      <c r="B15" s="114"/>
      <c r="C15" s="114"/>
      <c r="D15" s="114"/>
      <c r="E15" s="114"/>
      <c r="F15" s="114"/>
    </row>
    <row r="16" spans="1:15" x14ac:dyDescent="0.3">
      <c r="A16" s="125" t="s">
        <v>273</v>
      </c>
      <c r="B16" s="125"/>
      <c r="C16" s="125"/>
      <c r="D16" s="125"/>
      <c r="E16" s="125"/>
      <c r="F16" s="125"/>
    </row>
    <row r="17" spans="1:23" ht="110.4" customHeight="1" x14ac:dyDescent="0.3">
      <c r="A17" s="123" t="s">
        <v>279</v>
      </c>
      <c r="B17" s="123"/>
      <c r="C17" s="123"/>
      <c r="D17" s="123"/>
      <c r="E17" s="123"/>
      <c r="F17" s="123"/>
    </row>
    <row r="20" spans="1:23" s="40" customFormat="1" ht="77.400000000000006" customHeight="1" x14ac:dyDescent="0.3">
      <c r="A20" s="13" t="s">
        <v>256</v>
      </c>
      <c r="B20" s="4" t="s">
        <v>259</v>
      </c>
      <c r="C20" s="4" t="s">
        <v>260</v>
      </c>
      <c r="D20" s="4" t="s">
        <v>261</v>
      </c>
      <c r="E20" s="4" t="s">
        <v>262</v>
      </c>
      <c r="F20" s="4" t="s">
        <v>263</v>
      </c>
      <c r="G20" s="4" t="s">
        <v>264</v>
      </c>
      <c r="H20" s="4" t="s">
        <v>250</v>
      </c>
      <c r="I20" s="4" t="s">
        <v>265</v>
      </c>
      <c r="J20" s="4" t="s">
        <v>266</v>
      </c>
      <c r="K20" s="4" t="s">
        <v>267</v>
      </c>
      <c r="L20" s="4" t="s">
        <v>251</v>
      </c>
      <c r="M20" s="4" t="s">
        <v>268</v>
      </c>
      <c r="N20" s="4" t="s">
        <v>269</v>
      </c>
      <c r="O20" s="4" t="s">
        <v>270</v>
      </c>
      <c r="P20" s="4" t="s">
        <v>252</v>
      </c>
      <c r="Q20" s="4" t="s">
        <v>253</v>
      </c>
      <c r="R20" s="4" t="s">
        <v>254</v>
      </c>
      <c r="S20" s="4" t="s">
        <v>255</v>
      </c>
      <c r="T20" s="67"/>
      <c r="U20" s="67"/>
      <c r="V20" s="67"/>
      <c r="W20" s="67"/>
    </row>
    <row r="21" spans="1:23" x14ac:dyDescent="0.3">
      <c r="A21" s="86">
        <v>43831</v>
      </c>
      <c r="B21" s="16">
        <v>-2.8888951687889772</v>
      </c>
      <c r="C21" s="16">
        <v>15.065426492781128</v>
      </c>
      <c r="D21" s="16">
        <v>4.4049720094291729</v>
      </c>
      <c r="E21" s="16">
        <v>7.6698274695064015</v>
      </c>
      <c r="F21" s="16">
        <v>9.3455075499976488</v>
      </c>
      <c r="G21" s="16">
        <v>8.8021980200219616</v>
      </c>
      <c r="H21" s="16">
        <v>11.001478133271377</v>
      </c>
      <c r="I21" s="16">
        <v>3.2419654346021076</v>
      </c>
      <c r="J21" s="16">
        <v>8.8641490117671111</v>
      </c>
      <c r="K21" s="16">
        <v>6.9993863215588732</v>
      </c>
      <c r="L21" s="16">
        <v>8.308746768201658</v>
      </c>
      <c r="M21" s="16">
        <v>15.060510920175091</v>
      </c>
      <c r="N21" s="16">
        <v>16.822186334688993</v>
      </c>
      <c r="O21" s="16">
        <v>18.141331828660469</v>
      </c>
      <c r="P21" s="16">
        <v>1.5416724604020402</v>
      </c>
      <c r="Q21" s="16">
        <v>3.0329808420343767</v>
      </c>
      <c r="R21" s="16">
        <v>7.0428061770367663</v>
      </c>
      <c r="S21" s="16">
        <v>3.1811197207805435</v>
      </c>
      <c r="T21" s="16"/>
      <c r="U21" s="16"/>
      <c r="V21" s="16"/>
      <c r="W21" s="16"/>
    </row>
    <row r="22" spans="1:23" x14ac:dyDescent="0.3">
      <c r="A22" s="86">
        <v>43862</v>
      </c>
      <c r="B22" s="16">
        <v>-8.3823123121874232E-2</v>
      </c>
      <c r="C22" s="16">
        <v>12.854841768033836</v>
      </c>
      <c r="D22" s="16">
        <v>4.165011934063827</v>
      </c>
      <c r="E22" s="16">
        <v>6.0293403047356691</v>
      </c>
      <c r="F22" s="16">
        <v>4.5931116723551639</v>
      </c>
      <c r="G22" s="16">
        <v>7.6144632886306027</v>
      </c>
      <c r="H22" s="16">
        <v>9.2210034575569608</v>
      </c>
      <c r="I22" s="16">
        <v>1.8228180363257138</v>
      </c>
      <c r="J22" s="16">
        <v>6.5849824870574167</v>
      </c>
      <c r="K22" s="16">
        <v>4.8570238994928729</v>
      </c>
      <c r="L22" s="16">
        <v>4.9169294077688903</v>
      </c>
      <c r="M22" s="16">
        <v>12.818417093855544</v>
      </c>
      <c r="N22" s="16">
        <v>16.108991573208357</v>
      </c>
      <c r="O22" s="16">
        <v>16.266071936689002</v>
      </c>
      <c r="P22" s="16">
        <v>2.9954783915071346</v>
      </c>
      <c r="Q22" s="16">
        <v>2.7915160145061293</v>
      </c>
      <c r="R22" s="16">
        <v>7.3429036430612058</v>
      </c>
      <c r="S22" s="16">
        <v>4.1968468795782883</v>
      </c>
      <c r="T22" s="16"/>
      <c r="U22" s="16"/>
      <c r="V22" s="16"/>
      <c r="W22" s="16"/>
    </row>
    <row r="23" spans="1:23" x14ac:dyDescent="0.3">
      <c r="A23" s="86">
        <v>43891</v>
      </c>
      <c r="B23" s="16">
        <v>2.2487952530709805</v>
      </c>
      <c r="C23" s="16">
        <v>12.815117166672124</v>
      </c>
      <c r="D23" s="16">
        <v>1.1632948823940836</v>
      </c>
      <c r="E23" s="16">
        <v>6.0412320522237621</v>
      </c>
      <c r="F23" s="16">
        <v>1.6167380965811162</v>
      </c>
      <c r="G23" s="16">
        <v>6.0584321211938743</v>
      </c>
      <c r="H23" s="16">
        <v>8.7158259528136171</v>
      </c>
      <c r="I23" s="16">
        <v>2.3004880328145703</v>
      </c>
      <c r="J23" s="16">
        <v>5.6319146548131869</v>
      </c>
      <c r="K23" s="16">
        <v>5.2494793265577755</v>
      </c>
      <c r="L23" s="16">
        <v>4.2321043585889413</v>
      </c>
      <c r="M23" s="16">
        <v>12.274412638738028</v>
      </c>
      <c r="N23" s="16">
        <v>17.327345977444281</v>
      </c>
      <c r="O23" s="16">
        <v>10.683937655186227</v>
      </c>
      <c r="P23" s="16">
        <v>3.2466586263587374</v>
      </c>
      <c r="Q23" s="16">
        <v>4.3051220293627495</v>
      </c>
      <c r="R23" s="16">
        <v>6.8815829785547464</v>
      </c>
      <c r="S23" s="16">
        <v>2.4286692227107665</v>
      </c>
      <c r="T23" s="16"/>
      <c r="U23" s="16"/>
      <c r="V23" s="16"/>
      <c r="W23" s="16"/>
    </row>
    <row r="24" spans="1:23" x14ac:dyDescent="0.3">
      <c r="A24" s="86">
        <v>43922</v>
      </c>
      <c r="B24" s="16">
        <v>-1.2511865302386127E-2</v>
      </c>
      <c r="C24" s="16">
        <v>10.503022274229167</v>
      </c>
      <c r="D24" s="16">
        <v>-6.6288635680251531</v>
      </c>
      <c r="E24" s="16">
        <v>4.9083268470320576</v>
      </c>
      <c r="F24" s="16">
        <v>-9.4741094174418663</v>
      </c>
      <c r="G24" s="16">
        <v>2.7799154169806997</v>
      </c>
      <c r="H24" s="16">
        <v>9.3722900460401917</v>
      </c>
      <c r="I24" s="16">
        <v>2.5931925149983641</v>
      </c>
      <c r="J24" s="16">
        <v>1.0908766480135768</v>
      </c>
      <c r="K24" s="16">
        <v>4.1808618655423118</v>
      </c>
      <c r="L24" s="16">
        <v>3.0371012006515485</v>
      </c>
      <c r="M24" s="16">
        <v>7.8312401127762428</v>
      </c>
      <c r="N24" s="16">
        <v>15.498304012650905</v>
      </c>
      <c r="O24" s="16">
        <v>5.1015300036705042</v>
      </c>
      <c r="P24" s="16">
        <v>2.8240482504628233</v>
      </c>
      <c r="Q24" s="16">
        <v>3.2318044415415415</v>
      </c>
      <c r="R24" s="16">
        <v>1.8507559739330333</v>
      </c>
      <c r="S24" s="16">
        <v>-3.6052203534317186</v>
      </c>
      <c r="T24" s="16"/>
      <c r="U24" s="16"/>
      <c r="V24" s="16"/>
      <c r="W24" s="16"/>
    </row>
    <row r="25" spans="1:23" x14ac:dyDescent="0.3">
      <c r="A25" s="86">
        <v>43952</v>
      </c>
      <c r="B25" s="16">
        <v>-1.6759489809035699</v>
      </c>
      <c r="C25" s="16">
        <v>9.090115616847072</v>
      </c>
      <c r="D25" s="16">
        <v>-10.669213819103788</v>
      </c>
      <c r="E25" s="16">
        <v>3.6522970068655809</v>
      </c>
      <c r="F25" s="16">
        <v>-14.845318165701897</v>
      </c>
      <c r="G25" s="16">
        <v>0.58677940360658454</v>
      </c>
      <c r="H25" s="16">
        <v>7.7413359470696719</v>
      </c>
      <c r="I25" s="16">
        <v>2.6194002372305363</v>
      </c>
      <c r="J25" s="16">
        <v>-1.2407472143389384</v>
      </c>
      <c r="K25" s="16">
        <v>3.5414188099590831</v>
      </c>
      <c r="L25" s="16">
        <v>2.9074141574557473</v>
      </c>
      <c r="M25" s="16">
        <v>4.9833059664561148</v>
      </c>
      <c r="N25" s="16">
        <v>14.750311687910965</v>
      </c>
      <c r="O25" s="16">
        <v>4.965139046644353</v>
      </c>
      <c r="P25" s="16">
        <v>2.4308820260357464</v>
      </c>
      <c r="Q25" s="16">
        <v>2.2221644068178392</v>
      </c>
      <c r="R25" s="16">
        <v>-4.9194087177937718E-2</v>
      </c>
      <c r="S25" s="16">
        <v>-7.7122762162490517</v>
      </c>
      <c r="T25" s="16"/>
      <c r="U25" s="16"/>
      <c r="V25" s="16"/>
      <c r="W25" s="16"/>
    </row>
    <row r="26" spans="1:23" x14ac:dyDescent="0.3">
      <c r="A26" s="86">
        <v>43983</v>
      </c>
      <c r="B26" s="16">
        <v>-1.5875991053519414</v>
      </c>
      <c r="C26" s="16">
        <v>8.2066785998009379</v>
      </c>
      <c r="D26" s="16">
        <v>-12.577527627352637</v>
      </c>
      <c r="E26" s="16">
        <v>3.3059090024979696</v>
      </c>
      <c r="F26" s="16">
        <v>-17.519885105641094</v>
      </c>
      <c r="G26" s="16">
        <v>-0.85265318042822003</v>
      </c>
      <c r="H26" s="16">
        <v>7.2446071509679086</v>
      </c>
      <c r="I26" s="16">
        <v>2.7422076106576014</v>
      </c>
      <c r="J26" s="16">
        <v>-2.0204341726587529</v>
      </c>
      <c r="K26" s="16">
        <v>3.4648208674138914</v>
      </c>
      <c r="L26" s="16">
        <v>3.5723132070518915</v>
      </c>
      <c r="M26" s="16">
        <v>3.7103276291098268</v>
      </c>
      <c r="N26" s="16">
        <v>13.758864056877002</v>
      </c>
      <c r="O26" s="16">
        <v>1.2860291931242358</v>
      </c>
      <c r="P26" s="16">
        <v>2.3878638665572964</v>
      </c>
      <c r="Q26" s="16">
        <v>1.7510396881836243</v>
      </c>
      <c r="R26" s="16">
        <v>-0.64072388301936201</v>
      </c>
      <c r="S26" s="16">
        <v>-8.6374231091084397</v>
      </c>
      <c r="T26" s="16"/>
      <c r="U26" s="16"/>
      <c r="V26" s="16"/>
      <c r="W26" s="16"/>
    </row>
    <row r="27" spans="1:23" x14ac:dyDescent="0.3">
      <c r="A27" s="86">
        <v>44013</v>
      </c>
      <c r="B27" s="16">
        <v>-1.4146747323277538</v>
      </c>
      <c r="C27" s="16">
        <v>8.7082631275049209</v>
      </c>
      <c r="D27" s="16">
        <v>-13.236143757935565</v>
      </c>
      <c r="E27" s="16">
        <v>3.2091775725062064</v>
      </c>
      <c r="F27" s="16">
        <v>-19.639744664697318</v>
      </c>
      <c r="G27" s="16">
        <v>-1.4183147840638526</v>
      </c>
      <c r="H27" s="16">
        <v>7.6159791560737489</v>
      </c>
      <c r="I27" s="16">
        <v>2.8386480362729429</v>
      </c>
      <c r="J27" s="16">
        <v>-2.4286105842385126</v>
      </c>
      <c r="K27" s="16">
        <v>4.2015457661435534</v>
      </c>
      <c r="L27" s="16">
        <v>3.994527545611632</v>
      </c>
      <c r="M27" s="16">
        <v>3.3864362031297048</v>
      </c>
      <c r="N27" s="16">
        <v>13.180637033073197</v>
      </c>
      <c r="O27" s="16">
        <v>-1.1368663948809683</v>
      </c>
      <c r="P27" s="16">
        <v>2.2526033820976465</v>
      </c>
      <c r="Q27" s="16">
        <v>1.97017500199415</v>
      </c>
      <c r="R27" s="16">
        <v>-0.8653287281317148</v>
      </c>
      <c r="S27" s="16">
        <v>-9.578811832268272</v>
      </c>
      <c r="T27" s="16"/>
      <c r="U27" s="16"/>
      <c r="V27" s="16"/>
      <c r="W27" s="16"/>
    </row>
    <row r="28" spans="1:23" x14ac:dyDescent="0.3">
      <c r="A28" s="86">
        <v>44044</v>
      </c>
      <c r="B28" s="16">
        <v>-0.99513474780900424</v>
      </c>
      <c r="C28" s="16">
        <v>9.2083264670535385</v>
      </c>
      <c r="D28" s="16">
        <v>-13.33227690203114</v>
      </c>
      <c r="E28" s="16">
        <v>3.524771416629747</v>
      </c>
      <c r="F28" s="16">
        <v>-21.103535719074998</v>
      </c>
      <c r="G28" s="16">
        <v>-1.7723122242885694</v>
      </c>
      <c r="H28" s="16">
        <v>7.6397158292946159</v>
      </c>
      <c r="I28" s="16">
        <v>3.1309531258097252</v>
      </c>
      <c r="J28" s="16">
        <v>-2.5961671055060265</v>
      </c>
      <c r="K28" s="16">
        <v>4.7287106510768666</v>
      </c>
      <c r="L28" s="16">
        <v>4.2074344268185229</v>
      </c>
      <c r="M28" s="16">
        <v>2.9343985027639832</v>
      </c>
      <c r="N28" s="16">
        <v>12.598780486536526</v>
      </c>
      <c r="O28" s="16">
        <v>-2.1156906337190264</v>
      </c>
      <c r="P28" s="16">
        <v>2.0894251819695455</v>
      </c>
      <c r="Q28" s="16">
        <v>1.9670530975962635</v>
      </c>
      <c r="R28" s="16">
        <v>-0.54366863839389623</v>
      </c>
      <c r="S28" s="16">
        <v>-9.7492531035493784</v>
      </c>
      <c r="T28" s="16"/>
      <c r="U28" s="16"/>
      <c r="V28" s="16"/>
      <c r="W28" s="16"/>
    </row>
    <row r="29" spans="1:23" x14ac:dyDescent="0.3">
      <c r="A29" s="86">
        <v>44075</v>
      </c>
      <c r="B29" s="16">
        <v>-0.82026078900602784</v>
      </c>
      <c r="C29" s="16">
        <v>9.5865076297676239</v>
      </c>
      <c r="D29" s="16">
        <v>-13.013977187340942</v>
      </c>
      <c r="E29" s="16">
        <v>3.2260139496786024</v>
      </c>
      <c r="F29" s="16">
        <v>-21.233481079993169</v>
      </c>
      <c r="G29" s="16">
        <v>-2.1706826917212965</v>
      </c>
      <c r="H29" s="16">
        <v>7.1503623277682493</v>
      </c>
      <c r="I29" s="16">
        <v>3.2406773717760018</v>
      </c>
      <c r="J29" s="16">
        <v>-2.3722857605430221</v>
      </c>
      <c r="K29" s="16">
        <v>5.1265194450359957</v>
      </c>
      <c r="L29" s="16">
        <v>4.7743211681336817</v>
      </c>
      <c r="M29" s="16">
        <v>2.5589804172552846</v>
      </c>
      <c r="N29" s="16">
        <v>11.706775483865826</v>
      </c>
      <c r="O29" s="16">
        <v>-2.976745859116761</v>
      </c>
      <c r="P29" s="16">
        <v>1.9775776648458816</v>
      </c>
      <c r="Q29" s="16">
        <v>1.997575378137654</v>
      </c>
      <c r="R29" s="16">
        <v>-0.24588597265352519</v>
      </c>
      <c r="S29" s="16">
        <v>-9.7318790821329344</v>
      </c>
      <c r="T29" s="16"/>
      <c r="U29" s="16"/>
      <c r="V29" s="16"/>
      <c r="W29" s="16"/>
    </row>
    <row r="30" spans="1:23" x14ac:dyDescent="0.3">
      <c r="A30" s="86">
        <v>44105</v>
      </c>
      <c r="B30" s="16">
        <v>-0.31994767730851947</v>
      </c>
      <c r="C30" s="16">
        <v>9.9986089733768324</v>
      </c>
      <c r="D30" s="16">
        <v>-12.32961572021766</v>
      </c>
      <c r="E30" s="16">
        <v>3.1600742658758634</v>
      </c>
      <c r="F30" s="16">
        <v>-20.851043717339948</v>
      </c>
      <c r="G30" s="16">
        <v>-2.3799070840906751</v>
      </c>
      <c r="H30" s="16">
        <v>6.95736282418396</v>
      </c>
      <c r="I30" s="16">
        <v>3.8056486528257096</v>
      </c>
      <c r="J30" s="16">
        <v>-2.1800581624659685</v>
      </c>
      <c r="K30" s="16">
        <v>5.5835483310698493</v>
      </c>
      <c r="L30" s="16">
        <v>4.8696709018122704</v>
      </c>
      <c r="M30" s="16">
        <v>2.5784943612783024</v>
      </c>
      <c r="N30" s="16">
        <v>11.454868474647384</v>
      </c>
      <c r="O30" s="16">
        <v>-2.928210613151478</v>
      </c>
      <c r="P30" s="16">
        <v>1.9193936407146737</v>
      </c>
      <c r="Q30" s="16">
        <v>1.967961683015389</v>
      </c>
      <c r="R30" s="16">
        <v>9.5261851598991143E-3</v>
      </c>
      <c r="S30" s="16">
        <v>-8.9713377859648631</v>
      </c>
      <c r="T30" s="16"/>
      <c r="U30" s="16"/>
      <c r="V30" s="16"/>
      <c r="W30" s="16"/>
    </row>
    <row r="31" spans="1:23" x14ac:dyDescent="0.3">
      <c r="A31" s="86">
        <v>44136</v>
      </c>
      <c r="B31" s="16">
        <v>0.1540613388221459</v>
      </c>
      <c r="C31" s="16">
        <v>10.473728705225767</v>
      </c>
      <c r="D31" s="16">
        <v>-11.390922042403048</v>
      </c>
      <c r="E31" s="16">
        <v>3.2302938268512236</v>
      </c>
      <c r="F31" s="16">
        <v>-19.414742277024615</v>
      </c>
      <c r="G31" s="16">
        <v>-2.5343290031615879</v>
      </c>
      <c r="H31" s="16">
        <v>6.4557913014940453</v>
      </c>
      <c r="I31" s="16">
        <v>4.2811683666068063</v>
      </c>
      <c r="J31" s="16">
        <v>-1.8750140064547622</v>
      </c>
      <c r="K31" s="16">
        <v>5.7978259874485616</v>
      </c>
      <c r="L31" s="16">
        <v>4.9541983688519338</v>
      </c>
      <c r="M31" s="16">
        <v>2.845838766422176</v>
      </c>
      <c r="N31" s="16">
        <v>11.178743408109312</v>
      </c>
      <c r="O31" s="16">
        <v>-2.8595931764906055</v>
      </c>
      <c r="P31" s="16">
        <v>1.941150367912357</v>
      </c>
      <c r="Q31" s="16">
        <v>1.9612982636505194</v>
      </c>
      <c r="R31" s="16">
        <v>-5.1984584886895391E-2</v>
      </c>
      <c r="S31" s="16">
        <v>-8.231728426066482</v>
      </c>
      <c r="T31" s="16"/>
      <c r="U31" s="16"/>
      <c r="V31" s="16"/>
      <c r="W31" s="16"/>
    </row>
    <row r="32" spans="1:23" x14ac:dyDescent="0.3">
      <c r="A32" s="86">
        <v>44166</v>
      </c>
      <c r="B32" s="16">
        <v>0.89393350775370095</v>
      </c>
      <c r="C32" s="16">
        <v>10.643711651666592</v>
      </c>
      <c r="D32" s="16">
        <v>-10.115863640041852</v>
      </c>
      <c r="E32" s="16">
        <v>3.5736293928059695</v>
      </c>
      <c r="F32" s="16">
        <v>-17.649075459531375</v>
      </c>
      <c r="G32" s="16">
        <v>-2.296870667473712</v>
      </c>
      <c r="H32" s="16">
        <v>6.4671071588885241</v>
      </c>
      <c r="I32" s="16">
        <v>4.8100188478484256</v>
      </c>
      <c r="J32" s="16">
        <v>-1.3462087699963092</v>
      </c>
      <c r="K32" s="16">
        <v>5.9366395130731036</v>
      </c>
      <c r="L32" s="16">
        <v>5.0207394098828075</v>
      </c>
      <c r="M32" s="16">
        <v>2.9035171737073568</v>
      </c>
      <c r="N32" s="16">
        <v>11.459572149784478</v>
      </c>
      <c r="O32" s="16">
        <v>-2.9502601394639498</v>
      </c>
      <c r="P32" s="16">
        <v>1.9616940018079703</v>
      </c>
      <c r="Q32" s="16">
        <v>1.9687539590240561</v>
      </c>
      <c r="R32" s="16">
        <v>-0.19902413638618555</v>
      </c>
      <c r="S32" s="16">
        <v>-7.23363217270105</v>
      </c>
    </row>
    <row r="33" spans="1:19" x14ac:dyDescent="0.3">
      <c r="A33" s="86">
        <v>44197</v>
      </c>
      <c r="B33" s="16">
        <v>6.8987867354728394</v>
      </c>
      <c r="C33" s="16">
        <v>11.399157436323577</v>
      </c>
      <c r="D33" s="16">
        <v>-0.38212563573286218</v>
      </c>
      <c r="E33" s="16">
        <v>7.1553400789266703</v>
      </c>
      <c r="F33" s="16">
        <v>-3.8929903472309348</v>
      </c>
      <c r="G33" s="16">
        <v>5.4258949196553914</v>
      </c>
      <c r="H33" s="16">
        <v>2.0773655621051148</v>
      </c>
      <c r="I33" s="16">
        <v>9.9419149986628383</v>
      </c>
      <c r="J33" s="16">
        <v>5.5664208647541642</v>
      </c>
      <c r="K33" s="16">
        <v>7.6234777479974269</v>
      </c>
      <c r="L33" s="16">
        <v>6.672122464760605</v>
      </c>
      <c r="M33" s="16">
        <v>5.2631428663645181</v>
      </c>
      <c r="N33" s="16">
        <v>3.0812819818603288</v>
      </c>
      <c r="O33" s="16">
        <v>-1.8003549883901258</v>
      </c>
      <c r="P33" s="16">
        <v>0.99590828324215863</v>
      </c>
      <c r="Q33" s="16">
        <v>3.6937369094601706</v>
      </c>
      <c r="R33" s="16">
        <v>4.6413212019622989</v>
      </c>
      <c r="S33" s="16">
        <v>6.4633133921568202</v>
      </c>
    </row>
    <row r="34" spans="1:19" x14ac:dyDescent="0.3">
      <c r="A34" s="86">
        <v>44228</v>
      </c>
      <c r="B34" s="16">
        <v>7.4731737831127845</v>
      </c>
      <c r="C34" s="16">
        <v>10.256409453227832</v>
      </c>
      <c r="D34" s="16">
        <v>-0.34788729197983059</v>
      </c>
      <c r="E34" s="16">
        <v>4.8857294868567891</v>
      </c>
      <c r="F34" s="16">
        <v>2.012638912692239</v>
      </c>
      <c r="G34" s="16">
        <v>1.98211568863303</v>
      </c>
      <c r="H34" s="16">
        <v>2.538029864453037</v>
      </c>
      <c r="I34" s="16">
        <v>11.296055028371484</v>
      </c>
      <c r="J34" s="16">
        <v>3.6857890364072432</v>
      </c>
      <c r="K34" s="16">
        <v>8.6728447921517358</v>
      </c>
      <c r="L34" s="16">
        <v>6.4685971272384393</v>
      </c>
      <c r="M34" s="16">
        <v>5.5889603047020842</v>
      </c>
      <c r="N34" s="16">
        <v>3.6164371841759646</v>
      </c>
      <c r="O34" s="16">
        <v>-6.6567149342788667</v>
      </c>
      <c r="P34" s="16">
        <v>3.248597859997119</v>
      </c>
      <c r="Q34" s="16">
        <v>2.9100667232020925</v>
      </c>
      <c r="R34" s="16">
        <v>1.6064143298564915</v>
      </c>
      <c r="S34" s="16">
        <v>4.3928014178479913</v>
      </c>
    </row>
    <row r="35" spans="1:19" x14ac:dyDescent="0.3">
      <c r="A35" s="86">
        <v>44256</v>
      </c>
      <c r="B35" s="16">
        <v>7.5647602965598821</v>
      </c>
      <c r="C35" s="16">
        <v>9.6246274863433001</v>
      </c>
      <c r="D35" s="16">
        <v>4.0671355759425154</v>
      </c>
      <c r="E35" s="16">
        <v>3.3763589962797766</v>
      </c>
      <c r="F35" s="16">
        <v>4.17318376935674</v>
      </c>
      <c r="G35" s="16">
        <v>2.6336824341320835</v>
      </c>
      <c r="H35" s="16">
        <v>2.9221028031923879</v>
      </c>
      <c r="I35" s="16">
        <v>10.7376360434085</v>
      </c>
      <c r="J35" s="16">
        <v>6.4284289490611002</v>
      </c>
      <c r="K35" s="16">
        <v>7.6683185729656316</v>
      </c>
      <c r="L35" s="16">
        <v>6.3443619057284053</v>
      </c>
      <c r="M35" s="16">
        <v>5.7732262018595009</v>
      </c>
      <c r="N35" s="16">
        <v>2.843785494821006</v>
      </c>
      <c r="O35" s="16">
        <v>-9.5572990037918686</v>
      </c>
      <c r="P35" s="16">
        <v>2.6289251456506122</v>
      </c>
      <c r="Q35" s="16">
        <v>1.7662335691507707</v>
      </c>
      <c r="R35" s="16">
        <v>0.19800251608961617</v>
      </c>
      <c r="S35" s="16">
        <v>5.9668681428718884</v>
      </c>
    </row>
    <row r="36" spans="1:19" x14ac:dyDescent="0.3">
      <c r="A36" s="86">
        <v>44287</v>
      </c>
      <c r="B36" s="16">
        <v>11.241916612156729</v>
      </c>
      <c r="C36" s="16">
        <v>12.713345236929726</v>
      </c>
      <c r="D36" s="16">
        <v>13.259142667147756</v>
      </c>
      <c r="E36" s="16">
        <v>3.6638260182454161</v>
      </c>
      <c r="F36" s="16">
        <v>18.635030942624169</v>
      </c>
      <c r="G36" s="16">
        <v>6.2170675147521877</v>
      </c>
      <c r="H36" s="16">
        <v>3.1395573202782003</v>
      </c>
      <c r="I36" s="16">
        <v>10.904663607973646</v>
      </c>
      <c r="J36" s="16">
        <v>10.247089605773269</v>
      </c>
      <c r="K36" s="16">
        <v>9.2974234288034268</v>
      </c>
      <c r="L36" s="16">
        <v>7.7093059350092972</v>
      </c>
      <c r="M36" s="16">
        <v>8.6957892760462556</v>
      </c>
      <c r="N36" s="16">
        <v>5.0329730792502119</v>
      </c>
      <c r="O36" s="16">
        <v>-3.4310639810740611</v>
      </c>
      <c r="P36" s="16">
        <v>2.7126069195066549</v>
      </c>
      <c r="Q36" s="16">
        <v>3.1672256956705382</v>
      </c>
      <c r="R36" s="16">
        <v>4.3862696099022713</v>
      </c>
      <c r="S36" s="16">
        <v>11.843980092020217</v>
      </c>
    </row>
    <row r="37" spans="1:19" x14ac:dyDescent="0.3">
      <c r="A37" s="86">
        <v>44317</v>
      </c>
      <c r="B37" s="16">
        <v>13.184238486278048</v>
      </c>
      <c r="C37" s="16">
        <v>13.31633702403434</v>
      </c>
      <c r="D37" s="16">
        <v>18.083978463121014</v>
      </c>
      <c r="E37" s="16">
        <v>4.4183264790140555</v>
      </c>
      <c r="F37" s="16">
        <v>34.232592708330685</v>
      </c>
      <c r="G37" s="16">
        <v>7.6076689548074228</v>
      </c>
      <c r="H37" s="16">
        <v>2.5201104670138363</v>
      </c>
      <c r="I37" s="16">
        <v>11.244505214735497</v>
      </c>
      <c r="J37" s="16">
        <v>11.628611723878521</v>
      </c>
      <c r="K37" s="16">
        <v>9.9087003804087885</v>
      </c>
      <c r="L37" s="16">
        <v>8.3800780666741588</v>
      </c>
      <c r="M37" s="16">
        <v>9.9239941374895437</v>
      </c>
      <c r="N37" s="16">
        <v>5.5543103454451597</v>
      </c>
      <c r="O37" s="16">
        <v>-2.2697450192638513</v>
      </c>
      <c r="P37" s="16">
        <v>2.9492457845189364</v>
      </c>
      <c r="Q37" s="16">
        <v>3.8167481716794072</v>
      </c>
      <c r="R37" s="16">
        <v>6.4218249337272511</v>
      </c>
      <c r="S37" s="16">
        <v>16.548649932072635</v>
      </c>
    </row>
    <row r="38" spans="1:19" x14ac:dyDescent="0.3">
      <c r="A38" s="86">
        <v>44348</v>
      </c>
      <c r="B38" s="16">
        <v>13.932827511628716</v>
      </c>
      <c r="C38" s="16">
        <v>13.155473251626674</v>
      </c>
      <c r="D38" s="16">
        <v>21.564737363660043</v>
      </c>
      <c r="E38" s="16">
        <v>4.4737183642249221</v>
      </c>
      <c r="F38" s="16">
        <v>40.216999223549635</v>
      </c>
      <c r="G38" s="16">
        <v>8.7105731817925403</v>
      </c>
      <c r="H38" s="16">
        <v>1.0680794357007528</v>
      </c>
      <c r="I38" s="16">
        <v>11.418146458779901</v>
      </c>
      <c r="J38" s="16">
        <v>11.9309582870833</v>
      </c>
      <c r="K38" s="16">
        <v>9.9786410264544969</v>
      </c>
      <c r="L38" s="16">
        <v>7.7752616492911386</v>
      </c>
      <c r="M38" s="16">
        <v>9.9183680704343118</v>
      </c>
      <c r="N38" s="16">
        <v>6.409274789347478</v>
      </c>
      <c r="O38" s="16">
        <v>1.8673149756246517</v>
      </c>
      <c r="P38" s="16">
        <v>2.7768717645205498</v>
      </c>
      <c r="Q38" s="16">
        <v>4.2274328720694143</v>
      </c>
      <c r="R38" s="16">
        <v>7.0143862184171866</v>
      </c>
      <c r="S38" s="16">
        <v>18.726101796777385</v>
      </c>
    </row>
    <row r="39" spans="1:19" x14ac:dyDescent="0.3">
      <c r="A39" s="86">
        <v>44378</v>
      </c>
      <c r="B39" s="16">
        <v>13.97521396357466</v>
      </c>
      <c r="C39" s="16">
        <v>12.125432103333878</v>
      </c>
      <c r="D39" s="16">
        <v>23.188442059238497</v>
      </c>
      <c r="E39" s="16">
        <v>4.6187661379483842</v>
      </c>
      <c r="F39" s="16">
        <v>44.22159054072273</v>
      </c>
      <c r="G39" s="16">
        <v>9.3256822992579629</v>
      </c>
      <c r="H39" s="16">
        <v>0.72691160394595045</v>
      </c>
      <c r="I39" s="16">
        <v>11.572328628465115</v>
      </c>
      <c r="J39" s="16">
        <v>11.739148007610581</v>
      </c>
      <c r="K39" s="16">
        <v>9.6845858717560276</v>
      </c>
      <c r="L39" s="16">
        <v>7.563654648054623</v>
      </c>
      <c r="M39" s="16">
        <v>9.3827439079119586</v>
      </c>
      <c r="N39" s="16">
        <v>6.9348977106718195</v>
      </c>
      <c r="O39" s="16">
        <v>4.9574853963585355</v>
      </c>
      <c r="P39" s="16">
        <v>2.9113477497435696</v>
      </c>
      <c r="Q39" s="16">
        <v>4.0392513074719147</v>
      </c>
      <c r="R39" s="16">
        <v>7.3975626913929489</v>
      </c>
      <c r="S39" s="16">
        <v>20.304016672620051</v>
      </c>
    </row>
    <row r="40" spans="1:19" x14ac:dyDescent="0.3">
      <c r="A40" s="86">
        <v>44409</v>
      </c>
      <c r="B40" s="16">
        <v>13.517698677992058</v>
      </c>
      <c r="C40" s="16">
        <v>11.768302986333907</v>
      </c>
      <c r="D40" s="16">
        <v>24.369714045565672</v>
      </c>
      <c r="E40" s="16">
        <v>4.061552190464468</v>
      </c>
      <c r="F40" s="16">
        <v>47.897939509535149</v>
      </c>
      <c r="G40" s="16">
        <v>9.6754742348438043</v>
      </c>
      <c r="H40" s="16">
        <v>1.0002581691120866</v>
      </c>
      <c r="I40" s="16">
        <v>11.581655931991477</v>
      </c>
      <c r="J40" s="16">
        <v>11.404779475435987</v>
      </c>
      <c r="K40" s="16">
        <v>9.3909334065289869</v>
      </c>
      <c r="L40" s="16">
        <v>7.8913590255542516</v>
      </c>
      <c r="M40" s="16">
        <v>8.9765695668497614</v>
      </c>
      <c r="N40" s="16">
        <v>7.551546206243188</v>
      </c>
      <c r="O40" s="16">
        <v>6.8643052489368444</v>
      </c>
      <c r="P40" s="16">
        <v>2.7241206250748178</v>
      </c>
      <c r="Q40" s="16">
        <v>4.3132426009697866</v>
      </c>
      <c r="R40" s="16">
        <v>7.3156133988061072</v>
      </c>
      <c r="S40" s="16">
        <v>21.241813165431097</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zoomScale="90" zoomScaleNormal="90" workbookViewId="0">
      <selection activeCell="A9" sqref="A9"/>
    </sheetView>
  </sheetViews>
  <sheetFormatPr baseColWidth="10" defaultColWidth="11.5546875" defaultRowHeight="14.4" x14ac:dyDescent="0.3"/>
  <cols>
    <col min="1" max="1" width="7" style="1" customWidth="1"/>
    <col min="2" max="2" width="7.5546875" style="1" customWidth="1"/>
    <col min="3" max="3" width="13.33203125" style="1" customWidth="1"/>
    <col min="4" max="4" width="11.88671875" style="1" customWidth="1"/>
    <col min="5" max="5" width="10.33203125" style="1" customWidth="1"/>
    <col min="6" max="6" width="11" style="1" customWidth="1"/>
    <col min="7" max="7" width="13.88671875" style="1" customWidth="1"/>
    <col min="8" max="8" width="10.33203125" style="1" customWidth="1"/>
    <col min="9" max="9" width="10.109375" style="1" customWidth="1"/>
    <col min="10" max="11" width="11.5546875" style="1" customWidth="1"/>
    <col min="12" max="14" width="11.5546875" style="1"/>
    <col min="15" max="15" width="11.332031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95" customHeight="1" x14ac:dyDescent="0.3"/>
    <row r="9" spans="1:15" ht="21" x14ac:dyDescent="0.4">
      <c r="A9" s="8" t="s">
        <v>246</v>
      </c>
      <c r="N9" s="109" t="s">
        <v>61</v>
      </c>
      <c r="O9" s="109"/>
    </row>
    <row r="10" spans="1:15" ht="21" x14ac:dyDescent="0.4">
      <c r="A10" s="118" t="s">
        <v>331</v>
      </c>
      <c r="B10" s="118"/>
      <c r="C10" s="118"/>
      <c r="D10" s="118"/>
      <c r="E10" s="118"/>
      <c r="F10" s="118"/>
      <c r="N10" s="110">
        <v>44497</v>
      </c>
      <c r="O10" s="110"/>
    </row>
    <row r="11" spans="1:15" x14ac:dyDescent="0.3">
      <c r="A11" s="118"/>
      <c r="B11" s="118"/>
      <c r="C11" s="118"/>
      <c r="D11" s="118"/>
      <c r="E11" s="118"/>
      <c r="F11" s="118"/>
    </row>
    <row r="12" spans="1:15" x14ac:dyDescent="0.3">
      <c r="A12" s="114" t="s">
        <v>242</v>
      </c>
      <c r="B12" s="114"/>
      <c r="C12" s="114"/>
      <c r="D12" s="114"/>
      <c r="E12" s="114"/>
      <c r="F12" s="114"/>
    </row>
    <row r="13" spans="1:15" x14ac:dyDescent="0.3">
      <c r="A13" s="114" t="s">
        <v>243</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x14ac:dyDescent="0.3">
      <c r="A16" s="125" t="s">
        <v>330</v>
      </c>
      <c r="B16" s="125"/>
      <c r="C16" s="125"/>
      <c r="D16" s="125"/>
      <c r="E16" s="125"/>
      <c r="F16" s="125"/>
    </row>
    <row r="17" spans="1:10" ht="84" customHeight="1" x14ac:dyDescent="0.3">
      <c r="A17" s="123" t="s">
        <v>248</v>
      </c>
      <c r="B17" s="123"/>
      <c r="C17" s="123"/>
      <c r="D17" s="123"/>
      <c r="E17" s="123"/>
      <c r="F17" s="123"/>
    </row>
    <row r="20" spans="1:10" ht="57.6" x14ac:dyDescent="0.3">
      <c r="A20" s="4" t="s">
        <v>11</v>
      </c>
      <c r="B20" s="4" t="s">
        <v>12</v>
      </c>
      <c r="C20" s="4" t="s">
        <v>333</v>
      </c>
      <c r="D20" s="4" t="s">
        <v>10</v>
      </c>
      <c r="E20" s="4" t="s">
        <v>9</v>
      </c>
      <c r="F20" s="4" t="s">
        <v>56</v>
      </c>
      <c r="G20" s="4" t="s">
        <v>334</v>
      </c>
      <c r="H20" s="4" t="s">
        <v>10</v>
      </c>
      <c r="I20" s="4" t="s">
        <v>9</v>
      </c>
      <c r="J20" s="4" t="s">
        <v>56</v>
      </c>
    </row>
    <row r="21" spans="1:10" x14ac:dyDescent="0.3">
      <c r="A21" s="1">
        <v>2019</v>
      </c>
      <c r="B21" s="1" t="s">
        <v>158</v>
      </c>
      <c r="C21" s="16">
        <v>81.812240478735959</v>
      </c>
      <c r="G21" s="16">
        <v>88.267482526401537</v>
      </c>
    </row>
    <row r="22" spans="1:10" x14ac:dyDescent="0.3">
      <c r="B22" s="1" t="s">
        <v>159</v>
      </c>
      <c r="C22" s="16">
        <v>85.30392324703503</v>
      </c>
      <c r="D22" s="34">
        <f t="shared" ref="D22:D33" si="0">+((C22-C21)/C21)*100</f>
        <v>4.2679221933869469</v>
      </c>
      <c r="E22" s="16"/>
      <c r="F22" s="16"/>
      <c r="G22" s="16">
        <v>85.70814782911755</v>
      </c>
      <c r="H22" s="34">
        <f t="shared" ref="H22" si="1">+((G22-G21)/G21)*100</f>
        <v>-2.8995215724187768</v>
      </c>
      <c r="I22" s="16"/>
      <c r="J22" s="16"/>
    </row>
    <row r="23" spans="1:10" x14ac:dyDescent="0.3">
      <c r="B23" s="1" t="s">
        <v>160</v>
      </c>
      <c r="C23" s="16">
        <v>94.086184491922182</v>
      </c>
      <c r="D23" s="34">
        <f t="shared" si="0"/>
        <v>10.29526065226127</v>
      </c>
      <c r="E23" s="16"/>
      <c r="F23" s="16"/>
      <c r="G23" s="16">
        <v>94.485213822271248</v>
      </c>
      <c r="H23" s="34">
        <f t="shared" ref="H23:H44" si="2">+((G23-G22)/G22)*100</f>
        <v>10.240643644117897</v>
      </c>
      <c r="I23" s="16"/>
      <c r="J23" s="16"/>
    </row>
    <row r="24" spans="1:10" x14ac:dyDescent="0.3">
      <c r="B24" s="1" t="s">
        <v>161</v>
      </c>
      <c r="C24" s="16">
        <v>90.504815462124824</v>
      </c>
      <c r="D24" s="34">
        <f t="shared" si="0"/>
        <v>-3.8064770605134255</v>
      </c>
      <c r="E24" s="16"/>
      <c r="F24" s="16"/>
      <c r="G24" s="16">
        <v>90.855478579761481</v>
      </c>
      <c r="H24" s="34">
        <f t="shared" si="2"/>
        <v>-3.8415907586740272</v>
      </c>
      <c r="I24" s="16"/>
      <c r="J24" s="16"/>
    </row>
    <row r="25" spans="1:10" x14ac:dyDescent="0.3">
      <c r="B25" s="1" t="s">
        <v>162</v>
      </c>
      <c r="C25" s="16">
        <v>96.475394605354523</v>
      </c>
      <c r="D25" s="34">
        <f t="shared" si="0"/>
        <v>6.5969739982822411</v>
      </c>
      <c r="E25" s="16"/>
      <c r="F25" s="16"/>
      <c r="G25" s="16">
        <v>97.190600660456809</v>
      </c>
      <c r="H25" s="34">
        <f t="shared" si="2"/>
        <v>6.972746365684225</v>
      </c>
      <c r="I25" s="16"/>
      <c r="J25" s="16"/>
    </row>
    <row r="26" spans="1:10" x14ac:dyDescent="0.3">
      <c r="B26" s="1" t="s">
        <v>163</v>
      </c>
      <c r="C26" s="16">
        <v>96.694870804499175</v>
      </c>
      <c r="D26" s="34">
        <f t="shared" si="0"/>
        <v>0.22749448192717731</v>
      </c>
      <c r="E26" s="16"/>
      <c r="F26" s="16"/>
      <c r="G26" s="16">
        <v>96.483319629951609</v>
      </c>
      <c r="H26" s="34">
        <f t="shared" si="2"/>
        <v>-0.72772575300377396</v>
      </c>
      <c r="I26" s="16"/>
      <c r="J26" s="16"/>
    </row>
    <row r="27" spans="1:10" x14ac:dyDescent="0.3">
      <c r="B27" s="1" t="s">
        <v>164</v>
      </c>
      <c r="C27" s="16">
        <v>100.60684635648744</v>
      </c>
      <c r="D27" s="34">
        <f t="shared" si="0"/>
        <v>4.0456908618220533</v>
      </c>
      <c r="E27" s="16"/>
      <c r="F27" s="16"/>
      <c r="G27" s="16">
        <v>101.0148952765402</v>
      </c>
      <c r="H27" s="34">
        <f t="shared" si="2"/>
        <v>4.6967451617220695</v>
      </c>
      <c r="I27" s="16"/>
      <c r="J27" s="16"/>
    </row>
    <row r="28" spans="1:10" x14ac:dyDescent="0.3">
      <c r="B28" s="1" t="s">
        <v>165</v>
      </c>
      <c r="C28" s="16">
        <v>107.0138448605407</v>
      </c>
      <c r="D28" s="34">
        <f t="shared" si="0"/>
        <v>6.368352389608642</v>
      </c>
      <c r="E28" s="16"/>
      <c r="F28" s="16"/>
      <c r="G28" s="16">
        <v>103.91341208754437</v>
      </c>
      <c r="H28" s="34">
        <f t="shared" si="2"/>
        <v>2.8693954520955933</v>
      </c>
      <c r="I28" s="16"/>
      <c r="J28" s="16"/>
    </row>
    <row r="29" spans="1:10" x14ac:dyDescent="0.3">
      <c r="B29" s="1" t="s">
        <v>166</v>
      </c>
      <c r="C29" s="16">
        <v>101.13607807983087</v>
      </c>
      <c r="D29" s="34">
        <f t="shared" si="0"/>
        <v>-5.4925292969051593</v>
      </c>
      <c r="E29" s="16"/>
      <c r="F29" s="16"/>
      <c r="G29" s="16">
        <v>99.350640841576421</v>
      </c>
      <c r="H29" s="34">
        <f t="shared" si="2"/>
        <v>-4.3909358323485081</v>
      </c>
      <c r="I29" s="16"/>
      <c r="J29" s="16"/>
    </row>
    <row r="30" spans="1:10" x14ac:dyDescent="0.3">
      <c r="B30" s="1" t="s">
        <v>167</v>
      </c>
      <c r="C30" s="16">
        <v>103.72849786573744</v>
      </c>
      <c r="D30" s="34">
        <f t="shared" si="0"/>
        <v>2.5632987111288497</v>
      </c>
      <c r="E30" s="16"/>
      <c r="F30" s="16"/>
      <c r="G30" s="16">
        <v>102.56943553025455</v>
      </c>
      <c r="H30" s="34">
        <f t="shared" si="2"/>
        <v>3.2398328399419078</v>
      </c>
      <c r="I30" s="16"/>
      <c r="J30" s="16"/>
    </row>
    <row r="31" spans="1:10" x14ac:dyDescent="0.3">
      <c r="B31" s="1" t="s">
        <v>168</v>
      </c>
      <c r="C31" s="16">
        <v>108.83539494636022</v>
      </c>
      <c r="D31" s="34">
        <f t="shared" si="0"/>
        <v>4.92333079693584</v>
      </c>
      <c r="E31" s="16"/>
      <c r="F31" s="16"/>
      <c r="G31" s="16">
        <v>107.85754995215454</v>
      </c>
      <c r="H31" s="34">
        <f t="shared" si="2"/>
        <v>5.1556434863484979</v>
      </c>
      <c r="I31" s="16"/>
      <c r="J31" s="16"/>
    </row>
    <row r="32" spans="1:10" x14ac:dyDescent="0.3">
      <c r="B32" s="1" t="s">
        <v>169</v>
      </c>
      <c r="C32" s="16">
        <v>133.80190880137161</v>
      </c>
      <c r="D32" s="34">
        <f t="shared" si="0"/>
        <v>22.939700698762742</v>
      </c>
      <c r="E32" s="16"/>
      <c r="F32" s="16"/>
      <c r="G32" s="16">
        <v>132.30382326396926</v>
      </c>
      <c r="H32" s="34">
        <f t="shared" si="2"/>
        <v>22.665333416769666</v>
      </c>
      <c r="I32" s="16"/>
      <c r="J32" s="16"/>
    </row>
    <row r="33" spans="1:10" x14ac:dyDescent="0.3">
      <c r="A33" s="1">
        <v>2020</v>
      </c>
      <c r="B33" s="1" t="s">
        <v>158</v>
      </c>
      <c r="C33" s="16">
        <v>89.955169616312091</v>
      </c>
      <c r="D33" s="34">
        <f t="shared" si="0"/>
        <v>-32.769890637472017</v>
      </c>
      <c r="E33" s="16">
        <f>+C33/C21*100-100</f>
        <v>9.9531917105883281</v>
      </c>
      <c r="F33" s="16">
        <f>+(AVERAGE($C$33:C33)/AVERAGE($C$21:C21))*100-100</f>
        <v>9.9531917105883281</v>
      </c>
      <c r="G33" s="16">
        <v>98.248307451054856</v>
      </c>
      <c r="H33" s="34">
        <f t="shared" si="2"/>
        <v>-25.740386764914341</v>
      </c>
      <c r="I33" s="16">
        <f t="shared" ref="I33:I44" si="3">+G33/G21*100-100</f>
        <v>11.307476591583949</v>
      </c>
      <c r="J33" s="16">
        <f>+(AVERAGE($G$33:G33)/AVERAGE($G$21:G21))*100-100</f>
        <v>11.307476591583949</v>
      </c>
    </row>
    <row r="34" spans="1:10" x14ac:dyDescent="0.3">
      <c r="B34" s="1" t="s">
        <v>159</v>
      </c>
      <c r="C34" s="16">
        <v>101.42361672851034</v>
      </c>
      <c r="D34" s="34">
        <f t="shared" ref="D34:D44" si="4">+((C34-C33)/C33)*100</f>
        <v>12.749069521090211</v>
      </c>
      <c r="E34" s="16">
        <f>+C34/C22*100-100</f>
        <v>18.896778562919849</v>
      </c>
      <c r="F34" s="16">
        <f>+(AVERAGE($C$33:C34)/AVERAGE($C$21:C22))*100-100</f>
        <v>14.518417655197709</v>
      </c>
      <c r="G34" s="16">
        <v>100.5057203154153</v>
      </c>
      <c r="H34" s="34">
        <f t="shared" si="2"/>
        <v>2.2976608177042035</v>
      </c>
      <c r="I34" s="16">
        <f t="shared" si="3"/>
        <v>17.265070895944135</v>
      </c>
      <c r="J34" s="16">
        <f>+(AVERAGE($G$33:G34)/AVERAGE($G$21:G22))*100-100</f>
        <v>14.242453015009303</v>
      </c>
    </row>
    <row r="35" spans="1:10" x14ac:dyDescent="0.3">
      <c r="B35" s="1" t="s">
        <v>160</v>
      </c>
      <c r="C35" s="16">
        <v>94.760534009074732</v>
      </c>
      <c r="D35" s="34">
        <f t="shared" si="4"/>
        <v>-6.5695574012818696</v>
      </c>
      <c r="E35" s="16">
        <f>+C35/C23*100-100</f>
        <v>0.71673595947601143</v>
      </c>
      <c r="F35" s="16">
        <f>+(AVERAGE($C$33:C35)/AVERAGE($C$21:C23))*100-100</f>
        <v>9.5469938560509746</v>
      </c>
      <c r="G35" s="16">
        <v>92.721221926146228</v>
      </c>
      <c r="H35" s="34">
        <f t="shared" si="2"/>
        <v>-7.7453286885951602</v>
      </c>
      <c r="I35" s="16">
        <f t="shared" si="3"/>
        <v>-1.8669502081491061</v>
      </c>
      <c r="J35" s="16">
        <f>+(AVERAGE($G$33:G35)/AVERAGE($G$21:G23))*100-100</f>
        <v>8.5727233650448369</v>
      </c>
    </row>
    <row r="36" spans="1:10" x14ac:dyDescent="0.3">
      <c r="B36" s="1" t="s">
        <v>161</v>
      </c>
      <c r="C36" s="16">
        <v>49.475469878112904</v>
      </c>
      <c r="D36" s="34">
        <f t="shared" si="4"/>
        <v>-47.788949908856686</v>
      </c>
      <c r="E36" s="16">
        <f>+C36/C24*100-100</f>
        <v>-45.333881268651623</v>
      </c>
      <c r="F36" s="16">
        <f>+(AVERAGE($C$33:C36)/AVERAGE($C$21:C24))*100-100</f>
        <v>-4.5755034612993626</v>
      </c>
      <c r="G36" s="16">
        <v>53.464564477401261</v>
      </c>
      <c r="H36" s="34">
        <f t="shared" si="2"/>
        <v>-42.338373711266932</v>
      </c>
      <c r="I36" s="16">
        <f t="shared" si="3"/>
        <v>-41.154275654973262</v>
      </c>
      <c r="J36" s="16">
        <f>+(AVERAGE($G$33:G36)/AVERAGE($G$21:G24))*100-100</f>
        <v>-4.0010730593039909</v>
      </c>
    </row>
    <row r="37" spans="1:10" x14ac:dyDescent="0.3">
      <c r="B37" s="1" t="s">
        <v>162</v>
      </c>
      <c r="C37" s="16">
        <v>72.460060367469964</v>
      </c>
      <c r="D37" s="34">
        <f t="shared" si="4"/>
        <v>46.456538050030829</v>
      </c>
      <c r="E37" s="16">
        <f t="shared" ref="E37:E44" si="5">+C37/C25*100-100</f>
        <v>-24.892703819582692</v>
      </c>
      <c r="F37" s="16">
        <f>+(AVERAGE($C$33:C37)/AVERAGE($C$21:C25))*100-100</f>
        <v>-8.9489666530424188</v>
      </c>
      <c r="G37" s="16">
        <v>72.101035639737802</v>
      </c>
      <c r="H37" s="34">
        <f t="shared" si="2"/>
        <v>34.857613345403607</v>
      </c>
      <c r="I37" s="16">
        <f t="shared" si="3"/>
        <v>-25.814806010276058</v>
      </c>
      <c r="J37" s="16">
        <f>+(AVERAGE($G$33:G37)/AVERAGE($G$21:G25))*100-100</f>
        <v>-8.6452300247186997</v>
      </c>
    </row>
    <row r="38" spans="1:10" x14ac:dyDescent="0.3">
      <c r="B38" s="1" t="s">
        <v>163</v>
      </c>
      <c r="C38" s="16">
        <v>82.992299538102131</v>
      </c>
      <c r="D38" s="34">
        <f t="shared" si="4"/>
        <v>14.535233778745905</v>
      </c>
      <c r="E38" s="16">
        <f t="shared" si="5"/>
        <v>-14.170939112273444</v>
      </c>
      <c r="F38" s="16">
        <f>+(AVERAGE($C$33:C38)/AVERAGE($C$21:C26))*100-100</f>
        <v>-9.875666724164077</v>
      </c>
      <c r="G38" s="16">
        <v>83.355060212231322</v>
      </c>
      <c r="H38" s="34">
        <f t="shared" si="2"/>
        <v>15.608686439298483</v>
      </c>
      <c r="I38" s="16">
        <f t="shared" si="3"/>
        <v>-13.606765882508924</v>
      </c>
      <c r="J38" s="16">
        <f>+(AVERAGE($G$33:G38)/AVERAGE($G$21:G26))*100-100</f>
        <v>-9.5108971066261887</v>
      </c>
    </row>
    <row r="39" spans="1:10" x14ac:dyDescent="0.3">
      <c r="B39" s="1" t="s">
        <v>164</v>
      </c>
      <c r="C39" s="16">
        <v>89.581408027619204</v>
      </c>
      <c r="D39" s="34">
        <f t="shared" si="4"/>
        <v>7.9394215200555864</v>
      </c>
      <c r="E39" s="16">
        <f t="shared" si="5"/>
        <v>-10.958934434542371</v>
      </c>
      <c r="F39" s="16">
        <f>+(AVERAGE($C$33:C39)/AVERAGE($C$21:C27))*100-100</f>
        <v>-10.04450762741557</v>
      </c>
      <c r="G39" s="16">
        <v>88.637490099861893</v>
      </c>
      <c r="H39" s="34">
        <f t="shared" si="2"/>
        <v>6.3372635976519156</v>
      </c>
      <c r="I39" s="16">
        <f t="shared" si="3"/>
        <v>-12.253049555507332</v>
      </c>
      <c r="J39" s="16">
        <f>+(AVERAGE($G$33:G39)/AVERAGE($G$21:G27))*100-100</f>
        <v>-9.934438492196449</v>
      </c>
    </row>
    <row r="40" spans="1:10" x14ac:dyDescent="0.3">
      <c r="B40" s="1" t="s">
        <v>165</v>
      </c>
      <c r="C40" s="16">
        <v>87.265071084081271</v>
      </c>
      <c r="D40" s="34">
        <f t="shared" si="4"/>
        <v>-2.585734020639388</v>
      </c>
      <c r="E40" s="16">
        <f t="shared" si="5"/>
        <v>-18.454410083289517</v>
      </c>
      <c r="F40" s="16">
        <f>+(AVERAGE($C$33:C40)/AVERAGE($C$21:C28))*100-100</f>
        <v>-11.240492005872724</v>
      </c>
      <c r="G40" s="16">
        <v>86.165330395864899</v>
      </c>
      <c r="H40" s="34">
        <f t="shared" si="2"/>
        <v>-2.7890678100336301</v>
      </c>
      <c r="I40" s="16">
        <f t="shared" si="3"/>
        <v>-17.079683300868979</v>
      </c>
      <c r="J40" s="16">
        <f>+(AVERAGE($G$33:G40)/AVERAGE($G$21:G28))*100-100</f>
        <v>-10.914077752729554</v>
      </c>
    </row>
    <row r="41" spans="1:10" x14ac:dyDescent="0.3">
      <c r="B41" s="1" t="s">
        <v>166</v>
      </c>
      <c r="C41" s="16">
        <v>99.866896064646852</v>
      </c>
      <c r="D41" s="34">
        <f t="shared" si="4"/>
        <v>14.440857979045848</v>
      </c>
      <c r="E41" s="16">
        <f t="shared" si="5"/>
        <v>-1.2549250863595773</v>
      </c>
      <c r="F41" s="16">
        <f>+(AVERAGE($C$33:C41)/AVERAGE($C$21:C29))*100-100</f>
        <v>-10.057431301941136</v>
      </c>
      <c r="G41" s="16">
        <v>98.444714542981444</v>
      </c>
      <c r="H41" s="34">
        <f t="shared" si="2"/>
        <v>14.250956957632505</v>
      </c>
      <c r="I41" s="16">
        <f t="shared" si="3"/>
        <v>-0.91184746361078339</v>
      </c>
      <c r="J41" s="16">
        <f>+(AVERAGE($G$33:G41)/AVERAGE($G$21:G29))*100-100</f>
        <v>-9.754899283227104</v>
      </c>
    </row>
    <row r="42" spans="1:10" x14ac:dyDescent="0.3">
      <c r="B42" s="1" t="s">
        <v>167</v>
      </c>
      <c r="C42" s="16">
        <v>105.21410165276896</v>
      </c>
      <c r="D42" s="34">
        <f t="shared" si="4"/>
        <v>5.3543324152787335</v>
      </c>
      <c r="E42" s="16">
        <f t="shared" si="5"/>
        <v>1.432204088171062</v>
      </c>
      <c r="F42" s="16">
        <f>+(AVERAGE($C$33:C42)/AVERAGE($C$21:C30))*100-100</f>
        <v>-8.8125503130465006</v>
      </c>
      <c r="G42" s="16">
        <v>105.6504408408817</v>
      </c>
      <c r="H42" s="34">
        <f t="shared" si="2"/>
        <v>7.3195664504204547</v>
      </c>
      <c r="I42" s="16">
        <f t="shared" si="3"/>
        <v>3.0038239897677528</v>
      </c>
      <c r="J42" s="16">
        <f>+(AVERAGE($G$33:G42)/AVERAGE($G$21:G30))*100-100</f>
        <v>-8.3914877599977018</v>
      </c>
    </row>
    <row r="43" spans="1:10" x14ac:dyDescent="0.3">
      <c r="B43" s="1" t="s">
        <v>168</v>
      </c>
      <c r="C43" s="16">
        <v>117.40321861261013</v>
      </c>
      <c r="D43" s="34">
        <f t="shared" si="4"/>
        <v>11.585060147230166</v>
      </c>
      <c r="E43" s="16">
        <f t="shared" si="5"/>
        <v>7.8722769099818919</v>
      </c>
      <c r="F43" s="16">
        <f>+(AVERAGE($C$33:C43)/AVERAGE($C$21:C31))*100-100</f>
        <v>-7.1093961098827947</v>
      </c>
      <c r="G43" s="16">
        <v>111.43631729585465</v>
      </c>
      <c r="H43" s="34">
        <f t="shared" si="2"/>
        <v>5.4764338027580584</v>
      </c>
      <c r="I43" s="16">
        <f t="shared" si="3"/>
        <v>3.3180499142504658</v>
      </c>
      <c r="J43" s="16">
        <f>+(AVERAGE($G$33:G43)/AVERAGE($G$21:G31))*100-100</f>
        <v>-7.2086025234149815</v>
      </c>
    </row>
    <row r="44" spans="1:10" x14ac:dyDescent="0.3">
      <c r="B44" s="1" t="s">
        <v>169</v>
      </c>
      <c r="C44" s="16">
        <v>129.51642947345792</v>
      </c>
      <c r="D44" s="34">
        <f t="shared" si="4"/>
        <v>10.317613949594667</v>
      </c>
      <c r="E44" s="16">
        <f t="shared" si="5"/>
        <v>-3.2028536560531933</v>
      </c>
      <c r="F44" s="16">
        <f>+(AVERAGE($C$33:C44)/AVERAGE($C$21:C32))*100-100</f>
        <v>-6.6738104122694608</v>
      </c>
      <c r="G44" s="16">
        <v>128.8703224435784</v>
      </c>
      <c r="H44" s="34">
        <f t="shared" si="2"/>
        <v>15.644814518984724</v>
      </c>
      <c r="I44" s="16">
        <f t="shared" si="3"/>
        <v>-2.5951637191469814</v>
      </c>
      <c r="J44" s="16">
        <f>+(AVERAGE($G$33:G44)/AVERAGE($G$21:G32))*100-100</f>
        <v>-6.6999561965824626</v>
      </c>
    </row>
    <row r="45" spans="1:10" x14ac:dyDescent="0.3">
      <c r="A45" s="1">
        <v>2021</v>
      </c>
      <c r="B45" s="1" t="s">
        <v>158</v>
      </c>
      <c r="C45" s="16">
        <v>79.871562265415832</v>
      </c>
      <c r="D45" s="34">
        <f>+((C45-C44)/C44)*100</f>
        <v>-38.330941803963114</v>
      </c>
      <c r="E45" s="16">
        <f>+C45/C33*100-100</f>
        <v>-11.209591837696607</v>
      </c>
      <c r="F45" s="16">
        <f>+(AVERAGE($C$45:C45)/AVERAGE($C$33:C33))*100-100</f>
        <v>-11.209591837696607</v>
      </c>
      <c r="G45" s="16">
        <v>91.97434572566975</v>
      </c>
      <c r="H45" s="34">
        <f t="shared" ref="H45:H51" si="6">+((G45-G44)/G44)*100</f>
        <v>-28.630313029644455</v>
      </c>
      <c r="I45" s="16">
        <f t="shared" ref="I45:I51" si="7">+G45/G33*100-100</f>
        <v>-6.3858216880842065</v>
      </c>
      <c r="J45" s="16">
        <f>+(AVERAGE($G$45:G45)/AVERAGE($G$33:G33))*100-100</f>
        <v>-6.3858216880842065</v>
      </c>
    </row>
    <row r="46" spans="1:10" x14ac:dyDescent="0.3">
      <c r="B46" s="1" t="s">
        <v>159</v>
      </c>
      <c r="C46" s="16">
        <v>105.38312160646204</v>
      </c>
      <c r="D46" s="34">
        <f>+((C46-C45)/C45)*100</f>
        <v>31.940729112409816</v>
      </c>
      <c r="E46" s="16">
        <f>+C46/C34*100-100</f>
        <v>3.9039279071958646</v>
      </c>
      <c r="F46" s="16">
        <f>+(AVERAGE($C$45:C46)/AVERAGE($C$33:C34))*100-100</f>
        <v>-3.1999902339804152</v>
      </c>
      <c r="G46" s="16">
        <v>102.40101510883871</v>
      </c>
      <c r="H46" s="34">
        <f t="shared" si="6"/>
        <v>11.336497477534005</v>
      </c>
      <c r="I46" s="16">
        <f t="shared" si="7"/>
        <v>1.8857581314530449</v>
      </c>
      <c r="J46" s="16">
        <f>+(AVERAGE($G$45:G46)/AVERAGE($G$33:G34))*100-100</f>
        <v>-2.2030582127907934</v>
      </c>
    </row>
    <row r="47" spans="1:10" x14ac:dyDescent="0.3">
      <c r="B47" s="1" t="s">
        <v>160</v>
      </c>
      <c r="C47" s="16">
        <v>111.37455864441245</v>
      </c>
      <c r="D47" s="34">
        <f>+((C47-C46)/C46)*100</f>
        <v>5.6853858062058134</v>
      </c>
      <c r="E47" s="16">
        <f>+C47/C35*100-100</f>
        <v>17.53264141984117</v>
      </c>
      <c r="F47" s="16">
        <f>+(AVERAGE($C$45:C47)/AVERAGE($C$33:C35))*100-100</f>
        <v>3.6660191089498539</v>
      </c>
      <c r="G47" s="16">
        <v>112.56128287272502</v>
      </c>
      <c r="H47" s="34">
        <f t="shared" si="6"/>
        <v>9.9220381292971478</v>
      </c>
      <c r="I47" s="16">
        <f t="shared" si="7"/>
        <v>21.397540427564337</v>
      </c>
      <c r="J47" s="16">
        <f>+(AVERAGE($G$45:G47)/AVERAGE($G$33:G35))*100-100</f>
        <v>5.3045306697300418</v>
      </c>
    </row>
    <row r="48" spans="1:10" x14ac:dyDescent="0.3">
      <c r="B48" s="1" t="s">
        <v>161</v>
      </c>
      <c r="C48" s="16">
        <v>90.330583736687117</v>
      </c>
      <c r="D48" s="34">
        <f>+((C48-C47)/C47)*100</f>
        <v>-18.894777374528417</v>
      </c>
      <c r="E48" s="16">
        <f>+C48/C36*100-100</f>
        <v>82.576505001820749</v>
      </c>
      <c r="F48" s="16">
        <f>+(AVERAGE($C$45:C48)/AVERAGE($C$33:C36))*100-100</f>
        <v>15.298800146880481</v>
      </c>
      <c r="G48" s="16">
        <v>95.306194534247538</v>
      </c>
      <c r="H48" s="34">
        <f t="shared" si="6"/>
        <v>-15.329505757310979</v>
      </c>
      <c r="I48" s="16">
        <f t="shared" si="7"/>
        <v>78.260489851239981</v>
      </c>
      <c r="J48" s="16">
        <f>+(AVERAGE($G$45:G48)/AVERAGE($G$33:G36))*100-100</f>
        <v>16.612470267992691</v>
      </c>
    </row>
    <row r="49" spans="2:10" x14ac:dyDescent="0.3">
      <c r="B49" s="1" t="s">
        <v>162</v>
      </c>
      <c r="C49" s="16">
        <v>96.814666833324935</v>
      </c>
      <c r="D49" s="34">
        <f>+((C49-C48)/C48)*100</f>
        <v>7.1781702590773291</v>
      </c>
      <c r="E49" s="16">
        <f>+C49/C37*100-100</f>
        <v>33.611076698452024</v>
      </c>
      <c r="F49" s="16">
        <f>+(AVERAGE($C$45:C49)/AVERAGE($C$33:C37))*100-100</f>
        <v>18.550430729954613</v>
      </c>
      <c r="G49" s="16">
        <v>92.483169293191025</v>
      </c>
      <c r="H49" s="34">
        <f t="shared" si="6"/>
        <v>-2.9620585050660906</v>
      </c>
      <c r="I49" s="16">
        <f t="shared" si="7"/>
        <v>28.268850055490475</v>
      </c>
      <c r="J49" s="16">
        <f>+(AVERAGE($G$45:G49)/AVERAGE($G$33:G37))*100-100</f>
        <v>18.627709434304762</v>
      </c>
    </row>
    <row r="50" spans="2:10" x14ac:dyDescent="0.3">
      <c r="B50" s="1" t="s">
        <v>163</v>
      </c>
      <c r="C50" s="16">
        <v>113.68817784442773</v>
      </c>
      <c r="D50" s="34">
        <f t="shared" ref="D50" si="8">+((C50-C49)/C49)*100</f>
        <v>17.428672290069482</v>
      </c>
      <c r="E50" s="16">
        <f t="shared" ref="E50" si="9">+C50/C38*100-100</f>
        <v>36.986417387113107</v>
      </c>
      <c r="F50" s="16">
        <f>+(AVERAGE($C$45:C50)/AVERAGE($C$33:C38))*100-100</f>
        <v>21.666185727010884</v>
      </c>
      <c r="G50" s="16">
        <v>109.24116743689503</v>
      </c>
      <c r="H50" s="34">
        <f t="shared" si="6"/>
        <v>18.120051758366579</v>
      </c>
      <c r="I50" s="16">
        <f t="shared" si="7"/>
        <v>31.055231870452474</v>
      </c>
      <c r="J50" s="16">
        <f>+(AVERAGE($G$45:G50)/AVERAGE($G$33:G38))*100-100</f>
        <v>20.697864006328402</v>
      </c>
    </row>
    <row r="51" spans="2:10" x14ac:dyDescent="0.3">
      <c r="B51" s="1" t="s">
        <v>164</v>
      </c>
      <c r="C51" s="16">
        <v>117.04994414991894</v>
      </c>
      <c r="D51" s="34">
        <f>+((C51-C50)/C50)*100</f>
        <v>2.9570060574737131</v>
      </c>
      <c r="E51" s="16">
        <f>+C51/C39*100-100</f>
        <v>30.663210957602729</v>
      </c>
      <c r="F51" s="16">
        <f>+(AVERAGE($C$45:C51)/AVERAGE($C$33:C39))*100-100</f>
        <v>23.054230486414411</v>
      </c>
      <c r="G51" s="16">
        <v>118.55426088844303</v>
      </c>
      <c r="H51" s="34">
        <f t="shared" si="6"/>
        <v>8.5252599089330161</v>
      </c>
      <c r="I51" s="16">
        <f t="shared" si="7"/>
        <v>33.751825277177772</v>
      </c>
      <c r="J51" s="16">
        <f>+(AVERAGE($G$45:G51)/AVERAGE($G$33:G39))*100-100</f>
        <v>22.66221842607699</v>
      </c>
    </row>
    <row r="52" spans="2:10" x14ac:dyDescent="0.3">
      <c r="B52" s="1" t="s">
        <v>165</v>
      </c>
      <c r="C52" s="16">
        <v>121.92524557472042</v>
      </c>
      <c r="D52" s="34">
        <f>+((C52-C51)/C51)*100</f>
        <v>4.1651463058855756</v>
      </c>
      <c r="E52" s="16">
        <f>+C52/C40*100-100</f>
        <v>39.718267641406641</v>
      </c>
      <c r="F52" s="16">
        <f>+(AVERAGE($C$45:C52)/AVERAGE($C$33:C40))*100-100</f>
        <v>25.23144071719328</v>
      </c>
      <c r="G52" s="16">
        <v>120.22942389133547</v>
      </c>
      <c r="H52" s="34">
        <f>+((G52-G51)/G51)*100</f>
        <v>1.4129926586685386</v>
      </c>
      <c r="I52" s="16">
        <f>+G52/G40*100-100</f>
        <v>39.533410176658862</v>
      </c>
      <c r="J52" s="16">
        <f>+(AVERAGE($G$45:G52)/AVERAGE($G$33:G40))*100-100</f>
        <v>24.81523167337123</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zoomScale="90" zoomScaleNormal="90" workbookViewId="0">
      <selection activeCell="A9" sqref="A9"/>
    </sheetView>
  </sheetViews>
  <sheetFormatPr baseColWidth="10" defaultColWidth="11.5546875" defaultRowHeight="14.4" x14ac:dyDescent="0.3"/>
  <cols>
    <col min="1" max="1" width="7" style="1" customWidth="1"/>
    <col min="2" max="2" width="7.5546875" style="1" customWidth="1"/>
    <col min="3" max="3" width="13.33203125" style="1" customWidth="1"/>
    <col min="4" max="4" width="11.88671875" style="1" customWidth="1"/>
    <col min="5" max="5" width="10.33203125" style="1" customWidth="1"/>
    <col min="6" max="6" width="11" style="1" customWidth="1"/>
    <col min="7" max="7" width="13.88671875" style="1" customWidth="1"/>
    <col min="8" max="8" width="10.33203125" style="1" customWidth="1"/>
    <col min="9" max="9" width="10.109375" style="1" customWidth="1"/>
    <col min="10" max="10" width="11.5546875" style="1" customWidth="1"/>
    <col min="11" max="11" width="15.6640625" style="1" customWidth="1"/>
    <col min="12" max="12" width="17.5546875" style="1" customWidth="1"/>
    <col min="13" max="14" width="11.5546875" style="1"/>
    <col min="15" max="15" width="11.332031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95" customHeight="1" x14ac:dyDescent="0.3"/>
    <row r="9" spans="1:15" ht="21" x14ac:dyDescent="0.4">
      <c r="A9" s="8" t="s">
        <v>239</v>
      </c>
      <c r="N9" s="109" t="s">
        <v>61</v>
      </c>
      <c r="O9" s="109"/>
    </row>
    <row r="10" spans="1:15" ht="21" x14ac:dyDescent="0.4">
      <c r="A10" s="118" t="s">
        <v>332</v>
      </c>
      <c r="B10" s="118"/>
      <c r="C10" s="118"/>
      <c r="D10" s="118"/>
      <c r="E10" s="118"/>
      <c r="F10" s="118"/>
      <c r="N10" s="110">
        <v>44497</v>
      </c>
      <c r="O10" s="110"/>
    </row>
    <row r="11" spans="1:15" x14ac:dyDescent="0.3">
      <c r="A11" s="118"/>
      <c r="B11" s="118"/>
      <c r="C11" s="118"/>
      <c r="D11" s="118"/>
      <c r="E11" s="118"/>
      <c r="F11" s="118"/>
    </row>
    <row r="12" spans="1:15" x14ac:dyDescent="0.3">
      <c r="A12" s="114" t="s">
        <v>242</v>
      </c>
      <c r="B12" s="114"/>
      <c r="C12" s="114"/>
      <c r="D12" s="114"/>
      <c r="E12" s="114"/>
      <c r="F12" s="114"/>
    </row>
    <row r="13" spans="1:15" x14ac:dyDescent="0.3">
      <c r="A13" s="114" t="s">
        <v>243</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x14ac:dyDescent="0.3">
      <c r="A16" s="125" t="s">
        <v>330</v>
      </c>
      <c r="B16" s="125"/>
      <c r="C16" s="125"/>
      <c r="D16" s="125"/>
      <c r="E16" s="125"/>
      <c r="F16" s="125"/>
    </row>
    <row r="17" spans="1:12" ht="84" customHeight="1" x14ac:dyDescent="0.3">
      <c r="A17" s="123" t="s">
        <v>247</v>
      </c>
      <c r="B17" s="123"/>
      <c r="C17" s="123"/>
      <c r="D17" s="123"/>
      <c r="E17" s="123"/>
      <c r="F17" s="123"/>
    </row>
    <row r="20" spans="1:12" ht="64.2" customHeight="1" x14ac:dyDescent="0.3">
      <c r="A20" s="4" t="s">
        <v>11</v>
      </c>
      <c r="B20" s="4" t="s">
        <v>12</v>
      </c>
      <c r="C20" s="4" t="s">
        <v>335</v>
      </c>
      <c r="D20" s="4" t="s">
        <v>10</v>
      </c>
      <c r="E20" s="4" t="s">
        <v>9</v>
      </c>
      <c r="F20" s="4" t="s">
        <v>56</v>
      </c>
      <c r="G20" s="4" t="s">
        <v>336</v>
      </c>
      <c r="H20" s="4" t="s">
        <v>10</v>
      </c>
      <c r="I20" s="4" t="s">
        <v>9</v>
      </c>
      <c r="J20" s="4" t="s">
        <v>56</v>
      </c>
      <c r="K20" s="75" t="s">
        <v>337</v>
      </c>
      <c r="L20" s="75" t="s">
        <v>338</v>
      </c>
    </row>
    <row r="21" spans="1:12" x14ac:dyDescent="0.3">
      <c r="A21" s="1">
        <v>2019</v>
      </c>
      <c r="B21" s="1" t="s">
        <v>158</v>
      </c>
      <c r="C21" s="16">
        <v>88.267482526401537</v>
      </c>
      <c r="G21" s="16">
        <v>89.934458122085644</v>
      </c>
      <c r="K21" s="12">
        <v>4453</v>
      </c>
      <c r="L21" s="12">
        <v>15965</v>
      </c>
    </row>
    <row r="22" spans="1:12" x14ac:dyDescent="0.3">
      <c r="B22" s="1" t="s">
        <v>159</v>
      </c>
      <c r="C22" s="16">
        <v>85.70814782911755</v>
      </c>
      <c r="D22" s="34">
        <f t="shared" ref="D22:D33" si="0">+((C22-C21)/C21)*100</f>
        <v>-2.8995215724187768</v>
      </c>
      <c r="E22" s="16"/>
      <c r="F22" s="16"/>
      <c r="G22" s="16">
        <v>86.908960317250219</v>
      </c>
      <c r="H22" s="34">
        <f t="shared" ref="H22:H44" si="1">+((G22-G21)/G21)*100</f>
        <v>-3.3641141204501666</v>
      </c>
      <c r="I22" s="16"/>
      <c r="J22" s="16"/>
      <c r="K22" s="12">
        <v>5756</v>
      </c>
      <c r="L22" s="12">
        <v>18486</v>
      </c>
    </row>
    <row r="23" spans="1:12" x14ac:dyDescent="0.3">
      <c r="B23" s="1" t="s">
        <v>160</v>
      </c>
      <c r="C23" s="16">
        <v>94.485213822271248</v>
      </c>
      <c r="D23" s="34">
        <f t="shared" si="0"/>
        <v>10.240643644117897</v>
      </c>
      <c r="E23" s="16"/>
      <c r="F23" s="16"/>
      <c r="G23" s="16">
        <v>95.452031753592863</v>
      </c>
      <c r="H23" s="34">
        <f t="shared" si="1"/>
        <v>9.829908682783957</v>
      </c>
      <c r="I23" s="16"/>
      <c r="J23" s="16"/>
      <c r="K23" s="12">
        <v>5843</v>
      </c>
      <c r="L23" s="12">
        <v>20184</v>
      </c>
    </row>
    <row r="24" spans="1:12" x14ac:dyDescent="0.3">
      <c r="B24" s="1" t="s">
        <v>161</v>
      </c>
      <c r="C24" s="16">
        <v>90.855478579761481</v>
      </c>
      <c r="D24" s="34">
        <f t="shared" si="0"/>
        <v>-3.8415907586740272</v>
      </c>
      <c r="E24" s="16"/>
      <c r="F24" s="16"/>
      <c r="G24" s="16">
        <v>91.460723077744461</v>
      </c>
      <c r="H24" s="34">
        <f t="shared" si="1"/>
        <v>-4.1814811089111954</v>
      </c>
      <c r="I24" s="16"/>
      <c r="J24" s="16"/>
      <c r="K24" s="12">
        <v>5879</v>
      </c>
      <c r="L24" s="12">
        <v>19788</v>
      </c>
    </row>
    <row r="25" spans="1:12" x14ac:dyDescent="0.3">
      <c r="B25" s="1" t="s">
        <v>162</v>
      </c>
      <c r="C25" s="16">
        <v>97.190600660456809</v>
      </c>
      <c r="D25" s="34">
        <f t="shared" si="0"/>
        <v>6.972746365684225</v>
      </c>
      <c r="E25" s="16"/>
      <c r="F25" s="16"/>
      <c r="G25" s="16">
        <v>97.540443093270426</v>
      </c>
      <c r="H25" s="34">
        <f t="shared" si="1"/>
        <v>6.6473561666006225</v>
      </c>
      <c r="I25" s="16"/>
      <c r="J25" s="16"/>
      <c r="K25" s="12">
        <v>6800</v>
      </c>
      <c r="L25" s="12">
        <v>22298</v>
      </c>
    </row>
    <row r="26" spans="1:12" x14ac:dyDescent="0.3">
      <c r="B26" s="1" t="s">
        <v>163</v>
      </c>
      <c r="C26" s="16">
        <v>96.483319629951609</v>
      </c>
      <c r="D26" s="34">
        <f t="shared" si="0"/>
        <v>-0.72772575300377396</v>
      </c>
      <c r="E26" s="16"/>
      <c r="F26" s="16"/>
      <c r="G26" s="16">
        <v>96.515012856942633</v>
      </c>
      <c r="H26" s="34">
        <f t="shared" si="1"/>
        <v>-1.051287244355916</v>
      </c>
      <c r="I26" s="16"/>
      <c r="J26" s="16"/>
      <c r="K26" s="12">
        <v>5770</v>
      </c>
      <c r="L26" s="12">
        <v>19489</v>
      </c>
    </row>
    <row r="27" spans="1:12" x14ac:dyDescent="0.3">
      <c r="B27" s="1" t="s">
        <v>164</v>
      </c>
      <c r="C27" s="16">
        <v>101.0148952765402</v>
      </c>
      <c r="D27" s="34">
        <f t="shared" si="0"/>
        <v>4.6967451617220695</v>
      </c>
      <c r="E27" s="16"/>
      <c r="F27" s="16"/>
      <c r="G27" s="16">
        <v>100.60398152864532</v>
      </c>
      <c r="H27" s="34">
        <f t="shared" si="1"/>
        <v>4.2366141294137076</v>
      </c>
      <c r="I27" s="16"/>
      <c r="J27" s="16"/>
      <c r="K27" s="12">
        <v>6452</v>
      </c>
      <c r="L27" s="12">
        <v>22904</v>
      </c>
    </row>
    <row r="28" spans="1:12" x14ac:dyDescent="0.3">
      <c r="B28" s="1" t="s">
        <v>165</v>
      </c>
      <c r="C28" s="16">
        <v>103.91341208754437</v>
      </c>
      <c r="D28" s="34">
        <f t="shared" si="0"/>
        <v>2.8693954520955933</v>
      </c>
      <c r="E28" s="16"/>
      <c r="F28" s="16"/>
      <c r="G28" s="16">
        <v>103.41929772853879</v>
      </c>
      <c r="H28" s="34">
        <f t="shared" si="1"/>
        <v>2.798414294459965</v>
      </c>
      <c r="I28" s="16"/>
      <c r="J28" s="16"/>
      <c r="K28" s="12">
        <v>6917</v>
      </c>
      <c r="L28" s="12">
        <v>23305</v>
      </c>
    </row>
    <row r="29" spans="1:12" x14ac:dyDescent="0.3">
      <c r="B29" s="1" t="s">
        <v>166</v>
      </c>
      <c r="C29" s="16">
        <v>99.350640841576421</v>
      </c>
      <c r="D29" s="34">
        <f t="shared" si="0"/>
        <v>-4.3909358323485081</v>
      </c>
      <c r="E29" s="16"/>
      <c r="F29" s="16"/>
      <c r="G29" s="16">
        <v>98.600310929354279</v>
      </c>
      <c r="H29" s="34">
        <f t="shared" si="1"/>
        <v>-4.6596591787285986</v>
      </c>
      <c r="I29" s="16"/>
      <c r="J29" s="16"/>
      <c r="K29" s="12">
        <v>6519</v>
      </c>
      <c r="L29" s="12">
        <v>22673</v>
      </c>
    </row>
    <row r="30" spans="1:12" x14ac:dyDescent="0.3">
      <c r="B30" s="1" t="s">
        <v>167</v>
      </c>
      <c r="C30" s="16">
        <v>102.56943553025455</v>
      </c>
      <c r="D30" s="34">
        <f t="shared" si="0"/>
        <v>3.2398328399419078</v>
      </c>
      <c r="E30" s="16"/>
      <c r="F30" s="16"/>
      <c r="G30" s="16">
        <v>101.63707080956178</v>
      </c>
      <c r="H30" s="34">
        <f t="shared" si="1"/>
        <v>3.0798684624669117</v>
      </c>
      <c r="I30" s="16"/>
      <c r="J30" s="16"/>
      <c r="K30" s="12">
        <v>7004</v>
      </c>
      <c r="L30" s="12">
        <v>23890</v>
      </c>
    </row>
    <row r="31" spans="1:12" x14ac:dyDescent="0.3">
      <c r="B31" s="1" t="s">
        <v>168</v>
      </c>
      <c r="C31" s="16">
        <v>107.85754995215454</v>
      </c>
      <c r="D31" s="34">
        <f t="shared" si="0"/>
        <v>5.1556434863484979</v>
      </c>
      <c r="E31" s="16"/>
      <c r="F31" s="16"/>
      <c r="G31" s="16">
        <v>106.89020507048494</v>
      </c>
      <c r="H31" s="34">
        <f t="shared" si="1"/>
        <v>5.1685218976509102</v>
      </c>
      <c r="I31" s="16"/>
      <c r="J31" s="16"/>
      <c r="K31" s="12">
        <v>6635</v>
      </c>
      <c r="L31" s="12">
        <v>23989</v>
      </c>
    </row>
    <row r="32" spans="1:12" x14ac:dyDescent="0.3">
      <c r="B32" s="1" t="s">
        <v>169</v>
      </c>
      <c r="C32" s="16">
        <v>132.30382326396926</v>
      </c>
      <c r="D32" s="34">
        <f t="shared" si="0"/>
        <v>22.665333416769666</v>
      </c>
      <c r="E32" s="16"/>
      <c r="F32" s="16"/>
      <c r="G32" s="16">
        <v>131.03750471252818</v>
      </c>
      <c r="H32" s="34">
        <f t="shared" si="1"/>
        <v>22.590750598822559</v>
      </c>
      <c r="I32" s="16"/>
      <c r="J32" s="16"/>
      <c r="K32" s="12">
        <v>8421</v>
      </c>
      <c r="L32" s="12">
        <v>30713</v>
      </c>
    </row>
    <row r="33" spans="1:12" x14ac:dyDescent="0.3">
      <c r="A33" s="1">
        <v>2020</v>
      </c>
      <c r="B33" s="1" t="s">
        <v>158</v>
      </c>
      <c r="C33" s="16">
        <v>98.248307451054856</v>
      </c>
      <c r="D33" s="34">
        <f t="shared" si="0"/>
        <v>-25.740386764914341</v>
      </c>
      <c r="E33" s="16">
        <f>+C33/C21*100-100</f>
        <v>11.307476591583949</v>
      </c>
      <c r="F33" s="16">
        <f>+(AVERAGE($C$33:C33)/AVERAGE($C$21:C21))*100-100</f>
        <v>11.307476591583949</v>
      </c>
      <c r="G33" s="16">
        <v>96.773812104110789</v>
      </c>
      <c r="H33" s="34">
        <f t="shared" si="1"/>
        <v>-26.148004484353947</v>
      </c>
      <c r="I33" s="16">
        <f t="shared" ref="I33:I44" si="2">+G33/G21*100-100</f>
        <v>7.6048203601124129</v>
      </c>
      <c r="J33" s="16">
        <f>+(AVERAGE($G$33:G33)/AVERAGE($G$21:G21))*100-100</f>
        <v>7.6048203601124129</v>
      </c>
      <c r="K33" s="12">
        <v>4547</v>
      </c>
      <c r="L33" s="12">
        <v>18427</v>
      </c>
    </row>
    <row r="34" spans="1:12" x14ac:dyDescent="0.3">
      <c r="B34" s="1" t="s">
        <v>159</v>
      </c>
      <c r="C34" s="16">
        <v>100.5057203154153</v>
      </c>
      <c r="D34" s="34">
        <f t="shared" ref="D34:D44" si="3">+((C34-C33)/C33)*100</f>
        <v>2.2976608177042035</v>
      </c>
      <c r="E34" s="16">
        <f>+C34/C22*100-100</f>
        <v>17.265070895944135</v>
      </c>
      <c r="F34" s="16">
        <f>+(AVERAGE($C$33:C34)/AVERAGE($C$21:C22))*100-100</f>
        <v>14.242453015009303</v>
      </c>
      <c r="G34" s="16">
        <v>98.73224312947076</v>
      </c>
      <c r="H34" s="34">
        <f t="shared" si="1"/>
        <v>2.0237200362150252</v>
      </c>
      <c r="I34" s="16">
        <f t="shared" si="2"/>
        <v>13.604216146483793</v>
      </c>
      <c r="J34" s="16">
        <f>+(AVERAGE($G$33:G34)/AVERAGE($G$21:G22))*100-100</f>
        <v>10.553198393780022</v>
      </c>
      <c r="K34" s="12">
        <v>5779</v>
      </c>
      <c r="L34" s="12">
        <v>20547</v>
      </c>
    </row>
    <row r="35" spans="1:12" x14ac:dyDescent="0.3">
      <c r="B35" s="1" t="s">
        <v>160</v>
      </c>
      <c r="C35" s="16">
        <v>92.721221926146228</v>
      </c>
      <c r="D35" s="34">
        <f t="shared" si="3"/>
        <v>-7.7453286885951602</v>
      </c>
      <c r="E35" s="16">
        <f>+C35/C23*100-100</f>
        <v>-1.8669502081491061</v>
      </c>
      <c r="F35" s="16">
        <f>+(AVERAGE($C$33:C35)/AVERAGE($C$21:C23))*100-100</f>
        <v>8.5727233650448369</v>
      </c>
      <c r="G35" s="16">
        <v>90.804706622892354</v>
      </c>
      <c r="H35" s="34">
        <f t="shared" si="1"/>
        <v>-8.0293288750492309</v>
      </c>
      <c r="I35" s="16">
        <f t="shared" si="2"/>
        <v>-4.8687545412312119</v>
      </c>
      <c r="J35" s="16">
        <f>+(AVERAGE($G$33:G35)/AVERAGE($G$21:G23))*100-100</f>
        <v>5.1470972627764837</v>
      </c>
      <c r="K35" s="12">
        <v>3312</v>
      </c>
      <c r="L35" s="12">
        <v>12290</v>
      </c>
    </row>
    <row r="36" spans="1:12" x14ac:dyDescent="0.3">
      <c r="B36" s="1" t="s">
        <v>161</v>
      </c>
      <c r="C36" s="16">
        <v>53.464564477401261</v>
      </c>
      <c r="D36" s="34">
        <f t="shared" si="3"/>
        <v>-42.338373711266932</v>
      </c>
      <c r="E36" s="16">
        <f>+C36/C24*100-100</f>
        <v>-41.154275654973262</v>
      </c>
      <c r="F36" s="16">
        <f>+(AVERAGE($C$33:C36)/AVERAGE($C$21:C24))*100-100</f>
        <v>-4.0010730593039909</v>
      </c>
      <c r="G36" s="16">
        <v>52.200938360287566</v>
      </c>
      <c r="H36" s="34">
        <f t="shared" si="1"/>
        <v>-42.512959623254346</v>
      </c>
      <c r="I36" s="16">
        <f t="shared" si="2"/>
        <v>-42.925294483058984</v>
      </c>
      <c r="J36" s="16">
        <f>+(AVERAGE($G$33:G36)/AVERAGE($G$21:G24))*100-100</f>
        <v>-6.9399435415566586</v>
      </c>
      <c r="K36" s="12">
        <v>59</v>
      </c>
      <c r="L36" s="12">
        <v>217</v>
      </c>
    </row>
    <row r="37" spans="1:12" x14ac:dyDescent="0.3">
      <c r="B37" s="1" t="s">
        <v>162</v>
      </c>
      <c r="C37" s="16">
        <v>72.101035639737802</v>
      </c>
      <c r="D37" s="34">
        <f t="shared" si="3"/>
        <v>34.857613345403607</v>
      </c>
      <c r="E37" s="16">
        <f t="shared" ref="E37:E44" si="4">+C37/C25*100-100</f>
        <v>-25.814806010276058</v>
      </c>
      <c r="F37" s="16">
        <f>+(AVERAGE($C$33:C37)/AVERAGE($C$21:C25))*100-100</f>
        <v>-8.6452300247186997</v>
      </c>
      <c r="G37" s="16">
        <v>71.258524342332151</v>
      </c>
      <c r="H37" s="34">
        <f t="shared" si="1"/>
        <v>36.508129126933191</v>
      </c>
      <c r="I37" s="16">
        <f t="shared" si="2"/>
        <v>-26.944637442139665</v>
      </c>
      <c r="J37" s="16">
        <f>+(AVERAGE($G$33:G37)/AVERAGE($G$21:G25))*100-100</f>
        <v>-11.169904564007865</v>
      </c>
      <c r="K37" s="12">
        <v>2386</v>
      </c>
      <c r="L37" s="12">
        <v>8933</v>
      </c>
    </row>
    <row r="38" spans="1:12" x14ac:dyDescent="0.3">
      <c r="B38" s="1" t="s">
        <v>163</v>
      </c>
      <c r="C38" s="16">
        <v>83.355060212231322</v>
      </c>
      <c r="D38" s="34">
        <f t="shared" si="3"/>
        <v>15.608686439298483</v>
      </c>
      <c r="E38" s="16">
        <f t="shared" si="4"/>
        <v>-13.606765882508924</v>
      </c>
      <c r="F38" s="16">
        <f>+(AVERAGE($C$33:C38)/AVERAGE($C$21:C26))*100-100</f>
        <v>-9.5108971066261887</v>
      </c>
      <c r="G38" s="16">
        <v>82.927705962023097</v>
      </c>
      <c r="H38" s="34">
        <f t="shared" si="1"/>
        <v>16.375839560795814</v>
      </c>
      <c r="I38" s="16">
        <f t="shared" si="2"/>
        <v>-14.077920618483503</v>
      </c>
      <c r="J38" s="16">
        <f>+(AVERAGE($G$33:G38)/AVERAGE($G$21:G26))*100-100</f>
        <v>-11.673062246966055</v>
      </c>
      <c r="K38" s="12">
        <v>2905</v>
      </c>
      <c r="L38" s="12">
        <v>11981</v>
      </c>
    </row>
    <row r="39" spans="1:12" x14ac:dyDescent="0.3">
      <c r="B39" s="1" t="s">
        <v>164</v>
      </c>
      <c r="C39" s="16">
        <v>88.637490099861893</v>
      </c>
      <c r="D39" s="34">
        <f t="shared" si="3"/>
        <v>6.3372635976519156</v>
      </c>
      <c r="E39" s="16">
        <f t="shared" si="4"/>
        <v>-12.253049555507332</v>
      </c>
      <c r="F39" s="16">
        <f>+(AVERAGE($C$33:C39)/AVERAGE($C$21:C27))*100-100</f>
        <v>-9.934438492196449</v>
      </c>
      <c r="G39" s="16">
        <v>88.271468809643423</v>
      </c>
      <c r="H39" s="34">
        <f t="shared" si="1"/>
        <v>6.4438811922127845</v>
      </c>
      <c r="I39" s="16">
        <f t="shared" si="2"/>
        <v>-12.258473801546728</v>
      </c>
      <c r="J39" s="16">
        <f>+(AVERAGE($G$33:G39)/AVERAGE($G$21:G27))*100-100</f>
        <v>-11.762511422019244</v>
      </c>
      <c r="K39" s="12">
        <v>3527</v>
      </c>
      <c r="L39" s="12">
        <v>14481</v>
      </c>
    </row>
    <row r="40" spans="1:12" x14ac:dyDescent="0.3">
      <c r="B40" s="1" t="s">
        <v>165</v>
      </c>
      <c r="C40" s="16">
        <v>86.165330395864899</v>
      </c>
      <c r="D40" s="34">
        <f t="shared" si="3"/>
        <v>-2.7890678100336301</v>
      </c>
      <c r="E40" s="16">
        <f t="shared" si="4"/>
        <v>-17.079683300868979</v>
      </c>
      <c r="F40" s="16">
        <f>+(AVERAGE($C$33:C40)/AVERAGE($C$21:C28))*100-100</f>
        <v>-10.914077752729554</v>
      </c>
      <c r="G40" s="16">
        <v>85.778300548676626</v>
      </c>
      <c r="H40" s="34">
        <f t="shared" si="1"/>
        <v>-2.8244327352740566</v>
      </c>
      <c r="I40" s="16">
        <f t="shared" si="2"/>
        <v>-17.057742188665131</v>
      </c>
      <c r="J40" s="16">
        <f>+(AVERAGE($G$33:G40)/AVERAGE($G$21:G28))*100-100</f>
        <v>-12.481340450595894</v>
      </c>
      <c r="K40" s="12">
        <v>3163</v>
      </c>
      <c r="L40" s="12">
        <v>13226</v>
      </c>
    </row>
    <row r="41" spans="1:12" x14ac:dyDescent="0.3">
      <c r="B41" s="1" t="s">
        <v>166</v>
      </c>
      <c r="C41" s="16">
        <v>98.444714542981444</v>
      </c>
      <c r="D41" s="34">
        <f t="shared" si="3"/>
        <v>14.250956957632505</v>
      </c>
      <c r="E41" s="16">
        <f t="shared" si="4"/>
        <v>-0.91184746361078339</v>
      </c>
      <c r="F41" s="16">
        <f>+(AVERAGE($C$33:C41)/AVERAGE($C$21:C29))*100-100</f>
        <v>-9.754899283227104</v>
      </c>
      <c r="G41" s="16">
        <v>97.773265483710276</v>
      </c>
      <c r="H41" s="34">
        <f t="shared" si="1"/>
        <v>13.983682188045757</v>
      </c>
      <c r="I41" s="16">
        <f t="shared" si="2"/>
        <v>-0.83878583936369466</v>
      </c>
      <c r="J41" s="16">
        <f>+(AVERAGE($G$33:G41)/AVERAGE($G$21:G29))*100-100</f>
        <v>-11.147178995105889</v>
      </c>
      <c r="K41" s="12">
        <v>4678</v>
      </c>
      <c r="L41" s="12">
        <v>18437</v>
      </c>
    </row>
    <row r="42" spans="1:12" x14ac:dyDescent="0.3">
      <c r="B42" s="1" t="s">
        <v>167</v>
      </c>
      <c r="C42" s="16">
        <v>105.6504408408817</v>
      </c>
      <c r="D42" s="34">
        <f t="shared" si="3"/>
        <v>7.3195664504204547</v>
      </c>
      <c r="E42" s="16">
        <f t="shared" si="4"/>
        <v>3.0038239897677528</v>
      </c>
      <c r="F42" s="16">
        <f>+(AVERAGE($C$33:C42)/AVERAGE($C$21:C30))*100-100</f>
        <v>-8.3914877599977018</v>
      </c>
      <c r="G42" s="16">
        <v>104.85063428797419</v>
      </c>
      <c r="H42" s="34">
        <f t="shared" si="1"/>
        <v>7.238552143318822</v>
      </c>
      <c r="I42" s="16">
        <f t="shared" si="2"/>
        <v>3.1618025321033656</v>
      </c>
      <c r="J42" s="16">
        <f>+(AVERAGE($G$33:G42)/AVERAGE($G$21:G30))*100-100</f>
        <v>-9.6355223519593807</v>
      </c>
      <c r="K42" s="12">
        <v>5024</v>
      </c>
      <c r="L42" s="12">
        <v>20886</v>
      </c>
    </row>
    <row r="43" spans="1:12" x14ac:dyDescent="0.3">
      <c r="B43" s="1" t="s">
        <v>168</v>
      </c>
      <c r="C43" s="16">
        <v>111.43631729585465</v>
      </c>
      <c r="D43" s="34">
        <f t="shared" si="3"/>
        <v>5.4764338027580584</v>
      </c>
      <c r="E43" s="16">
        <f t="shared" si="4"/>
        <v>3.3180499142504658</v>
      </c>
      <c r="F43" s="16">
        <f>+(AVERAGE($C$33:C43)/AVERAGE($C$21:C31))*100-100</f>
        <v>-7.2086025234149815</v>
      </c>
      <c r="G43" s="16">
        <v>111.42358250906504</v>
      </c>
      <c r="H43" s="34">
        <f t="shared" si="1"/>
        <v>6.2688683437413752</v>
      </c>
      <c r="I43" s="16">
        <f t="shared" si="2"/>
        <v>4.2411532802193932</v>
      </c>
      <c r="J43" s="16">
        <f>+(AVERAGE($G$33:G43)/AVERAGE($G$21:G31))*100-100</f>
        <v>-8.2479332545315032</v>
      </c>
      <c r="K43" s="12">
        <v>5412</v>
      </c>
      <c r="L43" s="12">
        <v>22351</v>
      </c>
    </row>
    <row r="44" spans="1:12" x14ac:dyDescent="0.3">
      <c r="B44" s="1" t="s">
        <v>169</v>
      </c>
      <c r="C44" s="16">
        <v>128.8703224435784</v>
      </c>
      <c r="D44" s="34">
        <f t="shared" si="3"/>
        <v>15.644814518984724</v>
      </c>
      <c r="E44" s="16">
        <f t="shared" si="4"/>
        <v>-2.5951637191469814</v>
      </c>
      <c r="F44" s="16">
        <f>+(AVERAGE($C$33:C44)/AVERAGE($C$21:C32))*100-100</f>
        <v>-6.6999561965824626</v>
      </c>
      <c r="G44" s="16">
        <v>127.7486930255051</v>
      </c>
      <c r="H44" s="34">
        <f t="shared" si="1"/>
        <v>14.651396184566142</v>
      </c>
      <c r="I44" s="16">
        <f t="shared" si="2"/>
        <v>-2.5098247209744358</v>
      </c>
      <c r="J44" s="16">
        <f>+(AVERAGE($G$33:G44)/AVERAGE($G$21:G32))*100-100</f>
        <v>-7.6213437345256807</v>
      </c>
      <c r="K44" s="12">
        <v>6826</v>
      </c>
      <c r="L44" s="12">
        <v>26889</v>
      </c>
    </row>
    <row r="45" spans="1:12" x14ac:dyDescent="0.3">
      <c r="A45" s="1">
        <v>2021</v>
      </c>
      <c r="B45" s="1" t="s">
        <v>158</v>
      </c>
      <c r="C45" s="16">
        <v>91.97434572566975</v>
      </c>
      <c r="D45" s="34">
        <f t="shared" ref="D45:D46" si="5">+((C45-C44)/C44)*100</f>
        <v>-28.630313029644455</v>
      </c>
      <c r="E45" s="16">
        <f t="shared" ref="E45:E46" si="6">+C45/C33*100-100</f>
        <v>-6.3858216880842065</v>
      </c>
      <c r="F45" s="16">
        <f>+(AVERAGE($C$45:C45)/AVERAGE($C$33:C33))*100-100</f>
        <v>-6.3858216880842065</v>
      </c>
      <c r="G45" s="16">
        <v>90.603869824604558</v>
      </c>
      <c r="H45" s="34">
        <f t="shared" ref="H45:H46" si="7">+((G45-G44)/G44)*100</f>
        <v>-29.076480018065283</v>
      </c>
      <c r="I45" s="16">
        <f t="shared" ref="I45:I46" si="8">+G45/G33*100-100</f>
        <v>-6.3756321522898247</v>
      </c>
      <c r="J45" s="16">
        <f>+(AVERAGE($G$45:G45)/AVERAGE($G$33:G33))*100-100</f>
        <v>-6.3756321522898247</v>
      </c>
      <c r="K45" s="12">
        <v>2773</v>
      </c>
      <c r="L45" s="12">
        <v>14349</v>
      </c>
    </row>
    <row r="46" spans="1:12" x14ac:dyDescent="0.3">
      <c r="B46" s="1" t="s">
        <v>159</v>
      </c>
      <c r="C46" s="16">
        <v>102.40101510883871</v>
      </c>
      <c r="D46" s="34">
        <f t="shared" si="5"/>
        <v>11.336497477534005</v>
      </c>
      <c r="E46" s="16">
        <f t="shared" si="6"/>
        <v>1.8857581314530449</v>
      </c>
      <c r="F46" s="16">
        <f>+(AVERAGE($C$45:C46)/AVERAGE($C$33:C34))*100-100</f>
        <v>-2.2030582127907934</v>
      </c>
      <c r="G46" s="16">
        <v>100.00074766092965</v>
      </c>
      <c r="H46" s="34">
        <f t="shared" si="7"/>
        <v>10.371386845303659</v>
      </c>
      <c r="I46" s="16">
        <f t="shared" si="8"/>
        <v>1.284792577633894</v>
      </c>
      <c r="J46" s="16">
        <f>+(AVERAGE($G$45:G46)/AVERAGE($G$33:G34))*100-100</f>
        <v>-2.5070516318235292</v>
      </c>
      <c r="K46" s="12">
        <v>4681</v>
      </c>
      <c r="L46" s="12">
        <v>19689</v>
      </c>
    </row>
    <row r="47" spans="1:12" x14ac:dyDescent="0.3">
      <c r="B47" s="1" t="s">
        <v>160</v>
      </c>
      <c r="C47" s="16">
        <v>112.56128287272502</v>
      </c>
      <c r="D47" s="34">
        <f t="shared" ref="D47" si="9">+((C47-C46)/C46)*100</f>
        <v>9.9220381292971478</v>
      </c>
      <c r="E47" s="16">
        <f t="shared" ref="E47" si="10">+C47/C35*100-100</f>
        <v>21.397540427564337</v>
      </c>
      <c r="F47" s="16">
        <f>+(AVERAGE($C$45:C47)/AVERAGE($C$33:C35))*100-100</f>
        <v>5.3045306697300418</v>
      </c>
      <c r="G47" s="16">
        <v>109.15226742970117</v>
      </c>
      <c r="H47" s="34">
        <f t="shared" ref="H47" si="11">+((G47-G46)/G46)*100</f>
        <v>9.1514513469453043</v>
      </c>
      <c r="I47" s="16">
        <f t="shared" ref="I47" si="12">+G47/G35*100-100</f>
        <v>20.205517411124262</v>
      </c>
      <c r="J47" s="16">
        <f>+(AVERAGE($G$45:G47)/AVERAGE($G$33:G35))*100-100</f>
        <v>4.6963386816392187</v>
      </c>
      <c r="K47" s="12">
        <v>5187</v>
      </c>
      <c r="L47" s="12">
        <v>22933</v>
      </c>
    </row>
    <row r="48" spans="1:12" x14ac:dyDescent="0.3">
      <c r="B48" s="1" t="s">
        <v>161</v>
      </c>
      <c r="C48" s="16">
        <v>95.306194534247538</v>
      </c>
      <c r="D48" s="34">
        <f t="shared" ref="D48" si="13">+((C48-C47)/C47)*100</f>
        <v>-15.329505757310979</v>
      </c>
      <c r="E48" s="16">
        <f t="shared" ref="E48" si="14">+C48/C36*100-100</f>
        <v>78.260489851239981</v>
      </c>
      <c r="F48" s="16">
        <f>+(AVERAGE($C$45:C48)/AVERAGE($C$33:C36))*100-100</f>
        <v>16.612470267992691</v>
      </c>
      <c r="G48" s="16">
        <v>91.426596684257916</v>
      </c>
      <c r="H48" s="34">
        <f t="shared" ref="H48" si="15">+((G48-G47)/G47)*100</f>
        <v>-16.239397644084086</v>
      </c>
      <c r="I48" s="16">
        <f t="shared" ref="I48" si="16">+G48/G36*100-100</f>
        <v>75.143588517963707</v>
      </c>
      <c r="J48" s="16">
        <f>+(AVERAGE($G$45:G48)/AVERAGE($G$33:G36))*100-100</f>
        <v>15.55981118200765</v>
      </c>
      <c r="K48" s="12">
        <v>4169</v>
      </c>
      <c r="L48" s="12">
        <v>19033</v>
      </c>
    </row>
    <row r="49" spans="2:12" x14ac:dyDescent="0.3">
      <c r="B49" s="1" t="s">
        <v>162</v>
      </c>
      <c r="C49" s="16">
        <v>92.483169293191025</v>
      </c>
      <c r="D49" s="34">
        <f t="shared" ref="D49" si="17">+((C49-C48)/C48)*100</f>
        <v>-2.9620585050660906</v>
      </c>
      <c r="E49" s="16">
        <f t="shared" ref="E49" si="18">+C49/C37*100-100</f>
        <v>28.268850055490475</v>
      </c>
      <c r="F49" s="16">
        <f>+(AVERAGE($C$45:C49)/AVERAGE($C$33:C37))*100-100</f>
        <v>18.627709434304762</v>
      </c>
      <c r="G49" s="16">
        <v>87.468275441332068</v>
      </c>
      <c r="H49" s="34">
        <f t="shared" ref="H49" si="19">+((G49-G48)/G48)*100</f>
        <v>-4.32950737146645</v>
      </c>
      <c r="I49" s="16">
        <f t="shared" ref="I49" si="20">+G49/G37*100-100</f>
        <v>22.747806313146285</v>
      </c>
      <c r="J49" s="16">
        <f>+(AVERAGE($G$45:G49)/AVERAGE($G$33:G37))*100-100</f>
        <v>16.809794453915529</v>
      </c>
      <c r="K49" s="12">
        <v>3439</v>
      </c>
      <c r="L49" s="12">
        <v>14716</v>
      </c>
    </row>
    <row r="50" spans="2:12" x14ac:dyDescent="0.3">
      <c r="B50" s="1" t="s">
        <v>163</v>
      </c>
      <c r="C50" s="16">
        <v>109.24116743689503</v>
      </c>
      <c r="D50" s="34">
        <f t="shared" ref="D50:D51" si="21">+((C50-C49)/C49)*100</f>
        <v>18.120051758366579</v>
      </c>
      <c r="E50" s="16">
        <f t="shared" ref="E50:E51" si="22">+C50/C38*100-100</f>
        <v>31.055231870452474</v>
      </c>
      <c r="F50" s="16">
        <f>+(AVERAGE($C$45:C50)/AVERAGE($C$33:C38))*100-100</f>
        <v>20.697864006328402</v>
      </c>
      <c r="G50" s="16">
        <v>103.46189590231735</v>
      </c>
      <c r="H50" s="34">
        <f t="shared" ref="H50:H51" si="23">+((G50-G49)/G49)*100</f>
        <v>18.285052929519281</v>
      </c>
      <c r="I50" s="16">
        <f t="shared" ref="I50:I51" si="24">+G50/G38*100-100</f>
        <v>24.76155550437862</v>
      </c>
      <c r="J50" s="16">
        <f>+(AVERAGE($G$45:G50)/AVERAGE($G$33:G38))*100-100</f>
        <v>18.148183071817002</v>
      </c>
      <c r="K50" s="12">
        <v>4786</v>
      </c>
      <c r="L50" s="12">
        <v>20449</v>
      </c>
    </row>
    <row r="51" spans="2:12" x14ac:dyDescent="0.3">
      <c r="B51" s="1" t="s">
        <v>164</v>
      </c>
      <c r="C51" s="16">
        <v>118.55426088844303</v>
      </c>
      <c r="D51" s="34">
        <f t="shared" si="21"/>
        <v>8.5252599089330161</v>
      </c>
      <c r="E51" s="16">
        <f t="shared" si="22"/>
        <v>33.751825277177772</v>
      </c>
      <c r="F51" s="16">
        <f>+(AVERAGE($C$45:C51)/AVERAGE($C$33:C39))*100-100</f>
        <v>22.66221842607699</v>
      </c>
      <c r="G51" s="16">
        <v>112.12946555792846</v>
      </c>
      <c r="H51" s="34">
        <f t="shared" si="23"/>
        <v>8.3775476759042906</v>
      </c>
      <c r="I51" s="16">
        <f t="shared" si="24"/>
        <v>27.027982053560891</v>
      </c>
      <c r="J51" s="16">
        <f>+(AVERAGE($G$45:G51)/AVERAGE($G$33:G39))*100-100</f>
        <v>19.497364112601304</v>
      </c>
      <c r="K51" s="12">
        <v>5480</v>
      </c>
      <c r="L51" s="12">
        <v>23130</v>
      </c>
    </row>
    <row r="52" spans="2:12" x14ac:dyDescent="0.3">
      <c r="B52" s="1" t="s">
        <v>165</v>
      </c>
      <c r="C52" s="16">
        <v>120.22942389133547</v>
      </c>
      <c r="D52" s="34">
        <f>+((C52-C51)/C51)*100</f>
        <v>1.4129926586685386</v>
      </c>
      <c r="E52" s="16">
        <f>+C52/C40*100-100</f>
        <v>39.533410176658862</v>
      </c>
      <c r="F52" s="16">
        <f>+(AVERAGE($C$45:C52)/AVERAGE($C$33:C40))*100-100</f>
        <v>24.81523167337123</v>
      </c>
      <c r="G52" s="16">
        <v>113.23673313244082</v>
      </c>
      <c r="H52" s="34">
        <f>+((G52-G51)/G51)*100</f>
        <v>0.98749028099159653</v>
      </c>
      <c r="I52" s="16">
        <f>+G52/G40*100-100</f>
        <v>32.010930979196019</v>
      </c>
      <c r="J52" s="16">
        <f>+(AVERAGE($G$45:G52)/AVERAGE($G$33:G40))*100-100</f>
        <v>21.107257179818205</v>
      </c>
      <c r="K52" s="12">
        <v>5224</v>
      </c>
      <c r="L52" s="12">
        <v>21099</v>
      </c>
    </row>
    <row r="53" spans="2:12" x14ac:dyDescent="0.3">
      <c r="B53" s="1" t="s">
        <v>166</v>
      </c>
      <c r="K53" s="12">
        <v>5046</v>
      </c>
      <c r="L53" s="12">
        <v>22834</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zoomScale="90" zoomScaleNormal="90" workbookViewId="0">
      <selection activeCell="A9" sqref="A9"/>
    </sheetView>
  </sheetViews>
  <sheetFormatPr baseColWidth="10" defaultColWidth="11.5546875" defaultRowHeight="14.4" x14ac:dyDescent="0.3"/>
  <cols>
    <col min="1" max="1" width="7" style="1" customWidth="1"/>
    <col min="2" max="2" width="7.5546875" style="1" customWidth="1"/>
    <col min="3" max="3" width="13.33203125" style="1" customWidth="1"/>
    <col min="4" max="4" width="11.88671875" style="1" customWidth="1"/>
    <col min="5" max="5" width="10.33203125" style="1" customWidth="1"/>
    <col min="6" max="6" width="11" style="1" customWidth="1"/>
    <col min="7" max="7" width="13.88671875" style="1" customWidth="1"/>
    <col min="8" max="8" width="10.33203125" style="1" customWidth="1"/>
    <col min="9" max="9" width="10.109375" style="1" customWidth="1"/>
    <col min="10" max="11" width="11.5546875" style="1" customWidth="1"/>
    <col min="12" max="14" width="11.5546875" style="1"/>
    <col min="15" max="15" width="11.332031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2" customHeight="1" x14ac:dyDescent="0.3"/>
    <row r="9" spans="1:15" ht="21" x14ac:dyDescent="0.4">
      <c r="A9" s="8" t="s">
        <v>240</v>
      </c>
      <c r="N9" s="109" t="s">
        <v>61</v>
      </c>
      <c r="O9" s="109"/>
    </row>
    <row r="10" spans="1:15" ht="21" x14ac:dyDescent="0.4">
      <c r="A10" s="118" t="s">
        <v>187</v>
      </c>
      <c r="B10" s="118"/>
      <c r="C10" s="118"/>
      <c r="D10" s="118"/>
      <c r="E10" s="118"/>
      <c r="F10" s="118"/>
      <c r="N10" s="110">
        <v>44497</v>
      </c>
      <c r="O10" s="110"/>
    </row>
    <row r="11" spans="1:15" x14ac:dyDescent="0.3">
      <c r="A11" s="118"/>
      <c r="B11" s="118"/>
      <c r="C11" s="118"/>
      <c r="D11" s="118"/>
      <c r="E11" s="118"/>
      <c r="F11" s="118"/>
    </row>
    <row r="12" spans="1:15" x14ac:dyDescent="0.3">
      <c r="A12" s="114" t="s">
        <v>186</v>
      </c>
      <c r="B12" s="114"/>
      <c r="C12" s="114"/>
      <c r="D12" s="114"/>
      <c r="E12" s="114"/>
      <c r="F12" s="114"/>
    </row>
    <row r="13" spans="1:15" x14ac:dyDescent="0.3">
      <c r="A13" s="114" t="s">
        <v>27</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ht="14.4" customHeight="1" x14ac:dyDescent="0.3">
      <c r="A16" s="125" t="s">
        <v>35</v>
      </c>
      <c r="B16" s="125"/>
      <c r="C16" s="125"/>
      <c r="D16" s="125"/>
      <c r="E16" s="125"/>
      <c r="F16" s="125"/>
    </row>
    <row r="17" spans="1:10" ht="94.2" customHeight="1" x14ac:dyDescent="0.3">
      <c r="A17" s="123" t="s">
        <v>128</v>
      </c>
      <c r="B17" s="123"/>
      <c r="C17" s="123"/>
      <c r="D17" s="123"/>
      <c r="E17" s="123"/>
      <c r="F17" s="123"/>
    </row>
    <row r="20" spans="1:10" ht="45.6" customHeight="1" x14ac:dyDescent="0.3">
      <c r="A20" s="4" t="s">
        <v>11</v>
      </c>
      <c r="B20" s="4" t="s">
        <v>12</v>
      </c>
      <c r="C20" s="4" t="s">
        <v>339</v>
      </c>
      <c r="D20" s="4" t="s">
        <v>10</v>
      </c>
      <c r="E20" s="4" t="s">
        <v>9</v>
      </c>
      <c r="F20" s="4" t="s">
        <v>56</v>
      </c>
      <c r="G20" s="4" t="s">
        <v>340</v>
      </c>
      <c r="H20" s="4" t="s">
        <v>10</v>
      </c>
      <c r="I20" s="4" t="s">
        <v>9</v>
      </c>
      <c r="J20" s="4" t="s">
        <v>56</v>
      </c>
    </row>
    <row r="21" spans="1:10" ht="15" customHeight="1" x14ac:dyDescent="0.3">
      <c r="A21" s="1">
        <v>2018</v>
      </c>
      <c r="B21" s="1" t="s">
        <v>158</v>
      </c>
      <c r="C21" s="16">
        <v>86.018019625945669</v>
      </c>
      <c r="D21" s="16"/>
      <c r="E21" s="16"/>
      <c r="F21" s="16"/>
      <c r="G21" s="16">
        <v>90.046166808457144</v>
      </c>
    </row>
    <row r="22" spans="1:10" x14ac:dyDescent="0.3">
      <c r="B22" s="1" t="s">
        <v>159</v>
      </c>
      <c r="C22" s="16">
        <v>93.854538180767491</v>
      </c>
      <c r="D22" s="34">
        <f>+((C22-C21)/C21)*100</f>
        <v>9.1103219870666354</v>
      </c>
      <c r="E22" s="16"/>
      <c r="F22" s="16"/>
      <c r="G22" s="16">
        <v>91.883707271001427</v>
      </c>
      <c r="H22" s="34">
        <f t="shared" ref="H22:H45" si="0">+G22/G21*100-100</f>
        <v>2.0406648363533719</v>
      </c>
      <c r="I22" s="16"/>
      <c r="J22" s="16"/>
    </row>
    <row r="23" spans="1:10" x14ac:dyDescent="0.3">
      <c r="B23" s="1" t="s">
        <v>160</v>
      </c>
      <c r="C23" s="16">
        <v>96.28448182520934</v>
      </c>
      <c r="D23" s="34">
        <f t="shared" ref="D23:D46" si="1">+((C23-C22)/C22)*100</f>
        <v>2.589052902014906</v>
      </c>
      <c r="E23" s="16"/>
      <c r="F23" s="16"/>
      <c r="G23" s="16">
        <v>96.561067009369665</v>
      </c>
      <c r="H23" s="34">
        <f t="shared" si="0"/>
        <v>5.0905213527931039</v>
      </c>
      <c r="I23" s="16"/>
      <c r="J23" s="16"/>
    </row>
    <row r="24" spans="1:10" x14ac:dyDescent="0.3">
      <c r="B24" s="1" t="s">
        <v>161</v>
      </c>
      <c r="C24" s="16">
        <v>97.791971694992853</v>
      </c>
      <c r="D24" s="34">
        <f t="shared" si="1"/>
        <v>1.5656623385273485</v>
      </c>
      <c r="E24" s="16"/>
      <c r="F24" s="16"/>
      <c r="G24" s="16">
        <v>97.673958468163633</v>
      </c>
      <c r="H24" s="34">
        <f t="shared" si="0"/>
        <v>1.1525260576148924</v>
      </c>
      <c r="I24" s="16"/>
      <c r="J24" s="16"/>
    </row>
    <row r="25" spans="1:10" x14ac:dyDescent="0.3">
      <c r="B25" s="1" t="s">
        <v>162</v>
      </c>
      <c r="C25" s="16">
        <v>104.59935066220584</v>
      </c>
      <c r="D25" s="34">
        <f t="shared" si="1"/>
        <v>6.9610816197108489</v>
      </c>
      <c r="E25" s="16"/>
      <c r="F25" s="16"/>
      <c r="G25" s="16">
        <v>100.21319857445275</v>
      </c>
      <c r="H25" s="34">
        <f t="shared" si="0"/>
        <v>2.5997104510889386</v>
      </c>
      <c r="I25" s="16"/>
      <c r="J25" s="16"/>
    </row>
    <row r="26" spans="1:10" x14ac:dyDescent="0.3">
      <c r="B26" s="1" t="s">
        <v>163</v>
      </c>
      <c r="C26" s="16">
        <v>97.231216405451235</v>
      </c>
      <c r="D26" s="34">
        <f t="shared" si="1"/>
        <v>-7.0441491367851095</v>
      </c>
      <c r="E26" s="16"/>
      <c r="F26" s="16"/>
      <c r="G26" s="16">
        <v>97.816942165360345</v>
      </c>
      <c r="H26" s="34">
        <f t="shared" si="0"/>
        <v>-2.3911584932718455</v>
      </c>
      <c r="I26" s="16"/>
      <c r="J26" s="16"/>
    </row>
    <row r="27" spans="1:10" x14ac:dyDescent="0.3">
      <c r="B27" s="1" t="s">
        <v>164</v>
      </c>
      <c r="C27" s="16">
        <v>99.760215368482164</v>
      </c>
      <c r="D27" s="34">
        <f t="shared" si="1"/>
        <v>2.6010154521620712</v>
      </c>
      <c r="E27" s="16"/>
      <c r="F27" s="16"/>
      <c r="G27" s="16">
        <v>100.80218364404712</v>
      </c>
      <c r="H27" s="34">
        <f t="shared" si="0"/>
        <v>3.0518654668638021</v>
      </c>
      <c r="I27" s="16"/>
      <c r="J27" s="16"/>
    </row>
    <row r="28" spans="1:10" x14ac:dyDescent="0.3">
      <c r="B28" s="1" t="s">
        <v>165</v>
      </c>
      <c r="C28" s="16">
        <v>104.17562283299362</v>
      </c>
      <c r="D28" s="34">
        <f t="shared" si="1"/>
        <v>4.4260203811733616</v>
      </c>
      <c r="E28" s="16"/>
      <c r="F28" s="16"/>
      <c r="G28" s="16">
        <v>105.4982355646848</v>
      </c>
      <c r="H28" s="34">
        <f t="shared" si="0"/>
        <v>4.6586807456675814</v>
      </c>
      <c r="I28" s="16"/>
      <c r="J28" s="16"/>
    </row>
    <row r="29" spans="1:10" x14ac:dyDescent="0.3">
      <c r="B29" s="1" t="s">
        <v>166</v>
      </c>
      <c r="C29" s="16">
        <v>100.93505336687478</v>
      </c>
      <c r="D29" s="34">
        <f t="shared" si="1"/>
        <v>-3.1106792337722569</v>
      </c>
      <c r="E29" s="16"/>
      <c r="F29" s="16"/>
      <c r="G29" s="16">
        <v>104.12475225410545</v>
      </c>
      <c r="H29" s="34">
        <f t="shared" si="0"/>
        <v>-1.3019016889028734</v>
      </c>
      <c r="I29" s="16"/>
      <c r="J29" s="16"/>
    </row>
    <row r="30" spans="1:10" x14ac:dyDescent="0.3">
      <c r="B30" s="1" t="s">
        <v>167</v>
      </c>
      <c r="C30" s="16">
        <v>110.06874981909307</v>
      </c>
      <c r="D30" s="34">
        <f t="shared" si="1"/>
        <v>9.0490826997628719</v>
      </c>
      <c r="E30" s="16"/>
      <c r="F30" s="16"/>
      <c r="G30" s="16">
        <v>107.74822176439949</v>
      </c>
      <c r="H30" s="34">
        <f t="shared" si="0"/>
        <v>3.4799309788045036</v>
      </c>
      <c r="I30" s="16"/>
      <c r="J30" s="16"/>
    </row>
    <row r="31" spans="1:10" x14ac:dyDescent="0.3">
      <c r="B31" s="1" t="s">
        <v>168</v>
      </c>
      <c r="C31" s="16">
        <v>108.30745377370987</v>
      </c>
      <c r="D31" s="34">
        <f t="shared" si="1"/>
        <v>-1.6001781143858158</v>
      </c>
      <c r="E31" s="16"/>
      <c r="F31" s="16"/>
      <c r="G31" s="16">
        <v>106.96048742733919</v>
      </c>
      <c r="H31" s="34">
        <f t="shared" si="0"/>
        <v>-0.7310880162669946</v>
      </c>
      <c r="I31" s="16"/>
      <c r="J31" s="16"/>
    </row>
    <row r="32" spans="1:10" x14ac:dyDescent="0.3">
      <c r="B32" s="1" t="s">
        <v>169</v>
      </c>
      <c r="C32" s="16">
        <v>100.97332644427399</v>
      </c>
      <c r="D32" s="34">
        <f t="shared" si="1"/>
        <v>-6.7715813398764713</v>
      </c>
      <c r="E32" s="16"/>
      <c r="F32" s="16"/>
      <c r="G32" s="16">
        <v>100.67107904861905</v>
      </c>
      <c r="H32" s="34">
        <f t="shared" si="0"/>
        <v>-5.8801231464027097</v>
      </c>
      <c r="I32" s="16"/>
      <c r="J32" s="16"/>
    </row>
    <row r="33" spans="1:10" x14ac:dyDescent="0.3">
      <c r="A33" s="1">
        <v>2019</v>
      </c>
      <c r="B33" s="1" t="s">
        <v>158</v>
      </c>
      <c r="C33" s="16">
        <v>86.950804422668952</v>
      </c>
      <c r="D33" s="34">
        <f t="shared" si="1"/>
        <v>-13.887352744929037</v>
      </c>
      <c r="E33" s="16">
        <f>+C33/C21*100-100</f>
        <v>1.0844062683372186</v>
      </c>
      <c r="F33" s="16">
        <f>+(AVERAGE(C33)/AVERAGE(C21))*100-100</f>
        <v>1.0844062683372186</v>
      </c>
      <c r="G33" s="16">
        <v>92.622804870823927</v>
      </c>
      <c r="H33" s="34">
        <f t="shared" si="0"/>
        <v>-7.9946239315744378</v>
      </c>
      <c r="I33" s="16">
        <f>+G33/G21*100-100</f>
        <v>2.8614633511804044</v>
      </c>
      <c r="J33" s="16">
        <f>+(AVERAGE(G33)/AVERAGE(G21))*100-100</f>
        <v>2.8614633511804044</v>
      </c>
    </row>
    <row r="34" spans="1:10" x14ac:dyDescent="0.3">
      <c r="B34" s="1" t="s">
        <v>159</v>
      </c>
      <c r="C34" s="16">
        <v>96.423494515871468</v>
      </c>
      <c r="D34" s="34">
        <f t="shared" si="1"/>
        <v>10.894309898682076</v>
      </c>
      <c r="E34" s="16">
        <f t="shared" ref="E34:E44" si="2">+C34/C22*100-100</f>
        <v>2.737167946163737</v>
      </c>
      <c r="F34" s="16">
        <f>+(AVERAGE(C33:C34)/AVERAGE(C21:C22))*100-100</f>
        <v>1.9467900910099587</v>
      </c>
      <c r="G34" s="16">
        <v>94.59948427855285</v>
      </c>
      <c r="H34" s="34">
        <f t="shared" si="0"/>
        <v>2.1341174136172043</v>
      </c>
      <c r="I34" s="16">
        <f t="shared" ref="I34:I44" si="3">+G34/G22*100-100</f>
        <v>2.9556676457791724</v>
      </c>
      <c r="J34" s="16">
        <f>+(AVERAGE(G33:G34)/AVERAGE(G21:G22))*100-100</f>
        <v>2.9090412427849657</v>
      </c>
    </row>
    <row r="35" spans="1:10" x14ac:dyDescent="0.3">
      <c r="B35" s="1" t="s">
        <v>160</v>
      </c>
      <c r="C35" s="16">
        <v>100.78160876555106</v>
      </c>
      <c r="D35" s="34">
        <f t="shared" si="1"/>
        <v>4.5197638517054939</v>
      </c>
      <c r="E35" s="16">
        <f t="shared" si="2"/>
        <v>4.670666399291207</v>
      </c>
      <c r="F35" s="16">
        <f>+(AVERAGE(C33:C35)/AVERAGE(C21:C23))*100-100</f>
        <v>2.8964925474397774</v>
      </c>
      <c r="G35" s="16">
        <v>99.44409099694505</v>
      </c>
      <c r="H35" s="34">
        <f t="shared" si="0"/>
        <v>5.1211766695545862</v>
      </c>
      <c r="I35" s="16">
        <f t="shared" si="3"/>
        <v>2.9857002173512086</v>
      </c>
      <c r="J35" s="16">
        <f>+(AVERAGE(G33:G35)/AVERAGE(G21:G23))*100-100</f>
        <v>2.9356211823371012</v>
      </c>
    </row>
    <row r="36" spans="1:10" x14ac:dyDescent="0.3">
      <c r="B36" s="1" t="s">
        <v>161</v>
      </c>
      <c r="C36" s="16">
        <v>98.632152010883829</v>
      </c>
      <c r="D36" s="34">
        <f t="shared" si="1"/>
        <v>-2.1327867068162436</v>
      </c>
      <c r="E36" s="16">
        <f t="shared" si="2"/>
        <v>0.85915060441918456</v>
      </c>
      <c r="F36" s="16">
        <f>+(AVERAGE(C33:C36)/AVERAGE(C21:C24))*100-100</f>
        <v>2.3637041736507314</v>
      </c>
      <c r="G36" s="16">
        <v>96.276615836529416</v>
      </c>
      <c r="H36" s="34">
        <f t="shared" si="0"/>
        <v>-3.1851818732124997</v>
      </c>
      <c r="I36" s="16">
        <f t="shared" si="3"/>
        <v>-1.4306194338275731</v>
      </c>
      <c r="J36" s="16">
        <f>+(AVERAGE(G33:G36)/AVERAGE(G21:G24))*100-100</f>
        <v>1.8018949758050127</v>
      </c>
    </row>
    <row r="37" spans="1:10" x14ac:dyDescent="0.3">
      <c r="B37" s="1" t="s">
        <v>162</v>
      </c>
      <c r="C37" s="16">
        <v>106.69459705518813</v>
      </c>
      <c r="D37" s="34">
        <f t="shared" si="1"/>
        <v>8.1742564467361785</v>
      </c>
      <c r="E37" s="16">
        <f t="shared" si="2"/>
        <v>2.0031160611586358</v>
      </c>
      <c r="F37" s="16">
        <f>+(AVERAGE(C33:C37)/AVERAGE(C21:C25))*100-100</f>
        <v>2.2848881428813286</v>
      </c>
      <c r="G37" s="16">
        <v>103.72513039575976</v>
      </c>
      <c r="H37" s="34">
        <f t="shared" si="0"/>
        <v>7.7365770436690156</v>
      </c>
      <c r="I37" s="16">
        <f t="shared" si="3"/>
        <v>3.5044603617734538</v>
      </c>
      <c r="J37" s="16">
        <f>+(AVERAGE(G33:G37)/AVERAGE(G21:G25))*100-100</f>
        <v>2.1600548571666565</v>
      </c>
    </row>
    <row r="38" spans="1:10" x14ac:dyDescent="0.3">
      <c r="B38" s="1" t="s">
        <v>163</v>
      </c>
      <c r="C38" s="16">
        <v>95.28139194913426</v>
      </c>
      <c r="D38" s="34">
        <f t="shared" si="1"/>
        <v>-10.697078784739539</v>
      </c>
      <c r="E38" s="16">
        <f t="shared" si="2"/>
        <v>-2.0053482085282752</v>
      </c>
      <c r="F38" s="16">
        <f>+(AVERAGE(C33:C38)/AVERAGE(C21:C26))*100-100</f>
        <v>1.5604010044566508</v>
      </c>
      <c r="G38" s="16">
        <v>96.917301211516033</v>
      </c>
      <c r="H38" s="34">
        <f t="shared" si="0"/>
        <v>-6.5633363470054746</v>
      </c>
      <c r="I38" s="16">
        <f t="shared" si="3"/>
        <v>-0.91971895044873975</v>
      </c>
      <c r="J38" s="16">
        <f>+(AVERAGE(G33:G38)/AVERAGE(G21:G26))*100-100</f>
        <v>1.635400279401253</v>
      </c>
    </row>
    <row r="39" spans="1:10" x14ac:dyDescent="0.3">
      <c r="B39" s="1" t="s">
        <v>164</v>
      </c>
      <c r="C39" s="16">
        <v>104.61327807343369</v>
      </c>
      <c r="D39" s="34">
        <f t="shared" si="1"/>
        <v>9.7940279139511688</v>
      </c>
      <c r="E39" s="16">
        <f t="shared" si="2"/>
        <v>4.8647275740392786</v>
      </c>
      <c r="F39" s="16">
        <f>+(AVERAGE(C33:C39)/AVERAGE(C21:C27))*100-100</f>
        <v>2.0483668256751457</v>
      </c>
      <c r="G39" s="16">
        <v>104.59989458831092</v>
      </c>
      <c r="H39" s="34">
        <f t="shared" si="0"/>
        <v>7.926957602779396</v>
      </c>
      <c r="I39" s="16">
        <f t="shared" si="3"/>
        <v>3.7674887655948766</v>
      </c>
      <c r="J39" s="16">
        <f>+(AVERAGE(G33:G39)/AVERAGE(G21:G27))*100-100</f>
        <v>1.9538003668503308</v>
      </c>
    </row>
    <row r="40" spans="1:10" x14ac:dyDescent="0.3">
      <c r="B40" s="1" t="s">
        <v>165</v>
      </c>
      <c r="C40" s="16">
        <v>105.50545489553154</v>
      </c>
      <c r="D40" s="34">
        <f t="shared" si="1"/>
        <v>0.85283325265038068</v>
      </c>
      <c r="E40" s="16">
        <f t="shared" si="2"/>
        <v>1.2765290250962096</v>
      </c>
      <c r="F40" s="16">
        <f>+(AVERAGE(C33:C40)/AVERAGE(C21:C28))*100-100</f>
        <v>1.9452437093561343</v>
      </c>
      <c r="G40" s="16">
        <v>105.85499179561945</v>
      </c>
      <c r="H40" s="34">
        <f t="shared" si="0"/>
        <v>1.1999029370425234</v>
      </c>
      <c r="I40" s="16">
        <f t="shared" si="3"/>
        <v>0.33816322047957215</v>
      </c>
      <c r="J40" s="16">
        <f>+(AVERAGE(G33:G40)/AVERAGE(G21:G28))*100-100</f>
        <v>1.7354174586872659</v>
      </c>
    </row>
    <row r="41" spans="1:10" x14ac:dyDescent="0.3">
      <c r="B41" s="1" t="s">
        <v>166</v>
      </c>
      <c r="C41" s="16">
        <v>103.30799720137837</v>
      </c>
      <c r="D41" s="34">
        <f t="shared" si="1"/>
        <v>-2.0827905972530347</v>
      </c>
      <c r="E41" s="16">
        <f t="shared" si="2"/>
        <v>2.3509610936435621</v>
      </c>
      <c r="F41" s="16">
        <f>+(AVERAGE(C33:C41)/AVERAGE(C21:C29))*100-100</f>
        <v>1.9917446847506568</v>
      </c>
      <c r="G41" s="16">
        <v>104.63845183761056</v>
      </c>
      <c r="H41" s="34">
        <f t="shared" si="0"/>
        <v>-1.149251383777667</v>
      </c>
      <c r="I41" s="16">
        <f t="shared" si="3"/>
        <v>0.49335011357480596</v>
      </c>
      <c r="J41" s="16">
        <f>+(AVERAGE(G33:G41)/AVERAGE(G21:G29))*100-100</f>
        <v>1.5892191773530584</v>
      </c>
    </row>
    <row r="42" spans="1:10" x14ac:dyDescent="0.3">
      <c r="B42" s="1" t="s">
        <v>167</v>
      </c>
      <c r="C42" s="16">
        <v>111.17367564907678</v>
      </c>
      <c r="D42" s="34">
        <f t="shared" si="1"/>
        <v>7.6138137034694813</v>
      </c>
      <c r="E42" s="16">
        <f t="shared" si="2"/>
        <v>1.003850622269951</v>
      </c>
      <c r="F42" s="16">
        <f>+(AVERAGE(C33:C42)/AVERAGE(C21:C30))*100-100</f>
        <v>1.8819898094643293</v>
      </c>
      <c r="G42" s="16">
        <v>110.1136871402488</v>
      </c>
      <c r="H42" s="34">
        <f t="shared" si="0"/>
        <v>5.2325270552887417</v>
      </c>
      <c r="I42" s="16">
        <f t="shared" si="3"/>
        <v>2.1953637258363301</v>
      </c>
      <c r="J42" s="16">
        <f>+(AVERAGE(G33:G42)/AVERAGE(G21:G30))*100-100</f>
        <v>1.6550324328184161</v>
      </c>
    </row>
    <row r="43" spans="1:10" x14ac:dyDescent="0.3">
      <c r="B43" s="1" t="s">
        <v>168</v>
      </c>
      <c r="C43" s="16">
        <v>102.57887813399148</v>
      </c>
      <c r="D43" s="34">
        <f t="shared" si="1"/>
        <v>-7.7309646055196133</v>
      </c>
      <c r="E43" s="16">
        <f t="shared" si="2"/>
        <v>-5.2891794979201308</v>
      </c>
      <c r="F43" s="16">
        <f>+(AVERAGE(C33:C43)/AVERAGE(C21:C31))*100-100</f>
        <v>1.1752816767580185</v>
      </c>
      <c r="G43" s="16">
        <v>104.78118291683766</v>
      </c>
      <c r="H43" s="34">
        <f t="shared" si="0"/>
        <v>-4.8427260605843401</v>
      </c>
      <c r="I43" s="16">
        <f t="shared" si="3"/>
        <v>-2.0374855826848943</v>
      </c>
      <c r="J43" s="16">
        <f>+(AVERAGE(G33:G43)/AVERAGE(G21:G31))*100-100</f>
        <v>1.2957645929159867</v>
      </c>
    </row>
    <row r="44" spans="1:10" x14ac:dyDescent="0.3">
      <c r="B44" s="1" t="s">
        <v>169</v>
      </c>
      <c r="C44" s="16">
        <v>104.37314778372441</v>
      </c>
      <c r="D44" s="34">
        <f t="shared" si="1"/>
        <v>1.7491609212075789</v>
      </c>
      <c r="E44" s="16">
        <f t="shared" si="2"/>
        <v>3.3670489615163177</v>
      </c>
      <c r="F44" s="16">
        <f>+(AVERAGE(C33:C44)/AVERAGE(C21:C32))*100-100</f>
        <v>1.3597067047028304</v>
      </c>
      <c r="G44" s="16">
        <v>104.06491232351213</v>
      </c>
      <c r="H44" s="34">
        <f t="shared" si="0"/>
        <v>-0.6835870462485758</v>
      </c>
      <c r="I44" s="16">
        <f t="shared" si="3"/>
        <v>3.3712097922920208</v>
      </c>
      <c r="J44" s="16">
        <f>+(AVERAGE(G33:G44)/AVERAGE(G21:G32))*100-100</f>
        <v>1.4698790160222046</v>
      </c>
    </row>
    <row r="45" spans="1:10" x14ac:dyDescent="0.3">
      <c r="A45" s="1">
        <v>2020</v>
      </c>
      <c r="B45" s="1" t="s">
        <v>158</v>
      </c>
      <c r="C45" s="16">
        <v>89.305103856659997</v>
      </c>
      <c r="D45" s="34">
        <f t="shared" si="1"/>
        <v>-14.43670546210552</v>
      </c>
      <c r="E45" s="16">
        <f t="shared" ref="E45:E50" si="4">+C45/C33*100-100</f>
        <v>2.7076223729303024</v>
      </c>
      <c r="F45" s="16">
        <f>+(AVERAGE(C45)/AVERAGE(C33))*100-100</f>
        <v>2.7076223729303024</v>
      </c>
      <c r="G45" s="16">
        <v>95.797251812348577</v>
      </c>
      <c r="H45" s="34">
        <f t="shared" si="0"/>
        <v>-7.9447148194017956</v>
      </c>
      <c r="I45" s="16">
        <f t="shared" ref="I45:I50" si="5">+G45/G33*100-100</f>
        <v>3.4272843992922475</v>
      </c>
      <c r="J45" s="16">
        <f>+(AVERAGE(G45)/AVERAGE(G33))*100-100</f>
        <v>3.4272843992922475</v>
      </c>
    </row>
    <row r="46" spans="1:10" x14ac:dyDescent="0.3">
      <c r="B46" s="1" t="s">
        <v>159</v>
      </c>
      <c r="C46" s="16">
        <v>97.079675574293944</v>
      </c>
      <c r="D46" s="34">
        <f t="shared" si="1"/>
        <v>8.7056297813757624</v>
      </c>
      <c r="E46" s="16">
        <f t="shared" si="4"/>
        <v>0.68051988959440735</v>
      </c>
      <c r="F46" s="16">
        <f>+(AVERAGE(C45:C46)/AVERAGE(C33:C34))*100-100</f>
        <v>1.6417134297661278</v>
      </c>
      <c r="G46" s="16">
        <v>98.823632758475881</v>
      </c>
      <c r="H46" s="34">
        <f t="shared" ref="H46:H51" si="6">+G46/G45*100-100</f>
        <v>3.1591521561135067</v>
      </c>
      <c r="I46" s="16">
        <f t="shared" si="5"/>
        <v>4.4652975776113379</v>
      </c>
      <c r="J46" s="16">
        <f>+(AVERAGE(G45:G46)/AVERAGE(G33:G34))*100-100</f>
        <v>3.9517706225377083</v>
      </c>
    </row>
    <row r="47" spans="1:10" x14ac:dyDescent="0.3">
      <c r="B47" s="1" t="s">
        <v>160</v>
      </c>
      <c r="C47" s="16">
        <v>85.792294069771245</v>
      </c>
      <c r="D47" s="34">
        <f t="shared" ref="D47:D52" si="7">+((C47-C46)/C46)*100</f>
        <v>-11.626925448349484</v>
      </c>
      <c r="E47" s="16">
        <f t="shared" si="4"/>
        <v>-14.87306551203163</v>
      </c>
      <c r="F47" s="16">
        <f>+(AVERAGE(C45:C47)/AVERAGE(C33:C35))*100-100</f>
        <v>-4.215585134285007</v>
      </c>
      <c r="G47" s="16">
        <v>90.607708642513842</v>
      </c>
      <c r="H47" s="34">
        <f t="shared" si="6"/>
        <v>-8.3137240421445426</v>
      </c>
      <c r="I47" s="16">
        <f t="shared" si="5"/>
        <v>-8.8857792010011565</v>
      </c>
      <c r="J47" s="16">
        <f>+(AVERAGE(G45:G47)/AVERAGE(G33:G35))*100-100</f>
        <v>-0.50155408257138845</v>
      </c>
    </row>
    <row r="48" spans="1:10" x14ac:dyDescent="0.3">
      <c r="B48" s="1" t="s">
        <v>161</v>
      </c>
      <c r="C48" s="16">
        <v>57.598619398071463</v>
      </c>
      <c r="D48" s="34">
        <f t="shared" si="7"/>
        <v>-32.86271217875472</v>
      </c>
      <c r="E48" s="16">
        <f t="shared" si="4"/>
        <v>-41.602592842427697</v>
      </c>
      <c r="F48" s="16">
        <f>+(AVERAGE(C45:C48)/AVERAGE(C33:C36))*100-100</f>
        <v>-13.849012650930604</v>
      </c>
      <c r="G48" s="16">
        <v>61.830026955966645</v>
      </c>
      <c r="H48" s="34">
        <f t="shared" si="6"/>
        <v>-31.760743227805762</v>
      </c>
      <c r="I48" s="16">
        <f t="shared" si="5"/>
        <v>-35.778769934176466</v>
      </c>
      <c r="J48" s="16">
        <f>+(AVERAGE(G45:G48)/AVERAGE(G33:G36))*100-100</f>
        <v>-9.3706834150201246</v>
      </c>
    </row>
    <row r="49" spans="1:10" x14ac:dyDescent="0.3">
      <c r="B49" s="1" t="s">
        <v>162</v>
      </c>
      <c r="C49" s="16">
        <v>71.239333301890596</v>
      </c>
      <c r="D49" s="34">
        <f t="shared" si="7"/>
        <v>23.682362609329932</v>
      </c>
      <c r="E49" s="16">
        <f t="shared" si="4"/>
        <v>-33.23060842055402</v>
      </c>
      <c r="F49" s="16">
        <f>+(AVERAGE(C45:C49)/AVERAGE(C33:C37))*100-100</f>
        <v>-18.073700742172818</v>
      </c>
      <c r="G49" s="16">
        <v>76.331195882141401</v>
      </c>
      <c r="H49" s="34">
        <f t="shared" si="6"/>
        <v>23.453279320906688</v>
      </c>
      <c r="I49" s="16">
        <f t="shared" si="5"/>
        <v>-26.410122994396559</v>
      </c>
      <c r="J49" s="16">
        <f>+(AVERAGE(G45:G49)/AVERAGE(G33:G37))*100-100</f>
        <v>-13.002353533614468</v>
      </c>
    </row>
    <row r="50" spans="1:10" x14ac:dyDescent="0.3">
      <c r="B50" s="1" t="s">
        <v>163</v>
      </c>
      <c r="C50" s="16">
        <v>80.517141731877089</v>
      </c>
      <c r="D50" s="34">
        <f t="shared" si="7"/>
        <v>13.0234352287801</v>
      </c>
      <c r="E50" s="16">
        <f t="shared" si="4"/>
        <v>-15.495418271323146</v>
      </c>
      <c r="F50" s="16">
        <f>+(AVERAGE(C45:C50)/AVERAGE(C33:C38))*100-100</f>
        <v>-17.653595670394466</v>
      </c>
      <c r="G50" s="16">
        <v>87.205342873566565</v>
      </c>
      <c r="H50" s="34">
        <f t="shared" si="6"/>
        <v>14.246006322520216</v>
      </c>
      <c r="I50" s="16">
        <f t="shared" si="5"/>
        <v>-10.020871626164791</v>
      </c>
      <c r="J50" s="16">
        <f>+(AVERAGE(G45:G50)/AVERAGE(G33:G38))*100-100</f>
        <v>-12.507212348759637</v>
      </c>
    </row>
    <row r="51" spans="1:10" x14ac:dyDescent="0.3">
      <c r="B51" s="1" t="s">
        <v>164</v>
      </c>
      <c r="C51" s="16">
        <v>88.570906622182505</v>
      </c>
      <c r="D51" s="34">
        <f t="shared" si="7"/>
        <v>10.002546932334653</v>
      </c>
      <c r="E51" s="16">
        <f t="shared" ref="E51" si="8">+C51/C39*100-100</f>
        <v>-15.334928554662227</v>
      </c>
      <c r="F51" s="16">
        <f>+(AVERAGE(C45:C51)/AVERAGE(C33:C39))*100-100</f>
        <v>-17.301737031720762</v>
      </c>
      <c r="G51" s="16">
        <v>95.824346764366936</v>
      </c>
      <c r="H51" s="34">
        <f t="shared" si="6"/>
        <v>9.883573192638579</v>
      </c>
      <c r="I51" s="16">
        <f t="shared" ref="I51" si="9">+G51/G39*100-100</f>
        <v>-8.3896335254286782</v>
      </c>
      <c r="J51" s="16">
        <f>+(AVERAGE(G45:G51)/AVERAGE(G33:G39))*100-100</f>
        <v>-11.881365942276972</v>
      </c>
    </row>
    <row r="52" spans="1:10" x14ac:dyDescent="0.3">
      <c r="B52" s="1" t="s">
        <v>165</v>
      </c>
      <c r="C52" s="16">
        <v>87.230190179700628</v>
      </c>
      <c r="D52" s="34">
        <f t="shared" si="7"/>
        <v>-1.5137210328002855</v>
      </c>
      <c r="E52" s="16">
        <f>+C52/C40*100-100</f>
        <v>-17.321630179147178</v>
      </c>
      <c r="F52" s="16">
        <f>+(AVERAGE(C45:C52)/AVERAGE(C33:C40))*100-100</f>
        <v>-17.304377465778316</v>
      </c>
      <c r="G52" s="16">
        <v>95.077840611204238</v>
      </c>
      <c r="H52" s="34">
        <f>+G52/G51*100-100</f>
        <v>-0.77903599489008002</v>
      </c>
      <c r="I52" s="16">
        <f>+G52/G40*100-100</f>
        <v>-10.181051456905593</v>
      </c>
      <c r="J52" s="16">
        <f>+(AVERAGE(G45:G52)/AVERAGE(G33:G40))*100-100</f>
        <v>-11.654693854309357</v>
      </c>
    </row>
    <row r="53" spans="1:10" x14ac:dyDescent="0.3">
      <c r="B53" s="1" t="s">
        <v>166</v>
      </c>
      <c r="C53" s="16">
        <v>94.820864283853481</v>
      </c>
      <c r="D53" s="34">
        <f>+((C53-C52)/C52)*100</f>
        <v>8.7018887480532889</v>
      </c>
      <c r="E53" s="16">
        <f>+C53/C41*100-100</f>
        <v>-8.2153687492178449</v>
      </c>
      <c r="F53" s="16">
        <f>+(AVERAGE(C45:C53)/AVERAGE(C33:C41))*100-100</f>
        <v>-16.258978972359685</v>
      </c>
      <c r="G53" s="16">
        <v>101.64119756973432</v>
      </c>
      <c r="H53" s="34">
        <f>+G53/G52*100-100</f>
        <v>6.9031405386763112</v>
      </c>
      <c r="I53" s="16">
        <f>+G53/G41*100-100</f>
        <v>-2.8643908766231618</v>
      </c>
      <c r="J53" s="16">
        <f>+(AVERAGE(G45:G53)/AVERAGE(G33:G41))*100-100</f>
        <v>-10.631187202365851</v>
      </c>
    </row>
    <row r="54" spans="1:10" x14ac:dyDescent="0.3">
      <c r="B54" s="1" t="s">
        <v>167</v>
      </c>
      <c r="C54" s="16">
        <v>100.3649844894676</v>
      </c>
      <c r="D54" s="34">
        <f t="shared" ref="D54:D55" si="10">+((C54-C53)/C53)*100</f>
        <v>5.8469412270039793</v>
      </c>
      <c r="E54" s="16">
        <f t="shared" ref="E54:E55" si="11">+C54/C42*100-100</f>
        <v>-9.7223475759919609</v>
      </c>
      <c r="F54" s="16">
        <f>+(AVERAGE(C45:C54)/AVERAGE(C33:C42))*100-100</f>
        <v>-15.539019659913464</v>
      </c>
      <c r="G54" s="16">
        <v>107.26326463255043</v>
      </c>
      <c r="H54" s="34">
        <f t="shared" ref="H54:H55" si="12">+G54/G53*100-100</f>
        <v>5.5312877034520369</v>
      </c>
      <c r="I54" s="16">
        <f t="shared" ref="I54:I55" si="13">+G54/G42*100-100</f>
        <v>-2.5886178019521395</v>
      </c>
      <c r="J54" s="16">
        <f>+(AVERAGE(G45:G54)/AVERAGE(G33:G42))*100-100</f>
        <v>-9.7533089349685582</v>
      </c>
    </row>
    <row r="55" spans="1:10" x14ac:dyDescent="0.3">
      <c r="B55" s="1" t="s">
        <v>168</v>
      </c>
      <c r="C55" s="16">
        <v>98.850813514914918</v>
      </c>
      <c r="D55" s="34">
        <f t="shared" si="10"/>
        <v>-1.5086645828272733</v>
      </c>
      <c r="E55" s="16">
        <f t="shared" si="11"/>
        <v>-3.6343394340956365</v>
      </c>
      <c r="F55" s="16">
        <f>+(AVERAGE(C45:C55)/AVERAGE(C33:C43))*100-100</f>
        <v>-14.44079036510486</v>
      </c>
      <c r="G55" s="16">
        <v>104.5482425238371</v>
      </c>
      <c r="H55" s="34">
        <f t="shared" si="12"/>
        <v>-2.5311760909143715</v>
      </c>
      <c r="I55" s="16">
        <f t="shared" si="13"/>
        <v>-0.22231128387379329</v>
      </c>
      <c r="J55" s="16">
        <f>+(AVERAGE(G45:G55)/AVERAGE(G33:G43))*100-100</f>
        <v>-8.8564942331009036</v>
      </c>
    </row>
    <row r="56" spans="1:10" x14ac:dyDescent="0.3">
      <c r="B56" s="1" t="s">
        <v>169</v>
      </c>
      <c r="C56" s="16">
        <v>101.69218811235731</v>
      </c>
      <c r="D56" s="34">
        <f t="shared" ref="D56:D61" si="14">+((C56-C55)/C55)*100</f>
        <v>2.8744068929829099</v>
      </c>
      <c r="E56" s="16">
        <f t="shared" ref="E56:E61" si="15">+C56/C44*100-100</f>
        <v>-2.5686296986293939</v>
      </c>
      <c r="F56" s="16">
        <f>+(AVERAGE(C45:C56)/AVERAGE(C33:C44))*100-100</f>
        <v>-13.422030198927388</v>
      </c>
      <c r="G56" s="16">
        <v>105.68443984019751</v>
      </c>
      <c r="H56" s="34">
        <f t="shared" ref="H56" si="16">+G56/G55*100-100</f>
        <v>1.086768451513052</v>
      </c>
      <c r="I56" s="16">
        <f t="shared" ref="I56" si="17">+G56/G44*100-100</f>
        <v>1.5562666421614466</v>
      </c>
      <c r="J56" s="16">
        <f>+(AVERAGE(G45:G56)/AVERAGE(G33:G44))*100-100</f>
        <v>-7.9665724667946307</v>
      </c>
    </row>
    <row r="57" spans="1:10" x14ac:dyDescent="0.3">
      <c r="A57" s="1">
        <v>2021</v>
      </c>
      <c r="B57" s="1" t="s">
        <v>158</v>
      </c>
      <c r="C57" s="16">
        <v>80.753855100307732</v>
      </c>
      <c r="D57" s="34">
        <f t="shared" si="14"/>
        <v>-20.589912952718954</v>
      </c>
      <c r="E57" s="16">
        <f t="shared" si="15"/>
        <v>-9.5753192002077725</v>
      </c>
      <c r="F57" s="16">
        <f>+(AVERAGE(C57)/AVERAGE(C45))*100-100</f>
        <v>-9.5753192002077725</v>
      </c>
      <c r="G57" s="16">
        <v>94.343739414912108</v>
      </c>
      <c r="H57" s="34">
        <f t="shared" ref="H57:H58" si="18">+G57/G56*100-100</f>
        <v>-10.730719150740981</v>
      </c>
      <c r="I57" s="16">
        <f t="shared" ref="I57:I63" si="19">+G57/G45*100-100</f>
        <v>-1.5172798487827919</v>
      </c>
      <c r="J57" s="16">
        <f>+(AVERAGE(G57)/AVERAGE(G45))*100-100</f>
        <v>-1.5172798487827919</v>
      </c>
    </row>
    <row r="58" spans="1:10" x14ac:dyDescent="0.3">
      <c r="B58" s="1" t="s">
        <v>159</v>
      </c>
      <c r="C58" s="16">
        <v>92.8108964568913</v>
      </c>
      <c r="D58" s="34">
        <f t="shared" si="14"/>
        <v>14.930607760591757</v>
      </c>
      <c r="E58" s="16">
        <f t="shared" si="15"/>
        <v>-4.3971913710566497</v>
      </c>
      <c r="F58" s="16">
        <f>+(AVERAGE(C57:C58)/AVERAGE(C45:C46))*100-100</f>
        <v>-6.8782590042466722</v>
      </c>
      <c r="G58" s="16">
        <v>99.338149400864353</v>
      </c>
      <c r="H58" s="34">
        <f t="shared" si="18"/>
        <v>5.2938435734325253</v>
      </c>
      <c r="I58" s="16">
        <f t="shared" si="19"/>
        <v>0.52064129604094944</v>
      </c>
      <c r="J58" s="16">
        <f>+(AVERAGE($G$57:G58)/AVERAGE($G$45:G46))*100-100</f>
        <v>-0.4824743023435758</v>
      </c>
    </row>
    <row r="59" spans="1:10" x14ac:dyDescent="0.3">
      <c r="B59" s="1" t="s">
        <v>160</v>
      </c>
      <c r="C59" s="16">
        <v>106.94084268811123</v>
      </c>
      <c r="D59" s="34">
        <f t="shared" si="14"/>
        <v>15.224447527864355</v>
      </c>
      <c r="E59" s="16">
        <f t="shared" si="15"/>
        <v>24.650872024870637</v>
      </c>
      <c r="F59" s="16">
        <f>+(AVERAGE(C57:C59)/AVERAGE(C45:C47))*100-100</f>
        <v>3.0599641025837059</v>
      </c>
      <c r="G59" s="16">
        <v>109.27803429628213</v>
      </c>
      <c r="H59" s="34">
        <f t="shared" ref="H59" si="20">+G59/G58*100-100</f>
        <v>10.006110397030696</v>
      </c>
      <c r="I59" s="16">
        <f t="shared" si="19"/>
        <v>20.605670238754968</v>
      </c>
      <c r="J59" s="16">
        <f>+(AVERAGE(G57:G59)/AVERAGE(G45:G47))*100-100</f>
        <v>6.2165330968266801</v>
      </c>
    </row>
    <row r="60" spans="1:10" x14ac:dyDescent="0.3">
      <c r="B60" s="1" t="s">
        <v>161</v>
      </c>
      <c r="C60" s="16">
        <v>95.049838929708713</v>
      </c>
      <c r="D60" s="34">
        <f t="shared" si="14"/>
        <v>-11.119235139264953</v>
      </c>
      <c r="E60" s="16">
        <f t="shared" si="15"/>
        <v>65.02103682869037</v>
      </c>
      <c r="F60" s="16">
        <f>+(AVERAGE(C57:C60)/AVERAGE(C45:C48))*100-100</f>
        <v>13.882084478030805</v>
      </c>
      <c r="G60" s="16">
        <v>101.34594979383903</v>
      </c>
      <c r="H60" s="34">
        <f>+G60/G59*100-100</f>
        <v>-7.2586266339098842</v>
      </c>
      <c r="I60" s="16">
        <f t="shared" si="19"/>
        <v>63.910570289762859</v>
      </c>
      <c r="J60" s="16">
        <f>+(AVERAGE(G57:G60)/AVERAGE(G45:G48))*100-100</f>
        <v>16.494980792773831</v>
      </c>
    </row>
    <row r="61" spans="1:10" x14ac:dyDescent="0.3">
      <c r="B61" s="1" t="s">
        <v>162</v>
      </c>
      <c r="C61" s="16">
        <v>88.12468314758911</v>
      </c>
      <c r="D61" s="34">
        <f t="shared" si="14"/>
        <v>-7.2858153786466664</v>
      </c>
      <c r="E61" s="16">
        <f t="shared" si="15"/>
        <v>23.702285048266162</v>
      </c>
      <c r="F61" s="16">
        <f>+(AVERAGE(C57:C61)/AVERAGE(C45:C49))*100-100</f>
        <v>15.626618961295534</v>
      </c>
      <c r="G61" s="16">
        <v>82.781549055536928</v>
      </c>
      <c r="H61" s="34">
        <f>+G61/G60*100-100</f>
        <v>-18.317851651759497</v>
      </c>
      <c r="I61" s="16">
        <f t="shared" si="19"/>
        <v>8.4504809584735767</v>
      </c>
      <c r="J61" s="16">
        <f>+(AVERAGE(G57:G61)/AVERAGE(G45:G49))*100-100</f>
        <v>15.044671245056179</v>
      </c>
    </row>
    <row r="62" spans="1:10" x14ac:dyDescent="0.3">
      <c r="B62" s="1" t="s">
        <v>163</v>
      </c>
      <c r="C62" s="16">
        <v>99.826305033236608</v>
      </c>
      <c r="D62" s="34">
        <f>+((C62-C61)/C61)*100</f>
        <v>13.278483924929299</v>
      </c>
      <c r="E62" s="16">
        <f>+C62/C50*100-100</f>
        <v>23.981431638071854</v>
      </c>
      <c r="F62" s="16">
        <f>+(AVERAGE(C57:C62)/AVERAGE(C45:C50))*100-100</f>
        <v>17.023629755667827</v>
      </c>
      <c r="G62" s="16">
        <v>105.20273882268609</v>
      </c>
      <c r="H62" s="34">
        <f t="shared" ref="H62:H63" si="21">+G62/G61*100-100</f>
        <v>27.08476710445116</v>
      </c>
      <c r="I62" s="16">
        <f t="shared" si="19"/>
        <v>20.637951020057102</v>
      </c>
      <c r="J62" s="16">
        <f>+(AVERAGE(G57:G62)/AVERAGE(G45:G50))*100-100</f>
        <v>15.999956214059139</v>
      </c>
    </row>
    <row r="63" spans="1:10" x14ac:dyDescent="0.3">
      <c r="B63" s="1" t="s">
        <v>164</v>
      </c>
      <c r="C63" s="16">
        <v>109.49226936853091</v>
      </c>
      <c r="D63" s="34">
        <f>+((C63-C62)/C62)*100</f>
        <v>9.6827828417330242</v>
      </c>
      <c r="E63" s="16">
        <f>+C63/C51*100-100</f>
        <v>23.621032621459776</v>
      </c>
      <c r="F63" s="16">
        <f>+(AVERAGE(C57:C63)/AVERAGE(C45:C51))*100-100</f>
        <v>18.048598711731373</v>
      </c>
      <c r="G63" s="16">
        <v>115.00614490660044</v>
      </c>
      <c r="H63" s="34">
        <f t="shared" si="21"/>
        <v>9.3185844718715032</v>
      </c>
      <c r="I63" s="16">
        <f t="shared" si="19"/>
        <v>20.017666480317104</v>
      </c>
      <c r="J63" s="16">
        <f>+(AVERAGE(G57:G63)/AVERAGE(G45:G51))*100-100</f>
        <v>16.634821118866228</v>
      </c>
    </row>
    <row r="64" spans="1:10" x14ac:dyDescent="0.3">
      <c r="B64" s="1" t="s">
        <v>165</v>
      </c>
      <c r="C64" s="16">
        <v>111.76888524679769</v>
      </c>
      <c r="D64" s="34">
        <f>+((C64-C63)/C63)*100</f>
        <v>2.0792480523023134</v>
      </c>
      <c r="E64" s="16">
        <f>+C64/C52*100-100</f>
        <v>28.130965915063967</v>
      </c>
      <c r="F64" s="16">
        <f>+(AVERAGE(C57:C64)/AVERAGE(C45:C52))*100-100</f>
        <v>19.386560527741963</v>
      </c>
      <c r="G64" s="16">
        <v>116.87472657053857</v>
      </c>
      <c r="H64" s="34">
        <f>+G64/G63*100-100</f>
        <v>1.6247668030744364</v>
      </c>
      <c r="I64" s="16">
        <f>+G64/G52*100-100</f>
        <v>22.925306064182664</v>
      </c>
      <c r="J64" s="16">
        <f>+(AVERAGE(G57:G64)/AVERAGE(G45:G52))*100-100</f>
        <v>17.487405562915853</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53" orientation="portrait" r:id="rId1"/>
  <colBreaks count="1" manualBreakCount="1">
    <brk id="15" max="7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zoomScale="90" zoomScaleNormal="90" workbookViewId="0">
      <selection activeCell="A9" sqref="A9"/>
    </sheetView>
  </sheetViews>
  <sheetFormatPr baseColWidth="10" defaultColWidth="11.5546875" defaultRowHeight="14.4" x14ac:dyDescent="0.3"/>
  <cols>
    <col min="1" max="1" width="7" style="1" customWidth="1"/>
    <col min="2" max="2" width="7.5546875" style="1" customWidth="1"/>
    <col min="3" max="3" width="13.33203125" style="1" customWidth="1"/>
    <col min="4" max="4" width="11.109375" style="1" customWidth="1"/>
    <col min="5" max="5" width="10.88671875" style="1" customWidth="1"/>
    <col min="6" max="6" width="11.5546875" style="1" customWidth="1"/>
    <col min="7" max="7" width="13.5546875" style="1" customWidth="1"/>
    <col min="8" max="9" width="10.5546875" style="1" customWidth="1"/>
    <col min="10" max="10" width="11.5546875" style="1"/>
    <col min="11" max="11" width="11.5546875" style="1" customWidth="1"/>
    <col min="12"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2" customHeight="1" x14ac:dyDescent="0.3"/>
    <row r="9" spans="1:15" ht="21" x14ac:dyDescent="0.4">
      <c r="A9" s="8" t="s">
        <v>57</v>
      </c>
      <c r="N9" s="109" t="s">
        <v>61</v>
      </c>
      <c r="O9" s="109"/>
    </row>
    <row r="10" spans="1:15" ht="21" x14ac:dyDescent="0.4">
      <c r="A10" s="118" t="s">
        <v>343</v>
      </c>
      <c r="B10" s="118"/>
      <c r="C10" s="118"/>
      <c r="D10" s="118"/>
      <c r="E10" s="118"/>
      <c r="F10" s="118"/>
      <c r="N10" s="110">
        <v>44497</v>
      </c>
      <c r="O10" s="110"/>
    </row>
    <row r="11" spans="1:15" x14ac:dyDescent="0.3">
      <c r="A11" s="118"/>
      <c r="B11" s="118"/>
      <c r="C11" s="118"/>
      <c r="D11" s="118"/>
      <c r="E11" s="118"/>
      <c r="F11" s="118"/>
    </row>
    <row r="12" spans="1:15" x14ac:dyDescent="0.3">
      <c r="A12" s="114" t="s">
        <v>186</v>
      </c>
      <c r="B12" s="114"/>
      <c r="C12" s="114"/>
      <c r="D12" s="114"/>
      <c r="E12" s="114"/>
      <c r="F12" s="114"/>
    </row>
    <row r="13" spans="1:15" x14ac:dyDescent="0.3">
      <c r="A13" s="114" t="s">
        <v>27</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ht="14.4" customHeight="1" x14ac:dyDescent="0.3">
      <c r="A16" s="125" t="s">
        <v>35</v>
      </c>
      <c r="B16" s="125"/>
      <c r="C16" s="125"/>
      <c r="D16" s="125"/>
      <c r="E16" s="125"/>
      <c r="F16" s="125"/>
    </row>
    <row r="17" spans="1:10" ht="96.6" customHeight="1" x14ac:dyDescent="0.3">
      <c r="A17" s="123" t="s">
        <v>128</v>
      </c>
      <c r="B17" s="123"/>
      <c r="C17" s="123"/>
      <c r="D17" s="123"/>
      <c r="E17" s="123"/>
      <c r="F17" s="123"/>
    </row>
    <row r="20" spans="1:10" ht="45" customHeight="1" x14ac:dyDescent="0.3">
      <c r="A20" s="4" t="s">
        <v>11</v>
      </c>
      <c r="B20" s="4" t="s">
        <v>12</v>
      </c>
      <c r="C20" s="4" t="s">
        <v>341</v>
      </c>
      <c r="D20" s="4" t="s">
        <v>10</v>
      </c>
      <c r="E20" s="4" t="s">
        <v>9</v>
      </c>
      <c r="F20" s="4" t="s">
        <v>56</v>
      </c>
      <c r="G20" s="4" t="s">
        <v>342</v>
      </c>
      <c r="H20" s="4" t="s">
        <v>10</v>
      </c>
      <c r="I20" s="4" t="s">
        <v>9</v>
      </c>
      <c r="J20" s="4" t="s">
        <v>56</v>
      </c>
    </row>
    <row r="21" spans="1:10" ht="15" customHeight="1" x14ac:dyDescent="0.3">
      <c r="A21" s="1">
        <v>2018</v>
      </c>
      <c r="B21" s="1" t="s">
        <v>158</v>
      </c>
      <c r="C21" s="16">
        <v>82.922201686550196</v>
      </c>
      <c r="D21" s="16"/>
      <c r="E21" s="16"/>
      <c r="F21" s="16"/>
      <c r="G21" s="16">
        <v>88.511144535691699</v>
      </c>
    </row>
    <row r="22" spans="1:10" x14ac:dyDescent="0.3">
      <c r="B22" s="1" t="s">
        <v>159</v>
      </c>
      <c r="C22" s="16">
        <v>92.910025624111114</v>
      </c>
      <c r="D22" s="34">
        <f>+((C22-C21)/C21)*100</f>
        <v>12.044812769582942</v>
      </c>
      <c r="E22" s="16"/>
      <c r="F22" s="16"/>
      <c r="G22" s="16">
        <v>90.30102548134613</v>
      </c>
      <c r="H22" s="34">
        <f t="shared" ref="H22:H37" si="0">+G22/G21*100-100</f>
        <v>2.022209694659054</v>
      </c>
      <c r="I22" s="16"/>
      <c r="J22" s="16"/>
    </row>
    <row r="23" spans="1:10" x14ac:dyDescent="0.3">
      <c r="B23" s="1" t="s">
        <v>160</v>
      </c>
      <c r="C23" s="16">
        <v>95.932166717697541</v>
      </c>
      <c r="D23" s="34">
        <f t="shared" ref="D23:D37" si="1">+((C23-C22)/C22)*100</f>
        <v>3.2527610161396296</v>
      </c>
      <c r="E23" s="16"/>
      <c r="F23" s="16"/>
      <c r="G23" s="16">
        <v>96.110906602681581</v>
      </c>
      <c r="H23" s="34">
        <f t="shared" si="0"/>
        <v>6.4339038126822032</v>
      </c>
      <c r="I23" s="16"/>
      <c r="J23" s="16"/>
    </row>
    <row r="24" spans="1:10" x14ac:dyDescent="0.3">
      <c r="B24" s="1" t="s">
        <v>161</v>
      </c>
      <c r="C24" s="16">
        <v>97.100867251004161</v>
      </c>
      <c r="D24" s="34">
        <f t="shared" si="1"/>
        <v>1.2182572053707383</v>
      </c>
      <c r="E24" s="16"/>
      <c r="F24" s="16"/>
      <c r="G24" s="16">
        <v>95.894410010235404</v>
      </c>
      <c r="H24" s="34">
        <f t="shared" si="0"/>
        <v>-0.22525704948468217</v>
      </c>
      <c r="I24" s="16"/>
      <c r="J24" s="16"/>
    </row>
    <row r="25" spans="1:10" x14ac:dyDescent="0.3">
      <c r="B25" s="1" t="s">
        <v>162</v>
      </c>
      <c r="C25" s="16">
        <v>101.14474887559382</v>
      </c>
      <c r="D25" s="34">
        <f t="shared" si="1"/>
        <v>4.1646194715607336</v>
      </c>
      <c r="E25" s="16"/>
      <c r="F25" s="16"/>
      <c r="G25" s="16">
        <v>98.332758993602695</v>
      </c>
      <c r="H25" s="34">
        <f t="shared" si="0"/>
        <v>2.5427436105055961</v>
      </c>
      <c r="I25" s="16"/>
      <c r="J25" s="16"/>
    </row>
    <row r="26" spans="1:10" x14ac:dyDescent="0.3">
      <c r="B26" s="1" t="s">
        <v>163</v>
      </c>
      <c r="C26" s="16">
        <v>97.901665965698854</v>
      </c>
      <c r="D26" s="34">
        <f t="shared" si="1"/>
        <v>-3.206377934542008</v>
      </c>
      <c r="E26" s="16"/>
      <c r="F26" s="16"/>
      <c r="G26" s="16">
        <v>97.601772557671822</v>
      </c>
      <c r="H26" s="34">
        <f t="shared" si="0"/>
        <v>-0.7433803784336277</v>
      </c>
      <c r="I26" s="16"/>
      <c r="J26" s="16"/>
    </row>
    <row r="27" spans="1:10" x14ac:dyDescent="0.3">
      <c r="B27" s="1" t="s">
        <v>164</v>
      </c>
      <c r="C27" s="16">
        <v>97.226121783576318</v>
      </c>
      <c r="D27" s="34">
        <f t="shared" si="1"/>
        <v>-0.69002317321057838</v>
      </c>
      <c r="E27" s="16"/>
      <c r="F27" s="16"/>
      <c r="G27" s="16">
        <v>99.167438785434626</v>
      </c>
      <c r="H27" s="34">
        <f t="shared" si="0"/>
        <v>1.6041370835121427</v>
      </c>
      <c r="I27" s="16"/>
      <c r="J27" s="16"/>
    </row>
    <row r="28" spans="1:10" x14ac:dyDescent="0.3">
      <c r="B28" s="1" t="s">
        <v>165</v>
      </c>
      <c r="C28" s="16">
        <v>104.13819784627601</v>
      </c>
      <c r="D28" s="34">
        <f t="shared" si="1"/>
        <v>7.1092787986399992</v>
      </c>
      <c r="E28" s="16"/>
      <c r="F28" s="16"/>
      <c r="G28" s="16">
        <v>104.73154863387089</v>
      </c>
      <c r="H28" s="34">
        <f t="shared" si="0"/>
        <v>5.6108233877806981</v>
      </c>
      <c r="I28" s="16"/>
      <c r="J28" s="16"/>
    </row>
    <row r="29" spans="1:10" x14ac:dyDescent="0.3">
      <c r="B29" s="1" t="s">
        <v>166</v>
      </c>
      <c r="C29" s="16">
        <v>100.96131617621877</v>
      </c>
      <c r="D29" s="34">
        <f t="shared" si="1"/>
        <v>-3.0506401452681247</v>
      </c>
      <c r="E29" s="16"/>
      <c r="F29" s="16"/>
      <c r="G29" s="16">
        <v>102.14334906576146</v>
      </c>
      <c r="H29" s="34">
        <f t="shared" si="0"/>
        <v>-2.471270215966598</v>
      </c>
      <c r="I29" s="16"/>
      <c r="J29" s="16"/>
    </row>
    <row r="30" spans="1:10" x14ac:dyDescent="0.3">
      <c r="B30" s="1" t="s">
        <v>167</v>
      </c>
      <c r="C30" s="16">
        <v>106.21586824651814</v>
      </c>
      <c r="D30" s="34">
        <f t="shared" si="1"/>
        <v>5.204520175953359</v>
      </c>
      <c r="E30" s="16"/>
      <c r="F30" s="16"/>
      <c r="G30" s="16">
        <v>106.15628867179659</v>
      </c>
      <c r="H30" s="34">
        <f t="shared" si="0"/>
        <v>3.9287331409620663</v>
      </c>
      <c r="I30" s="16"/>
      <c r="J30" s="16"/>
    </row>
    <row r="31" spans="1:10" x14ac:dyDescent="0.3">
      <c r="B31" s="1" t="s">
        <v>168</v>
      </c>
      <c r="C31" s="16">
        <v>112.63389110938236</v>
      </c>
      <c r="D31" s="34">
        <f t="shared" si="1"/>
        <v>6.042433177657152</v>
      </c>
      <c r="E31" s="16"/>
      <c r="F31" s="16"/>
      <c r="G31" s="16">
        <v>109.4438036094618</v>
      </c>
      <c r="H31" s="34">
        <f t="shared" si="0"/>
        <v>3.0968631051422761</v>
      </c>
      <c r="I31" s="16"/>
      <c r="J31" s="16"/>
    </row>
    <row r="32" spans="1:10" x14ac:dyDescent="0.3">
      <c r="B32" s="1" t="s">
        <v>169</v>
      </c>
      <c r="C32" s="16">
        <v>110.91292871737271</v>
      </c>
      <c r="D32" s="34">
        <f t="shared" si="1"/>
        <v>-1.5279258978439907</v>
      </c>
      <c r="E32" s="16"/>
      <c r="F32" s="16"/>
      <c r="G32" s="16">
        <v>111.60555305244529</v>
      </c>
      <c r="H32" s="34">
        <f t="shared" si="0"/>
        <v>1.9752141022962348</v>
      </c>
      <c r="I32" s="16"/>
      <c r="J32" s="16"/>
    </row>
    <row r="33" spans="1:10" x14ac:dyDescent="0.3">
      <c r="A33" s="1">
        <v>2019</v>
      </c>
      <c r="B33" s="1" t="s">
        <v>158</v>
      </c>
      <c r="C33" s="16">
        <v>85.545000205965877</v>
      </c>
      <c r="D33" s="34">
        <f t="shared" si="1"/>
        <v>-22.871930986557167</v>
      </c>
      <c r="E33" s="16">
        <f>+C33/C21*100-100</f>
        <v>3.1629629533113359</v>
      </c>
      <c r="F33" s="16">
        <f>+(AVERAGE(C33)/AVERAGE(C21))*100-100</f>
        <v>3.1629629533113359</v>
      </c>
      <c r="G33" s="16">
        <v>91.036881972715705</v>
      </c>
      <c r="H33" s="34">
        <f t="shared" si="0"/>
        <v>-18.429791813373313</v>
      </c>
      <c r="I33" s="16">
        <f>+G33/G21*100-100</f>
        <v>2.8535812640017468</v>
      </c>
      <c r="J33" s="16">
        <f>+(AVERAGE(G33)/AVERAGE(G21))*100-100</f>
        <v>2.8535812640017468</v>
      </c>
    </row>
    <row r="34" spans="1:10" x14ac:dyDescent="0.3">
      <c r="B34" s="1" t="s">
        <v>159</v>
      </c>
      <c r="C34" s="16">
        <v>93.522683400568667</v>
      </c>
      <c r="D34" s="34">
        <f t="shared" si="1"/>
        <v>9.3257153257291456</v>
      </c>
      <c r="E34" s="16">
        <f t="shared" ref="E34:E37" si="2">+C34/C22*100-100</f>
        <v>0.65940975943350111</v>
      </c>
      <c r="F34" s="16">
        <f>+(AVERAGE(C33:C34)/AVERAGE(C21:C22))*100-100</f>
        <v>1.8400815057394482</v>
      </c>
      <c r="G34" s="16">
        <v>93.33683905316272</v>
      </c>
      <c r="H34" s="34">
        <f t="shared" si="0"/>
        <v>2.5264014217186457</v>
      </c>
      <c r="I34" s="16">
        <f t="shared" ref="I34:I37" si="3">+G34/G22*100-100</f>
        <v>3.3618816127882383</v>
      </c>
      <c r="J34" s="16">
        <f>+(AVERAGE(G33:G34)/AVERAGE(G21:G22))*100-100</f>
        <v>3.1102754405981585</v>
      </c>
    </row>
    <row r="35" spans="1:10" x14ac:dyDescent="0.3">
      <c r="B35" s="1" t="s">
        <v>160</v>
      </c>
      <c r="C35" s="16">
        <v>97.9936819219527</v>
      </c>
      <c r="D35" s="34">
        <f t="shared" si="1"/>
        <v>4.780656797703525</v>
      </c>
      <c r="E35" s="16">
        <f t="shared" si="2"/>
        <v>2.1489300979948212</v>
      </c>
      <c r="F35" s="16">
        <f>+(AVERAGE(C33:C35)/AVERAGE(C21:C23))*100-100</f>
        <v>1.9491043037726428</v>
      </c>
      <c r="G35" s="16">
        <v>97.677587723412699</v>
      </c>
      <c r="H35" s="34">
        <f t="shared" si="0"/>
        <v>4.6506274631580027</v>
      </c>
      <c r="I35" s="16">
        <f t="shared" si="3"/>
        <v>1.6300763109099705</v>
      </c>
      <c r="J35" s="16">
        <f>+(AVERAGE(G33:G35)/AVERAGE(G21:G23))*100-100</f>
        <v>2.5928096750611047</v>
      </c>
    </row>
    <row r="36" spans="1:10" x14ac:dyDescent="0.3">
      <c r="B36" s="1" t="s">
        <v>161</v>
      </c>
      <c r="C36" s="16">
        <v>98.016547596966959</v>
      </c>
      <c r="D36" s="34">
        <f t="shared" si="1"/>
        <v>2.333382577916655E-2</v>
      </c>
      <c r="E36" s="16">
        <f t="shared" si="2"/>
        <v>0.9430197400768634</v>
      </c>
      <c r="F36" s="16">
        <f>+(AVERAGE(C33:C36)/AVERAGE(C21:C24))*100-100</f>
        <v>1.6842604870253695</v>
      </c>
      <c r="G36" s="16">
        <v>97.571013001435091</v>
      </c>
      <c r="H36" s="34">
        <f t="shared" si="0"/>
        <v>-0.10910867524634682</v>
      </c>
      <c r="I36" s="16">
        <f t="shared" si="3"/>
        <v>1.7483844897953276</v>
      </c>
      <c r="J36" s="16">
        <f>+(AVERAGE(G33:G36)/AVERAGE(G21:G24))*100-100</f>
        <v>2.3744390268083464</v>
      </c>
    </row>
    <row r="37" spans="1:10" x14ac:dyDescent="0.3">
      <c r="B37" s="1" t="s">
        <v>162</v>
      </c>
      <c r="C37" s="16">
        <v>104.01359228500785</v>
      </c>
      <c r="D37" s="34">
        <f t="shared" si="1"/>
        <v>6.1184002447220056</v>
      </c>
      <c r="E37" s="16">
        <f t="shared" si="2"/>
        <v>2.8363740493761611</v>
      </c>
      <c r="F37" s="16">
        <f>+(AVERAGE(C33:C37)/AVERAGE(C21:C25))*100-100</f>
        <v>1.9321918808731624</v>
      </c>
      <c r="G37" s="16">
        <v>102.98245482605046</v>
      </c>
      <c r="H37" s="34">
        <f t="shared" si="0"/>
        <v>5.5461572634649059</v>
      </c>
      <c r="I37" s="16">
        <f t="shared" si="3"/>
        <v>4.7285318545269917</v>
      </c>
      <c r="J37" s="16">
        <f>+(AVERAGE(G33:G37)/AVERAGE(G21:G25))*100-100</f>
        <v>2.8678512009167747</v>
      </c>
    </row>
    <row r="38" spans="1:10" x14ac:dyDescent="0.3">
      <c r="B38" s="1" t="s">
        <v>163</v>
      </c>
      <c r="C38" s="16">
        <v>96.647800483275049</v>
      </c>
      <c r="D38" s="34">
        <f t="shared" ref="D38" si="4">+((C38-C37)/C37)*100</f>
        <v>-7.0815665913641137</v>
      </c>
      <c r="E38" s="16">
        <f t="shared" ref="E38" si="5">+C38/C26*100-100</f>
        <v>-1.2807396789990406</v>
      </c>
      <c r="F38" s="16">
        <f>+(AVERAGE(C33:C38)/AVERAGE(C21:C26))*100-100</f>
        <v>1.3783181614703182</v>
      </c>
      <c r="G38" s="16">
        <v>98.249457988921449</v>
      </c>
      <c r="H38" s="34">
        <f t="shared" ref="H38" si="6">+G38/G37*100-100</f>
        <v>-4.5959254371277183</v>
      </c>
      <c r="I38" s="16">
        <f t="shared" ref="I38" si="7">+G38/G26*100-100</f>
        <v>0.66360007024147194</v>
      </c>
      <c r="J38" s="16">
        <f>+(AVERAGE(G33:G38)/AVERAGE(G21:G26))*100-100</f>
        <v>2.4882516395309011</v>
      </c>
    </row>
    <row r="39" spans="1:10" x14ac:dyDescent="0.3">
      <c r="B39" s="1" t="s">
        <v>164</v>
      </c>
      <c r="C39" s="16">
        <v>103.40956871777402</v>
      </c>
      <c r="D39" s="34">
        <f t="shared" ref="D39:D44" si="8">+((C39-C38)/C38)*100</f>
        <v>6.9962981057898981</v>
      </c>
      <c r="E39" s="16">
        <f t="shared" ref="E39:E44" si="9">+C39/C27*100-100</f>
        <v>6.3598617539861948</v>
      </c>
      <c r="F39" s="16">
        <f>+(AVERAGE(C33:C39)/AVERAGE(C21:C27))*100-100</f>
        <v>2.1064923315779822</v>
      </c>
      <c r="G39" s="16">
        <v>104.21833538552593</v>
      </c>
      <c r="H39" s="34">
        <f t="shared" ref="H39:H45" si="10">+G39/G38*100-100</f>
        <v>6.0752267939000006</v>
      </c>
      <c r="I39" s="16">
        <f t="shared" ref="I39:I44" si="11">+G39/G27*100-100</f>
        <v>5.0933014525259352</v>
      </c>
      <c r="J39" s="16">
        <f>+(AVERAGE(G33:G39)/AVERAGE(G21:G27))*100-100</f>
        <v>2.8761906239839874</v>
      </c>
    </row>
    <row r="40" spans="1:10" x14ac:dyDescent="0.3">
      <c r="B40" s="1" t="s">
        <v>165</v>
      </c>
      <c r="C40" s="16">
        <v>103.85286269844399</v>
      </c>
      <c r="D40" s="34">
        <f t="shared" si="8"/>
        <v>0.42867791265990485</v>
      </c>
      <c r="E40" s="16">
        <f t="shared" si="9"/>
        <v>-0.27399662538162772</v>
      </c>
      <c r="F40" s="16">
        <f>+(AVERAGE(C33:C40)/AVERAGE(C21:C28))*100-100</f>
        <v>1.7842414991847448</v>
      </c>
      <c r="G40" s="16">
        <v>104.75136674357704</v>
      </c>
      <c r="H40" s="34">
        <f t="shared" si="10"/>
        <v>0.5114564112728317</v>
      </c>
      <c r="I40" s="16">
        <f t="shared" si="11"/>
        <v>1.8922769656953164E-2</v>
      </c>
      <c r="J40" s="16">
        <f>+(AVERAGE(G33:G40)/AVERAGE(G21:G28))*100-100</f>
        <v>2.487887637196522</v>
      </c>
    </row>
    <row r="41" spans="1:10" x14ac:dyDescent="0.3">
      <c r="B41" s="1" t="s">
        <v>166</v>
      </c>
      <c r="C41" s="16">
        <v>103.40035610843469</v>
      </c>
      <c r="D41" s="34">
        <f t="shared" si="8"/>
        <v>-0.43571893759272606</v>
      </c>
      <c r="E41" s="16">
        <f t="shared" si="9"/>
        <v>2.4158162993425947</v>
      </c>
      <c r="F41" s="16">
        <f>+(AVERAGE(C33:C41)/AVERAGE(C21:C29))*100-100</f>
        <v>1.8575141826398891</v>
      </c>
      <c r="G41" s="16">
        <v>103.40597889605267</v>
      </c>
      <c r="H41" s="34">
        <f t="shared" si="10"/>
        <v>-1.2843630487588342</v>
      </c>
      <c r="I41" s="16">
        <f t="shared" si="11"/>
        <v>1.2361351393308269</v>
      </c>
      <c r="J41" s="16">
        <f>+(AVERAGE(G33:G41)/AVERAGE(G21:G29))*100-100</f>
        <v>2.3413947186185595</v>
      </c>
    </row>
    <row r="42" spans="1:10" x14ac:dyDescent="0.3">
      <c r="B42" s="1" t="s">
        <v>167</v>
      </c>
      <c r="C42" s="16">
        <v>108.84422125179859</v>
      </c>
      <c r="D42" s="34">
        <f t="shared" si="8"/>
        <v>5.2648417744857463</v>
      </c>
      <c r="E42" s="16">
        <f t="shared" si="9"/>
        <v>2.4745389259355051</v>
      </c>
      <c r="F42" s="16">
        <f>+(AVERAGE(C33:C42)/AVERAGE(C21:C30))*100-100</f>
        <v>1.9246324225816096</v>
      </c>
      <c r="G42" s="16">
        <v>109.16184443397461</v>
      </c>
      <c r="H42" s="34">
        <f t="shared" si="10"/>
        <v>5.5662792416557778</v>
      </c>
      <c r="I42" s="16">
        <f t="shared" si="11"/>
        <v>2.8312555005293234</v>
      </c>
      <c r="J42" s="16">
        <f>+(AVERAGE(G33:G42)/AVERAGE(G21:G30))*100-100</f>
        <v>2.3945146618224271</v>
      </c>
    </row>
    <row r="43" spans="1:10" x14ac:dyDescent="0.3">
      <c r="B43" s="1" t="s">
        <v>168</v>
      </c>
      <c r="C43" s="16">
        <v>108.48973094847337</v>
      </c>
      <c r="D43" s="34">
        <f t="shared" si="8"/>
        <v>-0.32568591997654023</v>
      </c>
      <c r="E43" s="16">
        <f t="shared" si="9"/>
        <v>-3.6793190043345589</v>
      </c>
      <c r="F43" s="16">
        <f>+(AVERAGE(C33:C43)/AVERAGE(C21:C31))*100-100</f>
        <v>1.3450691613464869</v>
      </c>
      <c r="G43" s="16">
        <v>108.11291593448398</v>
      </c>
      <c r="H43" s="34">
        <f t="shared" si="10"/>
        <v>-0.96089297952917718</v>
      </c>
      <c r="I43" s="16">
        <f t="shared" si="11"/>
        <v>-1.2160466203522446</v>
      </c>
      <c r="J43" s="16">
        <f>+(AVERAGE(G33:G43)/AVERAGE(G21:G31))*100-100</f>
        <v>2.0314536769060965</v>
      </c>
    </row>
    <row r="44" spans="1:10" x14ac:dyDescent="0.3">
      <c r="B44" s="1" t="s">
        <v>169</v>
      </c>
      <c r="C44" s="16">
        <v>116.15716401031462</v>
      </c>
      <c r="D44" s="34">
        <f t="shared" si="8"/>
        <v>7.0674274835125717</v>
      </c>
      <c r="E44" s="16">
        <f t="shared" si="9"/>
        <v>4.7282452583190064</v>
      </c>
      <c r="F44" s="16">
        <f>+(AVERAGE(C33:C44)/AVERAGE(C21:C32))*100-100</f>
        <v>1.6577674690813495</v>
      </c>
      <c r="G44" s="16">
        <v>113.30161934241454</v>
      </c>
      <c r="H44" s="34">
        <f t="shared" si="10"/>
        <v>4.7993372143203601</v>
      </c>
      <c r="I44" s="16">
        <f t="shared" si="11"/>
        <v>1.5196970433650705</v>
      </c>
      <c r="J44" s="16">
        <f>+(AVERAGE(G33:G44)/AVERAGE(G21:G32))*100-100</f>
        <v>1.9838579418105979</v>
      </c>
    </row>
    <row r="45" spans="1:10" x14ac:dyDescent="0.3">
      <c r="A45" s="1">
        <v>2020</v>
      </c>
      <c r="B45" s="1" t="s">
        <v>158</v>
      </c>
      <c r="C45" s="16">
        <v>87.906180633561718</v>
      </c>
      <c r="D45" s="34">
        <f t="shared" ref="D45:D52" si="12">+((C45-C44)/C44)*100</f>
        <v>-24.321343945900956</v>
      </c>
      <c r="E45" s="16">
        <f t="shared" ref="E45:E50" si="13">+C45/C33*100-100</f>
        <v>2.7601618118076487</v>
      </c>
      <c r="F45" s="16">
        <f>+(AVERAGE(C45)/AVERAGE(C33))*100-100</f>
        <v>2.7601618118076487</v>
      </c>
      <c r="G45" s="16">
        <v>94.77957423666345</v>
      </c>
      <c r="H45" s="34">
        <f t="shared" si="10"/>
        <v>-16.347555501192517</v>
      </c>
      <c r="I45" s="16">
        <f t="shared" ref="I45:I50" si="14">+G45/G33*100-100</f>
        <v>4.1111823942624284</v>
      </c>
      <c r="J45" s="16">
        <f>+(AVERAGE(G45)/AVERAGE(G33))*100-100</f>
        <v>4.1111823942624284</v>
      </c>
    </row>
    <row r="46" spans="1:10" x14ac:dyDescent="0.3">
      <c r="B46" s="1" t="s">
        <v>159</v>
      </c>
      <c r="C46" s="16">
        <v>96.375905130882913</v>
      </c>
      <c r="D46" s="34">
        <f t="shared" si="12"/>
        <v>9.6349590396008384</v>
      </c>
      <c r="E46" s="16">
        <f t="shared" si="13"/>
        <v>3.0508339010051344</v>
      </c>
      <c r="F46" s="16">
        <f>+(AVERAGE(C45:C46)/AVERAGE(C33:C34))*100-100</f>
        <v>2.9119727540384446</v>
      </c>
      <c r="G46" s="16">
        <v>96.639766097004411</v>
      </c>
      <c r="H46" s="34">
        <f t="shared" ref="H46:H51" si="15">+G46/G45*100-100</f>
        <v>1.9626505766908053</v>
      </c>
      <c r="I46" s="16">
        <f t="shared" si="14"/>
        <v>3.5387174853440513</v>
      </c>
      <c r="J46" s="16">
        <f>+(AVERAGE(G45:G46)/AVERAGE(G33:G34))*100-100</f>
        <v>3.8213793530806726</v>
      </c>
    </row>
    <row r="47" spans="1:10" x14ac:dyDescent="0.3">
      <c r="B47" s="1" t="s">
        <v>160</v>
      </c>
      <c r="C47" s="16">
        <v>86.200487654898836</v>
      </c>
      <c r="D47" s="34">
        <f t="shared" si="12"/>
        <v>-10.55805127035164</v>
      </c>
      <c r="E47" s="16">
        <f t="shared" si="13"/>
        <v>-12.03464757702092</v>
      </c>
      <c r="F47" s="16">
        <f>+(AVERAGE(C45:C47)/AVERAGE(C33:C35))*100-100</f>
        <v>-2.374489166540755</v>
      </c>
      <c r="G47" s="16">
        <v>90.064713737757458</v>
      </c>
      <c r="H47" s="34">
        <f t="shared" si="15"/>
        <v>-6.8036716403546507</v>
      </c>
      <c r="I47" s="16">
        <f t="shared" si="14"/>
        <v>-7.7938800118734832</v>
      </c>
      <c r="J47" s="16">
        <f>+(AVERAGE(G45:G47)/AVERAGE(G33:G35))*100-100</f>
        <v>-0.20111754856986863</v>
      </c>
    </row>
    <row r="48" spans="1:10" x14ac:dyDescent="0.3">
      <c r="B48" s="1" t="s">
        <v>161</v>
      </c>
      <c r="C48" s="16">
        <v>58.791440298360293</v>
      </c>
      <c r="D48" s="34">
        <f t="shared" si="12"/>
        <v>-31.796858813919794</v>
      </c>
      <c r="E48" s="16">
        <f t="shared" si="13"/>
        <v>-40.018862386273703</v>
      </c>
      <c r="F48" s="16">
        <f>+(AVERAGE(C45:C48)/AVERAGE(C33:C36))*100-100</f>
        <v>-12.211835942584614</v>
      </c>
      <c r="G48" s="16">
        <v>62.633471051840658</v>
      </c>
      <c r="H48" s="34">
        <f t="shared" si="15"/>
        <v>-30.457258506132263</v>
      </c>
      <c r="I48" s="16">
        <f t="shared" si="14"/>
        <v>-35.807296526767203</v>
      </c>
      <c r="J48" s="16">
        <f>+(AVERAGE(G45:G48)/AVERAGE(G33:G36))*100-100</f>
        <v>-9.352663053036693</v>
      </c>
    </row>
    <row r="49" spans="1:10" x14ac:dyDescent="0.3">
      <c r="B49" s="1" t="s">
        <v>162</v>
      </c>
      <c r="C49" s="16">
        <v>71.29599614762148</v>
      </c>
      <c r="D49" s="34">
        <f t="shared" si="12"/>
        <v>21.269347690415305</v>
      </c>
      <c r="E49" s="16">
        <f t="shared" si="13"/>
        <v>-31.45511602727538</v>
      </c>
      <c r="F49" s="16">
        <f>+(AVERAGE(C45:C49)/AVERAGE(C33:C37))*100-100</f>
        <v>-16.389665577114229</v>
      </c>
      <c r="G49" s="16">
        <v>77.059402713940656</v>
      </c>
      <c r="H49" s="34">
        <f t="shared" si="15"/>
        <v>23.032304325206397</v>
      </c>
      <c r="I49" s="16">
        <f t="shared" si="14"/>
        <v>-25.172299646475608</v>
      </c>
      <c r="J49" s="16">
        <f>+(AVERAGE(G45:G49)/AVERAGE(G33:G37))*100-100</f>
        <v>-12.728396344373436</v>
      </c>
    </row>
    <row r="50" spans="1:10" x14ac:dyDescent="0.3">
      <c r="B50" s="1" t="s">
        <v>163</v>
      </c>
      <c r="C50" s="16">
        <v>79.736725280825169</v>
      </c>
      <c r="D50" s="34">
        <f t="shared" si="12"/>
        <v>11.838994598976903</v>
      </c>
      <c r="E50" s="16">
        <f t="shared" si="13"/>
        <v>-17.497630694012898</v>
      </c>
      <c r="F50" s="16">
        <f>+(AVERAGE(C45:C50)/AVERAGE(C33:C38))*100-100</f>
        <v>-16.575656685354133</v>
      </c>
      <c r="G50" s="16">
        <v>87.159437314696703</v>
      </c>
      <c r="H50" s="34">
        <f t="shared" si="15"/>
        <v>13.10681661814759</v>
      </c>
      <c r="I50" s="16">
        <f t="shared" si="14"/>
        <v>-11.287615118930489</v>
      </c>
      <c r="J50" s="16">
        <f>+(AVERAGE(G45:G50)/AVERAGE(G33:G38))*100-100</f>
        <v>-12.484693249764462</v>
      </c>
    </row>
    <row r="51" spans="1:10" x14ac:dyDescent="0.3">
      <c r="B51" s="1" t="s">
        <v>164</v>
      </c>
      <c r="C51" s="16">
        <v>89.786573251702563</v>
      </c>
      <c r="D51" s="34">
        <f t="shared" si="12"/>
        <v>12.60378819857824</v>
      </c>
      <c r="E51" s="16">
        <f t="shared" ref="E51" si="16">+C51/C39*100-100</f>
        <v>-13.17382485488497</v>
      </c>
      <c r="F51" s="16">
        <f>+(AVERAGE(C45:C51)/AVERAGE(C33:C39))*100-100</f>
        <v>-16.057681944336679</v>
      </c>
      <c r="G51" s="16">
        <v>95.325173039118866</v>
      </c>
      <c r="H51" s="34">
        <f t="shared" si="15"/>
        <v>9.3687338697920381</v>
      </c>
      <c r="I51" s="16">
        <f t="shared" ref="I51" si="17">+G51/G39*100-100</f>
        <v>-8.5332032156427715</v>
      </c>
      <c r="J51" s="16">
        <f>+(AVERAGE(G45:G51)/AVERAGE(G33:G39))*100-100</f>
        <v>-11.883563191852531</v>
      </c>
    </row>
    <row r="52" spans="1:10" x14ac:dyDescent="0.3">
      <c r="B52" s="1" t="s">
        <v>165</v>
      </c>
      <c r="C52" s="16">
        <v>86.561730541686259</v>
      </c>
      <c r="D52" s="34">
        <f t="shared" si="12"/>
        <v>-3.5916758967690678</v>
      </c>
      <c r="E52" s="16">
        <f t="shared" ref="E52" si="18">+C52/C40*100-100</f>
        <v>-16.649644224989473</v>
      </c>
      <c r="F52" s="16">
        <f>+(AVERAGE(C45:C52)/AVERAGE(C33:C40))*100-100</f>
        <v>-16.136196428437927</v>
      </c>
      <c r="G52" s="16">
        <v>95.471976860832257</v>
      </c>
      <c r="H52" s="34">
        <f t="shared" ref="H52" si="19">+G52/G51*100-100</f>
        <v>0.15400320506435605</v>
      </c>
      <c r="I52" s="16">
        <f>+G52/G40*100-100</f>
        <v>-8.8584905106393421</v>
      </c>
      <c r="J52" s="16">
        <f>+(AVERAGE(G45:G52)/AVERAGE(G33:G40))*100-100</f>
        <v>-11.482359223305068</v>
      </c>
    </row>
    <row r="53" spans="1:10" x14ac:dyDescent="0.3">
      <c r="B53" s="1" t="s">
        <v>166</v>
      </c>
      <c r="C53" s="16">
        <v>93.856227132762797</v>
      </c>
      <c r="D53" s="34">
        <f t="shared" ref="D53" si="20">+((C53-C52)/C52)*100</f>
        <v>8.4269301750658343</v>
      </c>
      <c r="E53" s="16">
        <f t="shared" ref="E53" si="21">+C53/C41*100-100</f>
        <v>-9.2302670269946532</v>
      </c>
      <c r="F53" s="16">
        <f>+(AVERAGE(C45:C53)/AVERAGE(C33:C41))*100-100</f>
        <v>-15.330607672870883</v>
      </c>
      <c r="G53" s="16">
        <v>101.86228217866729</v>
      </c>
      <c r="H53" s="34">
        <f t="shared" ref="H53" si="22">+G53/G52*100-100</f>
        <v>6.6933832606714105</v>
      </c>
      <c r="I53" s="16">
        <f>+G53/G41*100-100</f>
        <v>-1.4928505429431311</v>
      </c>
      <c r="J53" s="16">
        <f>+(AVERAGE(G45:G53)/AVERAGE(G33:G41))*100-100</f>
        <v>-10.325910132479265</v>
      </c>
    </row>
    <row r="54" spans="1:10" x14ac:dyDescent="0.3">
      <c r="B54" s="1" t="s">
        <v>167</v>
      </c>
      <c r="C54" s="16">
        <v>99.647986566458812</v>
      </c>
      <c r="D54" s="34">
        <f t="shared" ref="D54:D55" si="23">+((C54-C53)/C53)*100</f>
        <v>6.1708845652866229</v>
      </c>
      <c r="E54" s="16">
        <f t="shared" ref="E54:E55" si="24">+C54/C42*100-100</f>
        <v>-8.4489875342718932</v>
      </c>
      <c r="F54" s="16">
        <f>+(AVERAGE(C45:C54)/AVERAGE(C33:C42))*100-100</f>
        <v>-14.578005453806441</v>
      </c>
      <c r="G54" s="16">
        <v>106.75193317780828</v>
      </c>
      <c r="H54" s="34">
        <f>+G54/G53*100-100</f>
        <v>4.8002566745603588</v>
      </c>
      <c r="I54" s="16">
        <f>+G54/G42*100-100</f>
        <v>-2.2076498145136583</v>
      </c>
      <c r="J54" s="16">
        <f>+(AVERAGE(G45:G54)/AVERAGE(G33:G42))*100-100</f>
        <v>-9.4418203930720637</v>
      </c>
    </row>
    <row r="55" spans="1:10" x14ac:dyDescent="0.3">
      <c r="B55" s="1" t="s">
        <v>168</v>
      </c>
      <c r="C55" s="16">
        <v>103.25214415636867</v>
      </c>
      <c r="D55" s="34">
        <f t="shared" si="23"/>
        <v>3.6168895269209669</v>
      </c>
      <c r="E55" s="16">
        <f t="shared" si="24"/>
        <v>-4.8277258560003702</v>
      </c>
      <c r="F55" s="16">
        <f>+(AVERAGE(C45:C55)/AVERAGE(C33:C43))*100-100</f>
        <v>-13.61961942080751</v>
      </c>
      <c r="G55" s="16">
        <v>106.59477329311511</v>
      </c>
      <c r="H55" s="34">
        <f>+G55/G54*100-100</f>
        <v>-0.14721970836014009</v>
      </c>
      <c r="I55" s="16">
        <f>+G55/G43*100-100</f>
        <v>-1.4042194942636286</v>
      </c>
      <c r="J55" s="16">
        <f>+(AVERAGE(G45:G55)/AVERAGE(G33:G43))*100-100</f>
        <v>-8.6593216885644608</v>
      </c>
    </row>
    <row r="56" spans="1:10" x14ac:dyDescent="0.3">
      <c r="B56" s="1" t="s">
        <v>169</v>
      </c>
      <c r="C56" s="16">
        <v>107.86587953255621</v>
      </c>
      <c r="D56" s="34">
        <f>+((C56-C55)/C55)*100</f>
        <v>4.468416044901045</v>
      </c>
      <c r="E56" s="16">
        <f>+C56/C44*100-100</f>
        <v>-7.1379880426679136</v>
      </c>
      <c r="F56" s="16">
        <f>+(AVERAGE(C45:C56)/AVERAGE(C33:C44))*100-100</f>
        <v>-13.002444152429774</v>
      </c>
      <c r="G56" s="16">
        <v>111.97645595101029</v>
      </c>
      <c r="H56" s="34">
        <f>+G56/G55*100-100</f>
        <v>5.0487303379280917</v>
      </c>
      <c r="I56" s="16">
        <f>+G56/G44*100-100</f>
        <v>-1.1695891012814172</v>
      </c>
      <c r="J56" s="16">
        <f>+(AVERAGE(G45:G56)/AVERAGE(G33:G44))*100-100</f>
        <v>-7.9659122545399441</v>
      </c>
    </row>
    <row r="57" spans="1:10" x14ac:dyDescent="0.3">
      <c r="A57" s="1">
        <v>2021</v>
      </c>
      <c r="B57" s="1" t="s">
        <v>158</v>
      </c>
      <c r="C57" s="16">
        <v>79.569834236558876</v>
      </c>
      <c r="D57" s="34">
        <f t="shared" ref="D57:D58" si="25">+((C57-C56)/C56)*100</f>
        <v>-26.232619080862346</v>
      </c>
      <c r="E57" s="16">
        <f t="shared" ref="E57:E58" si="26">+C57/C45*100-100</f>
        <v>-9.4832312550957312</v>
      </c>
      <c r="F57" s="16">
        <f>+(AVERAGE(C57)/AVERAGE(C45))*100-100</f>
        <v>-9.4832312550957312</v>
      </c>
      <c r="G57" s="16">
        <v>91.895925591237997</v>
      </c>
      <c r="H57" s="34">
        <f t="shared" ref="H57:H58" si="27">+G57/G56*100-100</f>
        <v>-17.932814705760578</v>
      </c>
      <c r="I57" s="16">
        <f t="shared" ref="I57:I58" si="28">+G57/G45*100-100</f>
        <v>-3.0424790031500066</v>
      </c>
      <c r="J57" s="16">
        <f>+(AVERAGE(G57)/AVERAGE(G45))*100-100</f>
        <v>-3.0424790031500066</v>
      </c>
    </row>
    <row r="58" spans="1:10" x14ac:dyDescent="0.3">
      <c r="B58" s="1" t="s">
        <v>159</v>
      </c>
      <c r="C58" s="16">
        <v>92.579005850927473</v>
      </c>
      <c r="D58" s="34">
        <f t="shared" si="25"/>
        <v>16.34937629214194</v>
      </c>
      <c r="E58" s="16">
        <f t="shared" si="26"/>
        <v>-3.9396769086620509</v>
      </c>
      <c r="F58" s="16">
        <f>+(AVERAGE(C57:C58)/AVERAGE(C45:C46))*100-100</f>
        <v>-6.5840614005570615</v>
      </c>
      <c r="G58" s="16">
        <v>98.767175576386876</v>
      </c>
      <c r="H58" s="34">
        <f t="shared" si="27"/>
        <v>7.4772085279524418</v>
      </c>
      <c r="I58" s="16">
        <f t="shared" si="28"/>
        <v>2.2013810311244129</v>
      </c>
      <c r="J58" s="16">
        <f>+(AVERAGE(G57:G58)/AVERAGE(G45:G46))*100-100</f>
        <v>-0.39506936170859319</v>
      </c>
    </row>
    <row r="59" spans="1:10" x14ac:dyDescent="0.3">
      <c r="B59" s="1" t="s">
        <v>160</v>
      </c>
      <c r="C59" s="16">
        <v>102.767842778823</v>
      </c>
      <c r="D59" s="34">
        <f t="shared" ref="D59" si="29">+((C59-C58)/C58)*100</f>
        <v>11.005558802717958</v>
      </c>
      <c r="E59" s="16">
        <f t="shared" ref="E59" si="30">+C59/C47*100-100</f>
        <v>19.219560787464559</v>
      </c>
      <c r="F59" s="16">
        <f>+(AVERAGE(C57:C59)/AVERAGE(C45:C47))*100-100</f>
        <v>1.6393327639971318</v>
      </c>
      <c r="G59" s="16">
        <v>109.06599491405093</v>
      </c>
      <c r="H59" s="34">
        <f t="shared" ref="H59" si="31">+G59/G58*100-100</f>
        <v>10.42737050802765</v>
      </c>
      <c r="I59" s="16">
        <f t="shared" ref="I59" si="32">+G59/G47*100-100</f>
        <v>21.097364758877418</v>
      </c>
      <c r="J59" s="16">
        <f>+(AVERAGE(G56:G59)/AVERAGE(G45:G47))*100-100</f>
        <v>9.6968583329282438</v>
      </c>
    </row>
    <row r="60" spans="1:10" x14ac:dyDescent="0.3">
      <c r="B60" s="1" t="s">
        <v>161</v>
      </c>
      <c r="C60" s="16">
        <v>95.425547954988915</v>
      </c>
      <c r="D60" s="34">
        <f>+((C60-C59)/C59)*100</f>
        <v>-7.1445450495989995</v>
      </c>
      <c r="E60" s="16">
        <f>+C60/C48*100-100</f>
        <v>62.311975128886843</v>
      </c>
      <c r="F60" s="16">
        <f>+(AVERAGE(C57:C60)/AVERAGE(C45:C48))*100-100</f>
        <v>12.472352931805759</v>
      </c>
      <c r="G60" s="16">
        <v>100.58291584906517</v>
      </c>
      <c r="H60" s="34">
        <f>+G60/G59*100-100</f>
        <v>-7.777932133357254</v>
      </c>
      <c r="I60" s="16">
        <f>+G60/G48*100-100</f>
        <v>60.589720096806388</v>
      </c>
      <c r="J60" s="16">
        <f>+(AVERAGE(G57:G60)/AVERAGE(G45:G48))*100-100</f>
        <v>16.330027593725589</v>
      </c>
    </row>
    <row r="61" spans="1:10" x14ac:dyDescent="0.3">
      <c r="B61" s="1" t="s">
        <v>162</v>
      </c>
      <c r="C61" s="16">
        <v>87.025898826635341</v>
      </c>
      <c r="D61" s="34">
        <f>+((C61-C60)/C60)*100</f>
        <v>-8.802306414122544</v>
      </c>
      <c r="E61" s="16">
        <f>+C61/C49*100-100</f>
        <v>22.062813522437381</v>
      </c>
      <c r="F61" s="16">
        <f>+(AVERAGE(C57:C61)/AVERAGE(C45:C49))*100-100</f>
        <v>14.179324059158688</v>
      </c>
      <c r="G61" s="16">
        <v>81.25540047856633</v>
      </c>
      <c r="H61" s="34">
        <f>+G61/G60*100-100</f>
        <v>-19.215505145527629</v>
      </c>
      <c r="I61" s="16">
        <f>+G61/G49*100-100</f>
        <v>5.4451470123665757</v>
      </c>
      <c r="J61" s="16">
        <f>+(AVERAGE(G57:G61)/AVERAGE(G45:G49))*100-100</f>
        <v>14.338507306706688</v>
      </c>
    </row>
    <row r="62" spans="1:10" x14ac:dyDescent="0.3">
      <c r="B62" s="1" t="s">
        <v>163</v>
      </c>
      <c r="C62" s="16">
        <v>103.08311989980949</v>
      </c>
      <c r="D62" s="34">
        <f>+((C62-C61)/C61)*100</f>
        <v>18.451083286323541</v>
      </c>
      <c r="E62" s="16">
        <f>+C62/C50*100-100</f>
        <v>29.279349680790801</v>
      </c>
      <c r="F62" s="16">
        <f>+(AVERAGE(C57:C62)/AVERAGE(C45:C50))*100-100</f>
        <v>16.686110882289768</v>
      </c>
      <c r="G62" s="16">
        <v>108.84913519300112</v>
      </c>
      <c r="H62" s="34">
        <f>+G62/G61*100-100</f>
        <v>33.959262463685093</v>
      </c>
      <c r="I62" s="16">
        <f>+G62/G50*100-100</f>
        <v>24.885082495418004</v>
      </c>
      <c r="J62" s="16">
        <f>+(AVERAGE(G57:G62)/AVERAGE(G45:G50))*100-100</f>
        <v>16.146824834354987</v>
      </c>
    </row>
    <row r="63" spans="1:10" x14ac:dyDescent="0.3">
      <c r="B63" s="1" t="s">
        <v>164</v>
      </c>
      <c r="C63" s="16">
        <v>109.18513928227246</v>
      </c>
      <c r="D63" s="34">
        <f>+((C63-C62)/C62)*100</f>
        <v>5.9195136782760951</v>
      </c>
      <c r="E63" s="16">
        <f>+C63/C51*100-100</f>
        <v>21.605196999989147</v>
      </c>
      <c r="F63" s="16">
        <f>+(AVERAGE(C57:C63)/AVERAGE(C45:C51))*100-100</f>
        <v>17.460840000369558</v>
      </c>
      <c r="G63" s="16">
        <v>115.05630387921808</v>
      </c>
      <c r="H63" s="34">
        <f>+G63/G62*100-100</f>
        <v>5.7025429510404422</v>
      </c>
      <c r="I63" s="16">
        <f>+G63/G51*100-100</f>
        <v>20.698762153835375</v>
      </c>
      <c r="J63" s="16">
        <f>+(AVERAGE(G57:G63)/AVERAGE(G45:G51))*100-100</f>
        <v>16.865628642765557</v>
      </c>
    </row>
    <row r="64" spans="1:10" x14ac:dyDescent="0.3">
      <c r="B64" s="1" t="s">
        <v>165</v>
      </c>
      <c r="C64" s="16">
        <v>111.7289973704891</v>
      </c>
      <c r="D64" s="34">
        <f>+((C64-C63)/C63)*100</f>
        <v>2.3298574375035526</v>
      </c>
      <c r="E64" s="16">
        <f>+C64/C52*100-100</f>
        <v>29.074357306988958</v>
      </c>
      <c r="F64" s="16">
        <f>+(AVERAGE(C57:C64)/AVERAGE(C45:C52))*100-100</f>
        <v>18.991759731618814</v>
      </c>
      <c r="G64" s="16">
        <v>116.18974401341653</v>
      </c>
      <c r="H64" s="34">
        <f>+G64/G63*100-100</f>
        <v>0.98511780405208071</v>
      </c>
      <c r="I64" s="16">
        <f>+G64/G52*100-100</f>
        <v>21.700364686890453</v>
      </c>
      <c r="J64" s="16">
        <f>+(AVERAGE(G57:G64)/AVERAGE(G45:G52))*100-100</f>
        <v>17.525848468872283</v>
      </c>
    </row>
  </sheetData>
  <mergeCells count="9">
    <mergeCell ref="A17:F17"/>
    <mergeCell ref="N9:O9"/>
    <mergeCell ref="N10:O10"/>
    <mergeCell ref="A10:F11"/>
    <mergeCell ref="A12:F12"/>
    <mergeCell ref="A13:F13"/>
    <mergeCell ref="A14:F14"/>
    <mergeCell ref="A15:F15"/>
    <mergeCell ref="A16:F16"/>
  </mergeCells>
  <pageMargins left="0.7" right="0.7" top="0.75" bottom="0.75" header="0.3" footer="0.3"/>
  <pageSetup paperSize="9" scale="52" orientation="portrait" r:id="rId1"/>
  <colBreaks count="1" manualBreakCount="1">
    <brk id="15" max="4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8"/>
  <sheetViews>
    <sheetView zoomScale="90" zoomScaleNormal="90" workbookViewId="0">
      <selection activeCell="A9" sqref="A9"/>
    </sheetView>
  </sheetViews>
  <sheetFormatPr baseColWidth="10" defaultColWidth="11.5546875" defaultRowHeight="14.4" x14ac:dyDescent="0.3"/>
  <cols>
    <col min="1" max="1" width="7.5546875" style="1" customWidth="1"/>
    <col min="2" max="2" width="11.5546875" style="1"/>
    <col min="3" max="3" width="13.109375" style="1" bestFit="1" customWidth="1"/>
    <col min="4" max="4" width="11.5546875" style="1"/>
    <col min="5" max="5" width="15" style="1" customWidth="1"/>
    <col min="6" max="7" width="11.5546875" style="1" customWidth="1"/>
    <col min="8" max="14" width="11.5546875" style="1"/>
    <col min="15" max="15" width="16.44140625" style="1" bestFit="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22.95" customHeight="1" x14ac:dyDescent="0.3"/>
    <row r="9" spans="1:16" s="8" customFormat="1" ht="21" x14ac:dyDescent="0.4">
      <c r="A9" s="8" t="s">
        <v>79</v>
      </c>
      <c r="N9" s="109" t="s">
        <v>61</v>
      </c>
      <c r="O9" s="109"/>
    </row>
    <row r="10" spans="1:16" ht="21" x14ac:dyDescent="0.4">
      <c r="A10" s="118" t="s">
        <v>95</v>
      </c>
      <c r="B10" s="118"/>
      <c r="C10" s="118"/>
      <c r="D10" s="118"/>
      <c r="E10" s="118"/>
      <c r="F10" s="118"/>
      <c r="N10" s="110">
        <v>44497</v>
      </c>
      <c r="O10" s="110"/>
      <c r="P10" s="22"/>
    </row>
    <row r="11" spans="1:16" ht="13.95" customHeight="1" x14ac:dyDescent="0.4">
      <c r="A11" s="118"/>
      <c r="B11" s="118"/>
      <c r="C11" s="118"/>
      <c r="D11" s="118"/>
      <c r="E11" s="118"/>
      <c r="F11" s="118"/>
      <c r="O11" s="23">
        <v>44036</v>
      </c>
      <c r="P11" s="23"/>
    </row>
    <row r="12" spans="1:16" x14ac:dyDescent="0.3">
      <c r="A12" s="126" t="s">
        <v>157</v>
      </c>
      <c r="B12" s="127"/>
      <c r="C12" s="127"/>
      <c r="D12" s="127"/>
      <c r="E12" s="127"/>
      <c r="F12" s="128"/>
    </row>
    <row r="13" spans="1:16" x14ac:dyDescent="0.3">
      <c r="A13" s="126" t="s">
        <v>29</v>
      </c>
      <c r="B13" s="127"/>
      <c r="C13" s="127"/>
      <c r="D13" s="127"/>
      <c r="E13" s="127"/>
      <c r="F13" s="128"/>
    </row>
    <row r="14" spans="1:16" x14ac:dyDescent="0.3">
      <c r="A14" s="126" t="s">
        <v>22</v>
      </c>
      <c r="B14" s="127"/>
      <c r="C14" s="127"/>
      <c r="D14" s="127"/>
      <c r="E14" s="127"/>
      <c r="F14" s="128"/>
    </row>
    <row r="15" spans="1:16" x14ac:dyDescent="0.3">
      <c r="A15" s="126" t="s">
        <v>143</v>
      </c>
      <c r="B15" s="127"/>
      <c r="C15" s="127"/>
      <c r="D15" s="127"/>
      <c r="E15" s="127"/>
      <c r="F15" s="128"/>
    </row>
    <row r="16" spans="1:16" ht="15" customHeight="1" x14ac:dyDescent="0.3">
      <c r="A16" s="126" t="s">
        <v>31</v>
      </c>
      <c r="B16" s="127"/>
      <c r="C16" s="127"/>
      <c r="D16" s="127"/>
      <c r="E16" s="127"/>
      <c r="F16" s="128"/>
    </row>
    <row r="17" spans="1:6" ht="83.4" customHeight="1" x14ac:dyDescent="0.3">
      <c r="A17" s="115" t="s">
        <v>133</v>
      </c>
      <c r="B17" s="116"/>
      <c r="C17" s="116"/>
      <c r="D17" s="116"/>
      <c r="E17" s="116"/>
      <c r="F17" s="117"/>
    </row>
    <row r="18" spans="1:6" ht="15" customHeight="1" x14ac:dyDescent="0.3"/>
    <row r="19" spans="1:6" ht="15" customHeight="1" x14ac:dyDescent="0.3"/>
    <row r="20" spans="1:6" ht="63.75" customHeight="1" x14ac:dyDescent="0.3">
      <c r="A20" s="4" t="s">
        <v>11</v>
      </c>
      <c r="B20" s="4" t="s">
        <v>19</v>
      </c>
      <c r="C20" s="4" t="s">
        <v>93</v>
      </c>
      <c r="D20" s="4" t="s">
        <v>77</v>
      </c>
      <c r="E20" s="4" t="s">
        <v>94</v>
      </c>
      <c r="F20" s="4" t="s">
        <v>77</v>
      </c>
    </row>
    <row r="21" spans="1:6" x14ac:dyDescent="0.3">
      <c r="A21" s="1">
        <v>2011</v>
      </c>
      <c r="B21" s="1" t="s">
        <v>158</v>
      </c>
      <c r="C21" s="9">
        <v>596520</v>
      </c>
      <c r="D21" s="6"/>
      <c r="E21" s="10">
        <v>1677401</v>
      </c>
      <c r="F21" s="6"/>
    </row>
    <row r="22" spans="1:6" x14ac:dyDescent="0.3">
      <c r="B22" s="1" t="s">
        <v>159</v>
      </c>
      <c r="C22" s="9">
        <v>457126</v>
      </c>
      <c r="D22" s="6"/>
      <c r="E22" s="10">
        <v>1731431</v>
      </c>
      <c r="F22" s="6"/>
    </row>
    <row r="23" spans="1:6" ht="15" customHeight="1" x14ac:dyDescent="0.3">
      <c r="B23" s="1" t="s">
        <v>160</v>
      </c>
      <c r="C23" s="9">
        <v>656444</v>
      </c>
      <c r="D23" s="6"/>
      <c r="E23" s="10">
        <v>2198154</v>
      </c>
      <c r="F23" s="6"/>
    </row>
    <row r="24" spans="1:6" x14ac:dyDescent="0.3">
      <c r="B24" s="1" t="s">
        <v>161</v>
      </c>
      <c r="C24" s="9">
        <v>628821</v>
      </c>
      <c r="D24" s="6"/>
      <c r="E24" s="10">
        <v>1905330</v>
      </c>
      <c r="F24" s="6"/>
    </row>
    <row r="25" spans="1:6" x14ac:dyDescent="0.3">
      <c r="B25" s="1" t="s">
        <v>162</v>
      </c>
      <c r="C25" s="9">
        <v>1226738</v>
      </c>
      <c r="D25" s="6"/>
      <c r="E25" s="10">
        <v>3047457</v>
      </c>
      <c r="F25" s="6"/>
    </row>
    <row r="26" spans="1:6" x14ac:dyDescent="0.3">
      <c r="B26" s="1" t="s">
        <v>163</v>
      </c>
      <c r="C26" s="9">
        <v>733145</v>
      </c>
      <c r="D26" s="6"/>
      <c r="E26" s="10">
        <v>2189228</v>
      </c>
      <c r="F26" s="6"/>
    </row>
    <row r="27" spans="1:6" x14ac:dyDescent="0.3">
      <c r="B27" s="1" t="s">
        <v>164</v>
      </c>
      <c r="C27" s="9">
        <v>567737</v>
      </c>
      <c r="D27" s="6"/>
      <c r="E27" s="10">
        <v>1789650</v>
      </c>
      <c r="F27" s="6"/>
    </row>
    <row r="28" spans="1:6" x14ac:dyDescent="0.3">
      <c r="B28" s="1" t="s">
        <v>165</v>
      </c>
      <c r="C28" s="9">
        <v>455917</v>
      </c>
      <c r="D28" s="6"/>
      <c r="E28" s="10">
        <v>1770649</v>
      </c>
      <c r="F28" s="6"/>
    </row>
    <row r="29" spans="1:6" x14ac:dyDescent="0.3">
      <c r="B29" s="1" t="s">
        <v>166</v>
      </c>
      <c r="C29" s="9">
        <v>247330</v>
      </c>
      <c r="D29" s="6"/>
      <c r="E29" s="10">
        <v>1752844</v>
      </c>
      <c r="F29" s="6"/>
    </row>
    <row r="30" spans="1:6" x14ac:dyDescent="0.3">
      <c r="B30" s="1" t="s">
        <v>167</v>
      </c>
      <c r="C30" s="9">
        <v>235644</v>
      </c>
      <c r="D30" s="6"/>
      <c r="E30" s="10">
        <v>1517620</v>
      </c>
      <c r="F30" s="6"/>
    </row>
    <row r="31" spans="1:6" x14ac:dyDescent="0.3">
      <c r="B31" s="1" t="s">
        <v>168</v>
      </c>
      <c r="C31" s="9">
        <v>303379</v>
      </c>
      <c r="D31" s="6"/>
      <c r="E31" s="10">
        <v>1649283</v>
      </c>
      <c r="F31" s="6"/>
    </row>
    <row r="32" spans="1:6" x14ac:dyDescent="0.3">
      <c r="B32" s="1" t="s">
        <v>169</v>
      </c>
      <c r="C32" s="9">
        <v>288734</v>
      </c>
      <c r="D32" s="6"/>
      <c r="E32" s="10">
        <v>2517881</v>
      </c>
      <c r="F32" s="6"/>
    </row>
    <row r="33" spans="1:6" x14ac:dyDescent="0.3">
      <c r="A33" s="1">
        <v>2012</v>
      </c>
      <c r="B33" s="1" t="s">
        <v>158</v>
      </c>
      <c r="C33" s="9">
        <v>243414</v>
      </c>
      <c r="D33" s="6">
        <f>+((C33-C21)/C21)*100</f>
        <v>-59.194327097163544</v>
      </c>
      <c r="E33" s="10">
        <v>1426459</v>
      </c>
      <c r="F33" s="6">
        <f>+((E33-E21)/E21)*100</f>
        <v>-14.960167544910252</v>
      </c>
    </row>
    <row r="34" spans="1:6" x14ac:dyDescent="0.3">
      <c r="B34" s="1" t="s">
        <v>159</v>
      </c>
      <c r="C34" s="9">
        <v>326838</v>
      </c>
      <c r="D34" s="6">
        <f t="shared" ref="D34:D73" si="0">+((C34-C22)/C22)*100</f>
        <v>-28.501550994692931</v>
      </c>
      <c r="E34" s="10">
        <v>1691814</v>
      </c>
      <c r="F34" s="6">
        <f t="shared" ref="F34:F82" si="1">+((E34-E22)/E22)*100</f>
        <v>-2.2881073516646055</v>
      </c>
    </row>
    <row r="35" spans="1:6" x14ac:dyDescent="0.3">
      <c r="B35" s="1" t="s">
        <v>160</v>
      </c>
      <c r="C35" s="9">
        <v>188730</v>
      </c>
      <c r="D35" s="6">
        <f t="shared" si="0"/>
        <v>-71.249642010590392</v>
      </c>
      <c r="E35" s="10">
        <v>1367773</v>
      </c>
      <c r="F35" s="6">
        <f t="shared" si="1"/>
        <v>-37.77628864947588</v>
      </c>
    </row>
    <row r="36" spans="1:6" x14ac:dyDescent="0.3">
      <c r="B36" s="1" t="s">
        <v>161</v>
      </c>
      <c r="C36" s="9">
        <v>362596</v>
      </c>
      <c r="D36" s="6">
        <f t="shared" si="0"/>
        <v>-42.337167492815922</v>
      </c>
      <c r="E36" s="10">
        <v>1341741</v>
      </c>
      <c r="F36" s="6">
        <f t="shared" si="1"/>
        <v>-29.579600384185419</v>
      </c>
    </row>
    <row r="37" spans="1:6" x14ac:dyDescent="0.3">
      <c r="B37" s="1" t="s">
        <v>162</v>
      </c>
      <c r="C37" s="9">
        <v>470227</v>
      </c>
      <c r="D37" s="6">
        <f t="shared" si="0"/>
        <v>-61.668506233604894</v>
      </c>
      <c r="E37" s="10">
        <v>1883649</v>
      </c>
      <c r="F37" s="6">
        <f t="shared" si="1"/>
        <v>-38.189480606289109</v>
      </c>
    </row>
    <row r="38" spans="1:6" x14ac:dyDescent="0.3">
      <c r="B38" s="1" t="s">
        <v>163</v>
      </c>
      <c r="C38" s="9">
        <v>525226</v>
      </c>
      <c r="D38" s="6">
        <f t="shared" si="0"/>
        <v>-28.359874240429928</v>
      </c>
      <c r="E38" s="10">
        <v>1920823</v>
      </c>
      <c r="F38" s="6">
        <f t="shared" si="1"/>
        <v>-12.260257953945409</v>
      </c>
    </row>
    <row r="39" spans="1:6" x14ac:dyDescent="0.3">
      <c r="B39" s="1" t="s">
        <v>164</v>
      </c>
      <c r="C39" s="9">
        <v>473405</v>
      </c>
      <c r="D39" s="6">
        <f t="shared" si="0"/>
        <v>-16.615439895585457</v>
      </c>
      <c r="E39" s="10">
        <v>1846611</v>
      </c>
      <c r="F39" s="6">
        <f t="shared" si="1"/>
        <v>3.1828011063615791</v>
      </c>
    </row>
    <row r="40" spans="1:6" x14ac:dyDescent="0.3">
      <c r="B40" s="1" t="s">
        <v>165</v>
      </c>
      <c r="C40" s="9">
        <v>669779</v>
      </c>
      <c r="D40" s="6">
        <f t="shared" si="0"/>
        <v>46.908099500566991</v>
      </c>
      <c r="E40" s="10">
        <v>1683156</v>
      </c>
      <c r="F40" s="6">
        <f t="shared" si="1"/>
        <v>-4.9412955362694699</v>
      </c>
    </row>
    <row r="41" spans="1:6" x14ac:dyDescent="0.3">
      <c r="B41" s="1" t="s">
        <v>166</v>
      </c>
      <c r="C41" s="9">
        <v>445828</v>
      </c>
      <c r="D41" s="6">
        <f t="shared" si="0"/>
        <v>80.256337686491733</v>
      </c>
      <c r="E41" s="10">
        <v>1843562</v>
      </c>
      <c r="F41" s="6">
        <f t="shared" si="1"/>
        <v>5.1754748283361209</v>
      </c>
    </row>
    <row r="42" spans="1:6" x14ac:dyDescent="0.3">
      <c r="B42" s="1" t="s">
        <v>167</v>
      </c>
      <c r="C42" s="9">
        <v>360311</v>
      </c>
      <c r="D42" s="6">
        <f t="shared" si="0"/>
        <v>52.904805554140985</v>
      </c>
      <c r="E42" s="10">
        <v>1448962</v>
      </c>
      <c r="F42" s="6">
        <f t="shared" si="1"/>
        <v>-4.5240574056746743</v>
      </c>
    </row>
    <row r="43" spans="1:6" x14ac:dyDescent="0.3">
      <c r="B43" s="1" t="s">
        <v>168</v>
      </c>
      <c r="C43" s="9">
        <v>359783</v>
      </c>
      <c r="D43" s="6">
        <f t="shared" si="0"/>
        <v>18.591926270440602</v>
      </c>
      <c r="E43" s="10">
        <v>1560202</v>
      </c>
      <c r="F43" s="6">
        <f t="shared" si="1"/>
        <v>-5.4011955498237718</v>
      </c>
    </row>
    <row r="44" spans="1:6" x14ac:dyDescent="0.3">
      <c r="B44" s="1" t="s">
        <v>169</v>
      </c>
      <c r="C44" s="9">
        <v>375308</v>
      </c>
      <c r="D44" s="6">
        <f t="shared" si="0"/>
        <v>29.983999113370785</v>
      </c>
      <c r="E44" s="10">
        <v>2188487</v>
      </c>
      <c r="F44" s="6">
        <f t="shared" si="1"/>
        <v>-13.082190937538352</v>
      </c>
    </row>
    <row r="45" spans="1:6" x14ac:dyDescent="0.3">
      <c r="A45" s="1">
        <v>2013</v>
      </c>
      <c r="B45" s="1" t="s">
        <v>158</v>
      </c>
      <c r="C45" s="9">
        <v>592512</v>
      </c>
      <c r="D45" s="6">
        <f t="shared" si="0"/>
        <v>143.41738766052899</v>
      </c>
      <c r="E45" s="10">
        <v>2009567</v>
      </c>
      <c r="F45" s="6">
        <f t="shared" si="1"/>
        <v>40.878006307927535</v>
      </c>
    </row>
    <row r="46" spans="1:6" x14ac:dyDescent="0.3">
      <c r="B46" s="1" t="s">
        <v>159</v>
      </c>
      <c r="C46" s="9">
        <v>551592</v>
      </c>
      <c r="D46" s="6">
        <f t="shared" si="0"/>
        <v>68.766177739430546</v>
      </c>
      <c r="E46" s="10">
        <v>2101388</v>
      </c>
      <c r="F46" s="6">
        <f t="shared" si="1"/>
        <v>24.209162472943245</v>
      </c>
    </row>
    <row r="47" spans="1:6" x14ac:dyDescent="0.3">
      <c r="B47" s="1" t="s">
        <v>160</v>
      </c>
      <c r="C47" s="9">
        <v>565196</v>
      </c>
      <c r="D47" s="6">
        <f t="shared" si="0"/>
        <v>199.47332167646903</v>
      </c>
      <c r="E47" s="10">
        <v>1788686</v>
      </c>
      <c r="F47" s="6">
        <f t="shared" si="1"/>
        <v>30.773600590156409</v>
      </c>
    </row>
    <row r="48" spans="1:6" x14ac:dyDescent="0.3">
      <c r="B48" s="1" t="s">
        <v>161</v>
      </c>
      <c r="C48" s="9">
        <v>451055</v>
      </c>
      <c r="D48" s="6">
        <f t="shared" si="0"/>
        <v>24.396022018996348</v>
      </c>
      <c r="E48" s="10">
        <v>1830629</v>
      </c>
      <c r="F48" s="6">
        <f t="shared" si="1"/>
        <v>36.436838406219977</v>
      </c>
    </row>
    <row r="49" spans="1:6" x14ac:dyDescent="0.3">
      <c r="B49" s="1" t="s">
        <v>162</v>
      </c>
      <c r="C49" s="9">
        <v>714020</v>
      </c>
      <c r="D49" s="6">
        <f t="shared" si="0"/>
        <v>51.845810640392834</v>
      </c>
      <c r="E49" s="10">
        <v>2288572</v>
      </c>
      <c r="F49" s="6">
        <f t="shared" si="1"/>
        <v>21.496733202417222</v>
      </c>
    </row>
    <row r="50" spans="1:6" x14ac:dyDescent="0.3">
      <c r="B50" s="1" t="s">
        <v>163</v>
      </c>
      <c r="C50" s="9">
        <v>409861</v>
      </c>
      <c r="D50" s="6">
        <f t="shared" si="0"/>
        <v>-21.964830377780231</v>
      </c>
      <c r="E50" s="10">
        <v>1631261</v>
      </c>
      <c r="F50" s="6">
        <f t="shared" si="1"/>
        <v>-15.074892376861376</v>
      </c>
    </row>
    <row r="51" spans="1:6" x14ac:dyDescent="0.3">
      <c r="B51" s="1" t="s">
        <v>164</v>
      </c>
      <c r="C51" s="9">
        <v>556804</v>
      </c>
      <c r="D51" s="6">
        <f t="shared" si="0"/>
        <v>17.616839703847656</v>
      </c>
      <c r="E51" s="10">
        <v>1636127</v>
      </c>
      <c r="F51" s="6">
        <f t="shared" si="1"/>
        <v>-11.398394139317917</v>
      </c>
    </row>
    <row r="52" spans="1:6" x14ac:dyDescent="0.3">
      <c r="B52" s="1" t="s">
        <v>165</v>
      </c>
      <c r="C52" s="9">
        <v>603360</v>
      </c>
      <c r="D52" s="6">
        <f t="shared" si="0"/>
        <v>-9.9165545650132358</v>
      </c>
      <c r="E52" s="10">
        <v>2063362</v>
      </c>
      <c r="F52" s="6">
        <f t="shared" si="1"/>
        <v>22.588874709177283</v>
      </c>
    </row>
    <row r="53" spans="1:6" x14ac:dyDescent="0.3">
      <c r="B53" s="1" t="s">
        <v>166</v>
      </c>
      <c r="C53" s="9">
        <v>786204</v>
      </c>
      <c r="D53" s="6">
        <f t="shared" si="0"/>
        <v>76.346932000681875</v>
      </c>
      <c r="E53" s="10">
        <v>2191687</v>
      </c>
      <c r="F53" s="6">
        <f t="shared" si="1"/>
        <v>18.883281386793609</v>
      </c>
    </row>
    <row r="54" spans="1:6" x14ac:dyDescent="0.3">
      <c r="B54" s="1" t="s">
        <v>167</v>
      </c>
      <c r="C54" s="9">
        <v>256038</v>
      </c>
      <c r="D54" s="6">
        <f t="shared" si="0"/>
        <v>-28.939721518354979</v>
      </c>
      <c r="E54" s="10">
        <v>1842840</v>
      </c>
      <c r="F54" s="6">
        <f t="shared" si="1"/>
        <v>27.183459607636362</v>
      </c>
    </row>
    <row r="55" spans="1:6" x14ac:dyDescent="0.3">
      <c r="B55" s="1" t="s">
        <v>168</v>
      </c>
      <c r="C55" s="9">
        <v>463206</v>
      </c>
      <c r="D55" s="6">
        <f t="shared" si="0"/>
        <v>28.745938524054775</v>
      </c>
      <c r="E55" s="10">
        <v>1921937</v>
      </c>
      <c r="F55" s="6">
        <f t="shared" si="1"/>
        <v>23.185138847405657</v>
      </c>
    </row>
    <row r="56" spans="1:6" x14ac:dyDescent="0.3">
      <c r="B56" s="1" t="s">
        <v>169</v>
      </c>
      <c r="C56" s="9">
        <v>420105</v>
      </c>
      <c r="D56" s="6">
        <f t="shared" si="0"/>
        <v>11.936063180108071</v>
      </c>
      <c r="E56" s="10">
        <v>1930582</v>
      </c>
      <c r="F56" s="6">
        <f t="shared" si="1"/>
        <v>-11.784625634056772</v>
      </c>
    </row>
    <row r="57" spans="1:6" x14ac:dyDescent="0.3">
      <c r="A57" s="1">
        <v>2014</v>
      </c>
      <c r="B57" s="1" t="s">
        <v>158</v>
      </c>
      <c r="C57" s="9">
        <v>581371</v>
      </c>
      <c r="D57" s="6">
        <f t="shared" si="0"/>
        <v>-1.880299470728019</v>
      </c>
      <c r="E57" s="10">
        <v>1787050</v>
      </c>
      <c r="F57" s="6">
        <f t="shared" si="1"/>
        <v>-11.072882864816153</v>
      </c>
    </row>
    <row r="58" spans="1:6" x14ac:dyDescent="0.3">
      <c r="B58" s="1" t="s">
        <v>159</v>
      </c>
      <c r="C58" s="9">
        <v>654784</v>
      </c>
      <c r="D58" s="6">
        <f t="shared" si="0"/>
        <v>18.708030573322311</v>
      </c>
      <c r="E58" s="10">
        <v>2154882</v>
      </c>
      <c r="F58" s="6">
        <f t="shared" si="1"/>
        <v>2.5456507793896228</v>
      </c>
    </row>
    <row r="59" spans="1:6" x14ac:dyDescent="0.3">
      <c r="B59" s="1" t="s">
        <v>160</v>
      </c>
      <c r="C59" s="9">
        <v>853658</v>
      </c>
      <c r="D59" s="6">
        <f t="shared" si="0"/>
        <v>51.037516189074225</v>
      </c>
      <c r="E59" s="10">
        <v>2279587</v>
      </c>
      <c r="F59" s="6">
        <f t="shared" si="1"/>
        <v>27.444783489108765</v>
      </c>
    </row>
    <row r="60" spans="1:6" x14ac:dyDescent="0.3">
      <c r="B60" s="1" t="s">
        <v>161</v>
      </c>
      <c r="C60" s="9">
        <v>1117776</v>
      </c>
      <c r="D60" s="6">
        <f t="shared" si="0"/>
        <v>147.81368125838313</v>
      </c>
      <c r="E60" s="10">
        <v>2308836</v>
      </c>
      <c r="F60" s="6">
        <f t="shared" si="1"/>
        <v>26.122551319792269</v>
      </c>
    </row>
    <row r="61" spans="1:6" x14ac:dyDescent="0.3">
      <c r="B61" s="1" t="s">
        <v>162</v>
      </c>
      <c r="C61" s="9">
        <v>598645</v>
      </c>
      <c r="D61" s="6">
        <f t="shared" si="0"/>
        <v>-16.15851096607938</v>
      </c>
      <c r="E61" s="10">
        <v>2199309</v>
      </c>
      <c r="F61" s="6">
        <f t="shared" si="1"/>
        <v>-3.9003798001548566</v>
      </c>
    </row>
    <row r="62" spans="1:6" x14ac:dyDescent="0.3">
      <c r="B62" s="1" t="s">
        <v>163</v>
      </c>
      <c r="C62" s="9">
        <v>568136</v>
      </c>
      <c r="D62" s="6">
        <f t="shared" si="0"/>
        <v>38.616750556896115</v>
      </c>
      <c r="E62" s="10">
        <v>1748460</v>
      </c>
      <c r="F62" s="6">
        <f t="shared" si="1"/>
        <v>7.1845645791813819</v>
      </c>
    </row>
    <row r="63" spans="1:6" x14ac:dyDescent="0.3">
      <c r="B63" s="1" t="s">
        <v>164</v>
      </c>
      <c r="C63" s="9">
        <v>347484</v>
      </c>
      <c r="D63" s="6">
        <f t="shared" si="0"/>
        <v>-37.593120739075147</v>
      </c>
      <c r="E63" s="10">
        <v>2379633</v>
      </c>
      <c r="F63" s="6">
        <f t="shared" si="1"/>
        <v>45.443049347636219</v>
      </c>
    </row>
    <row r="64" spans="1:6" x14ac:dyDescent="0.3">
      <c r="B64" s="1" t="s">
        <v>165</v>
      </c>
      <c r="C64" s="9">
        <v>393172</v>
      </c>
      <c r="D64" s="6">
        <f t="shared" si="0"/>
        <v>-34.836250331477068</v>
      </c>
      <c r="E64" s="10">
        <v>1462853</v>
      </c>
      <c r="F64" s="6">
        <f t="shared" si="1"/>
        <v>-29.103424411227891</v>
      </c>
    </row>
    <row r="65" spans="1:6" x14ac:dyDescent="0.3">
      <c r="B65" s="1" t="s">
        <v>166</v>
      </c>
      <c r="C65" s="9">
        <v>229464</v>
      </c>
      <c r="D65" s="6">
        <f t="shared" si="0"/>
        <v>-70.813681945144012</v>
      </c>
      <c r="E65" s="10">
        <v>1543258</v>
      </c>
      <c r="F65" s="6">
        <f t="shared" si="1"/>
        <v>-29.585839583845686</v>
      </c>
    </row>
    <row r="66" spans="1:6" x14ac:dyDescent="0.3">
      <c r="B66" s="1" t="s">
        <v>167</v>
      </c>
      <c r="C66" s="9">
        <v>310989</v>
      </c>
      <c r="D66" s="6">
        <f t="shared" si="0"/>
        <v>21.462048602160618</v>
      </c>
      <c r="E66" s="10">
        <v>2244179</v>
      </c>
      <c r="F66" s="6">
        <f t="shared" si="1"/>
        <v>21.778287860042109</v>
      </c>
    </row>
    <row r="67" spans="1:6" x14ac:dyDescent="0.3">
      <c r="B67" s="1" t="s">
        <v>168</v>
      </c>
      <c r="C67" s="9">
        <v>278468</v>
      </c>
      <c r="D67" s="6">
        <f t="shared" si="0"/>
        <v>-39.882471297867475</v>
      </c>
      <c r="E67" s="10">
        <v>1438054</v>
      </c>
      <c r="F67" s="6">
        <f t="shared" si="1"/>
        <v>-25.176839823573822</v>
      </c>
    </row>
    <row r="68" spans="1:6" x14ac:dyDescent="0.3">
      <c r="B68" s="1" t="s">
        <v>169</v>
      </c>
      <c r="C68" s="9">
        <v>291172</v>
      </c>
      <c r="D68" s="6">
        <f t="shared" si="0"/>
        <v>-30.690660668166291</v>
      </c>
      <c r="E68" s="10">
        <v>2327615</v>
      </c>
      <c r="F68" s="6">
        <f t="shared" si="1"/>
        <v>20.565456427129227</v>
      </c>
    </row>
    <row r="69" spans="1:6" x14ac:dyDescent="0.3">
      <c r="A69" s="1">
        <v>2015</v>
      </c>
      <c r="B69" s="1" t="s">
        <v>158</v>
      </c>
      <c r="C69" s="9">
        <v>417358</v>
      </c>
      <c r="D69" s="6">
        <f t="shared" si="0"/>
        <v>-28.211417494164653</v>
      </c>
      <c r="E69" s="10">
        <v>2273265</v>
      </c>
      <c r="F69" s="6">
        <f t="shared" si="1"/>
        <v>27.207688648890631</v>
      </c>
    </row>
    <row r="70" spans="1:6" x14ac:dyDescent="0.3">
      <c r="B70" s="1" t="s">
        <v>159</v>
      </c>
      <c r="C70" s="9">
        <v>636904</v>
      </c>
      <c r="D70" s="6">
        <f t="shared" si="0"/>
        <v>-2.7306714886130385</v>
      </c>
      <c r="E70" s="10">
        <v>2498566</v>
      </c>
      <c r="F70" s="6">
        <f t="shared" si="1"/>
        <v>15.949086771340612</v>
      </c>
    </row>
    <row r="71" spans="1:6" x14ac:dyDescent="0.3">
      <c r="B71" s="1" t="s">
        <v>160</v>
      </c>
      <c r="C71" s="9">
        <v>466287</v>
      </c>
      <c r="D71" s="6">
        <f t="shared" si="0"/>
        <v>-45.377774237458091</v>
      </c>
      <c r="E71" s="10">
        <v>2419489</v>
      </c>
      <c r="F71" s="6">
        <f t="shared" si="1"/>
        <v>6.137164319677205</v>
      </c>
    </row>
    <row r="72" spans="1:6" x14ac:dyDescent="0.3">
      <c r="B72" s="1" t="s">
        <v>161</v>
      </c>
      <c r="C72" s="9">
        <v>271585</v>
      </c>
      <c r="D72" s="6">
        <f t="shared" si="0"/>
        <v>-75.703092569530924</v>
      </c>
      <c r="E72" s="10">
        <v>2757880</v>
      </c>
      <c r="F72" s="6">
        <f t="shared" si="1"/>
        <v>19.448934441424161</v>
      </c>
    </row>
    <row r="73" spans="1:6" x14ac:dyDescent="0.3">
      <c r="B73" s="1" t="s">
        <v>162</v>
      </c>
      <c r="C73" s="9">
        <v>269443</v>
      </c>
      <c r="D73" s="6">
        <f t="shared" si="0"/>
        <v>-54.991188433879842</v>
      </c>
      <c r="E73" s="10">
        <v>1967485</v>
      </c>
      <c r="F73" s="6">
        <f t="shared" si="1"/>
        <v>-10.540765304011396</v>
      </c>
    </row>
    <row r="74" spans="1:6" x14ac:dyDescent="0.3">
      <c r="B74" s="1" t="s">
        <v>163</v>
      </c>
      <c r="C74" s="9">
        <v>258945</v>
      </c>
      <c r="D74" s="6">
        <f>+((C74-C62)/C62)*100</f>
        <v>-54.422004590450179</v>
      </c>
      <c r="E74" s="10">
        <v>2703380</v>
      </c>
      <c r="F74" s="6">
        <f t="shared" si="1"/>
        <v>54.614918270935561</v>
      </c>
    </row>
    <row r="75" spans="1:6" x14ac:dyDescent="0.3">
      <c r="B75" s="1" t="s">
        <v>164</v>
      </c>
      <c r="C75" s="9">
        <v>405893</v>
      </c>
      <c r="D75" s="6">
        <f>+((C75-C63)/C63)*100</f>
        <v>16.809119268800863</v>
      </c>
      <c r="E75" s="10">
        <v>2558666</v>
      </c>
      <c r="F75" s="6">
        <f t="shared" si="1"/>
        <v>7.5235551028246794</v>
      </c>
    </row>
    <row r="76" spans="1:6" x14ac:dyDescent="0.3">
      <c r="B76" s="1" t="s">
        <v>165</v>
      </c>
      <c r="C76" s="9">
        <v>322263</v>
      </c>
      <c r="D76" s="6">
        <f>+((C76-C64)/C64)*100</f>
        <v>-18.035109316024538</v>
      </c>
      <c r="E76" s="10">
        <v>2139855</v>
      </c>
      <c r="F76" s="6">
        <f t="shared" si="1"/>
        <v>46.279564658923348</v>
      </c>
    </row>
    <row r="77" spans="1:6" x14ac:dyDescent="0.3">
      <c r="B77" s="1" t="s">
        <v>166</v>
      </c>
      <c r="C77" s="9">
        <v>471008</v>
      </c>
      <c r="D77" s="6">
        <f t="shared" ref="D77:D82" si="2">+((C77-C65)/C65)*100</f>
        <v>105.26444235261306</v>
      </c>
      <c r="E77" s="10">
        <v>2675657</v>
      </c>
      <c r="F77" s="6">
        <f t="shared" si="1"/>
        <v>73.377167006424074</v>
      </c>
    </row>
    <row r="78" spans="1:6" x14ac:dyDescent="0.3">
      <c r="B78" s="1" t="s">
        <v>167</v>
      </c>
      <c r="C78" s="9">
        <v>377457</v>
      </c>
      <c r="D78" s="6">
        <f t="shared" si="2"/>
        <v>21.373103228731562</v>
      </c>
      <c r="E78" s="10">
        <v>2381476</v>
      </c>
      <c r="F78" s="6">
        <f t="shared" si="1"/>
        <v>6.1179166189506269</v>
      </c>
    </row>
    <row r="79" spans="1:6" x14ac:dyDescent="0.3">
      <c r="B79" s="1" t="s">
        <v>168</v>
      </c>
      <c r="C79" s="9">
        <v>444844</v>
      </c>
      <c r="D79" s="6">
        <f t="shared" si="2"/>
        <v>59.746900900642089</v>
      </c>
      <c r="E79" s="10">
        <v>2133576</v>
      </c>
      <c r="F79" s="6">
        <f t="shared" si="1"/>
        <v>48.365499487501864</v>
      </c>
    </row>
    <row r="80" spans="1:6" x14ac:dyDescent="0.3">
      <c r="B80" s="1" t="s">
        <v>169</v>
      </c>
      <c r="C80" s="9">
        <v>544855</v>
      </c>
      <c r="D80" s="6">
        <f t="shared" si="2"/>
        <v>87.124792219032059</v>
      </c>
      <c r="E80" s="10">
        <v>4893234</v>
      </c>
      <c r="F80" s="6">
        <f t="shared" si="1"/>
        <v>110.22523054714806</v>
      </c>
    </row>
    <row r="81" spans="1:6" x14ac:dyDescent="0.3">
      <c r="A81" s="1">
        <v>2016</v>
      </c>
      <c r="B81" s="1" t="s">
        <v>158</v>
      </c>
      <c r="C81" s="9">
        <v>330349</v>
      </c>
      <c r="D81" s="6">
        <f t="shared" si="2"/>
        <v>-20.847569712333296</v>
      </c>
      <c r="E81" s="10">
        <v>1655589</v>
      </c>
      <c r="F81" s="6">
        <f t="shared" si="1"/>
        <v>-27.171315266807873</v>
      </c>
    </row>
    <row r="82" spans="1:6" x14ac:dyDescent="0.3">
      <c r="B82" s="1" t="s">
        <v>159</v>
      </c>
      <c r="C82" s="9">
        <v>467710</v>
      </c>
      <c r="D82" s="6">
        <f t="shared" si="2"/>
        <v>-26.565071031113007</v>
      </c>
      <c r="E82" s="10">
        <v>1823054</v>
      </c>
      <c r="F82" s="6">
        <f t="shared" si="1"/>
        <v>-27.035987842626529</v>
      </c>
    </row>
    <row r="83" spans="1:6" x14ac:dyDescent="0.3">
      <c r="B83" s="1" t="s">
        <v>160</v>
      </c>
      <c r="C83" s="9">
        <v>334460</v>
      </c>
      <c r="D83" s="6">
        <f>+((C83-C71)/C71)*100</f>
        <v>-28.271643858825147</v>
      </c>
      <c r="E83" s="10">
        <v>1856454</v>
      </c>
      <c r="F83" s="6">
        <f>+((E83-E71)/E71)*100</f>
        <v>-23.270822888634747</v>
      </c>
    </row>
    <row r="84" spans="1:6" x14ac:dyDescent="0.3">
      <c r="B84" s="1" t="s">
        <v>161</v>
      </c>
      <c r="C84" s="9">
        <v>384036</v>
      </c>
      <c r="D84" s="6">
        <f>+((C84-C72)/C72)*100</f>
        <v>41.405453173039746</v>
      </c>
      <c r="E84" s="10">
        <v>1961272</v>
      </c>
      <c r="F84" s="6">
        <f>+((E84-E72)/E72)*100</f>
        <v>-28.884795567609906</v>
      </c>
    </row>
    <row r="85" spans="1:6" x14ac:dyDescent="0.3">
      <c r="B85" s="1" t="s">
        <v>162</v>
      </c>
      <c r="C85" s="9">
        <v>512348</v>
      </c>
      <c r="D85" s="6">
        <f>+((C85-C73)/C73)*100</f>
        <v>90.15079256094981</v>
      </c>
      <c r="E85" s="10">
        <v>2445512</v>
      </c>
      <c r="F85" s="6">
        <f>+((E85-E73)/E73)*100</f>
        <v>24.296347875587362</v>
      </c>
    </row>
    <row r="86" spans="1:6" x14ac:dyDescent="0.3">
      <c r="B86" s="1" t="s">
        <v>163</v>
      </c>
      <c r="C86" s="9">
        <v>307174</v>
      </c>
      <c r="D86" s="6">
        <f t="shared" ref="D86:D140" si="3">+((C86-C74)/C74)*100</f>
        <v>18.625190677557011</v>
      </c>
      <c r="E86" s="10">
        <v>1806874</v>
      </c>
      <c r="F86" s="6">
        <f t="shared" ref="F86:F140" si="4">+((E86-E74)/E74)*100</f>
        <v>-33.162411499678178</v>
      </c>
    </row>
    <row r="87" spans="1:6" x14ac:dyDescent="0.3">
      <c r="B87" s="1" t="s">
        <v>164</v>
      </c>
      <c r="C87" s="9">
        <v>224368</v>
      </c>
      <c r="D87" s="6">
        <f t="shared" si="3"/>
        <v>-44.722377572414409</v>
      </c>
      <c r="E87" s="10">
        <v>1806485</v>
      </c>
      <c r="F87" s="6">
        <f t="shared" si="4"/>
        <v>-29.397389108230616</v>
      </c>
    </row>
    <row r="88" spans="1:6" x14ac:dyDescent="0.3">
      <c r="B88" s="1" t="s">
        <v>165</v>
      </c>
      <c r="C88" s="9">
        <v>487880</v>
      </c>
      <c r="D88" s="6">
        <f t="shared" si="3"/>
        <v>51.391875579883504</v>
      </c>
      <c r="E88" s="10">
        <v>2155310</v>
      </c>
      <c r="F88" s="6">
        <f t="shared" si="4"/>
        <v>0.72224519885693184</v>
      </c>
    </row>
    <row r="89" spans="1:6" x14ac:dyDescent="0.3">
      <c r="B89" s="1" t="s">
        <v>166</v>
      </c>
      <c r="C89" s="9">
        <v>350432</v>
      </c>
      <c r="D89" s="6">
        <f t="shared" si="3"/>
        <v>-25.599565187852434</v>
      </c>
      <c r="E89" s="10">
        <v>2231402</v>
      </c>
      <c r="F89" s="6">
        <f t="shared" si="4"/>
        <v>-16.603585586642833</v>
      </c>
    </row>
    <row r="90" spans="1:6" x14ac:dyDescent="0.3">
      <c r="B90" s="1" t="s">
        <v>167</v>
      </c>
      <c r="C90" s="9">
        <v>518018</v>
      </c>
      <c r="D90" s="6">
        <f t="shared" si="3"/>
        <v>37.238943773727868</v>
      </c>
      <c r="E90" s="10">
        <v>2197298</v>
      </c>
      <c r="F90" s="6">
        <f t="shared" si="4"/>
        <v>-7.73377518816062</v>
      </c>
    </row>
    <row r="91" spans="1:6" x14ac:dyDescent="0.3">
      <c r="B91" s="1" t="s">
        <v>168</v>
      </c>
      <c r="C91" s="9">
        <v>621497</v>
      </c>
      <c r="D91" s="6">
        <f t="shared" si="3"/>
        <v>39.711224609076439</v>
      </c>
      <c r="E91" s="10">
        <v>2219981</v>
      </c>
      <c r="F91" s="6">
        <f t="shared" si="4"/>
        <v>4.0497737132401186</v>
      </c>
    </row>
    <row r="92" spans="1:6" x14ac:dyDescent="0.3">
      <c r="B92" s="1" t="s">
        <v>169</v>
      </c>
      <c r="C92" s="9">
        <v>754886</v>
      </c>
      <c r="D92" s="6">
        <f t="shared" si="3"/>
        <v>38.548054069431316</v>
      </c>
      <c r="E92" s="10">
        <v>2873510</v>
      </c>
      <c r="F92" s="6">
        <f t="shared" si="4"/>
        <v>-41.275851512517079</v>
      </c>
    </row>
    <row r="93" spans="1:6" x14ac:dyDescent="0.3">
      <c r="A93" s="1">
        <v>2017</v>
      </c>
      <c r="B93" s="1" t="s">
        <v>158</v>
      </c>
      <c r="C93" s="9">
        <v>224069</v>
      </c>
      <c r="D93" s="6">
        <f t="shared" si="3"/>
        <v>-32.172036240460841</v>
      </c>
      <c r="E93" s="10">
        <v>1548501</v>
      </c>
      <c r="F93" s="6">
        <f t="shared" si="4"/>
        <v>-6.4682720167867744</v>
      </c>
    </row>
    <row r="94" spans="1:6" x14ac:dyDescent="0.3">
      <c r="B94" s="1" t="s">
        <v>159</v>
      </c>
      <c r="C94" s="9">
        <v>415402</v>
      </c>
      <c r="D94" s="6">
        <f t="shared" si="3"/>
        <v>-11.183853242393791</v>
      </c>
      <c r="E94" s="10">
        <v>1947695</v>
      </c>
      <c r="F94" s="6">
        <f t="shared" si="4"/>
        <v>6.8369340677785733</v>
      </c>
    </row>
    <row r="95" spans="1:6" x14ac:dyDescent="0.3">
      <c r="B95" s="1" t="s">
        <v>160</v>
      </c>
      <c r="C95" s="9">
        <v>352578</v>
      </c>
      <c r="D95" s="6">
        <f t="shared" si="3"/>
        <v>5.4170902350056807</v>
      </c>
      <c r="E95" s="10">
        <v>1997234</v>
      </c>
      <c r="F95" s="6">
        <f t="shared" si="4"/>
        <v>7.5832743499165618</v>
      </c>
    </row>
    <row r="96" spans="1:6" x14ac:dyDescent="0.3">
      <c r="B96" s="1" t="s">
        <v>161</v>
      </c>
      <c r="C96" s="9">
        <v>263142</v>
      </c>
      <c r="D96" s="6">
        <f t="shared" si="3"/>
        <v>-31.47986126300659</v>
      </c>
      <c r="E96" s="10">
        <v>1804849</v>
      </c>
      <c r="F96" s="6">
        <f t="shared" si="4"/>
        <v>-7.9755893114264618</v>
      </c>
    </row>
    <row r="97" spans="1:6" x14ac:dyDescent="0.3">
      <c r="B97" s="1" t="s">
        <v>162</v>
      </c>
      <c r="C97" s="9">
        <v>282476</v>
      </c>
      <c r="D97" s="6">
        <f t="shared" si="3"/>
        <v>-44.866379882423665</v>
      </c>
      <c r="E97" s="10">
        <v>1897709</v>
      </c>
      <c r="F97" s="6">
        <f t="shared" si="4"/>
        <v>-22.400339887925309</v>
      </c>
    </row>
    <row r="98" spans="1:6" x14ac:dyDescent="0.3">
      <c r="B98" s="1" t="s">
        <v>163</v>
      </c>
      <c r="C98" s="9">
        <v>232163</v>
      </c>
      <c r="D98" s="6">
        <f t="shared" si="3"/>
        <v>-24.419710001497521</v>
      </c>
      <c r="E98" s="10">
        <v>1802954</v>
      </c>
      <c r="F98" s="6">
        <f t="shared" si="4"/>
        <v>-0.21694927261115055</v>
      </c>
    </row>
    <row r="99" spans="1:6" x14ac:dyDescent="0.3">
      <c r="B99" s="1" t="s">
        <v>164</v>
      </c>
      <c r="C99" s="9">
        <v>257990</v>
      </c>
      <c r="D99" s="6">
        <f t="shared" si="3"/>
        <v>14.985202880981245</v>
      </c>
      <c r="E99" s="10">
        <v>1923495</v>
      </c>
      <c r="F99" s="6">
        <f t="shared" si="4"/>
        <v>6.477219572816824</v>
      </c>
    </row>
    <row r="100" spans="1:6" x14ac:dyDescent="0.3">
      <c r="B100" s="1" t="s">
        <v>165</v>
      </c>
      <c r="C100" s="9">
        <v>380730</v>
      </c>
      <c r="D100" s="6">
        <f t="shared" si="3"/>
        <v>-21.962367795359512</v>
      </c>
      <c r="E100" s="10">
        <v>2079792</v>
      </c>
      <c r="F100" s="6">
        <f t="shared" si="4"/>
        <v>-3.5038115166727759</v>
      </c>
    </row>
    <row r="101" spans="1:6" x14ac:dyDescent="0.3">
      <c r="B101" s="1" t="s">
        <v>166</v>
      </c>
      <c r="C101" s="9">
        <v>240658</v>
      </c>
      <c r="D101" s="6">
        <f t="shared" si="3"/>
        <v>-31.325335585791255</v>
      </c>
      <c r="E101" s="10">
        <v>2135378</v>
      </c>
      <c r="F101" s="6">
        <f t="shared" si="4"/>
        <v>-4.3033034836394339</v>
      </c>
    </row>
    <row r="102" spans="1:6" x14ac:dyDescent="0.3">
      <c r="B102" s="1" t="s">
        <v>167</v>
      </c>
      <c r="C102" s="9">
        <v>233632</v>
      </c>
      <c r="D102" s="6">
        <f t="shared" si="3"/>
        <v>-54.89886451822138</v>
      </c>
      <c r="E102" s="10">
        <v>1961822</v>
      </c>
      <c r="F102" s="6">
        <f t="shared" si="4"/>
        <v>-10.716616498991034</v>
      </c>
    </row>
    <row r="103" spans="1:6" x14ac:dyDescent="0.3">
      <c r="B103" s="1" t="s">
        <v>168</v>
      </c>
      <c r="C103" s="9">
        <v>395034</v>
      </c>
      <c r="D103" s="6">
        <f t="shared" si="3"/>
        <v>-36.438309436730989</v>
      </c>
      <c r="E103" s="10">
        <v>2057520</v>
      </c>
      <c r="F103" s="6">
        <f t="shared" si="4"/>
        <v>-7.3181256956703686</v>
      </c>
    </row>
    <row r="104" spans="1:6" x14ac:dyDescent="0.3">
      <c r="B104" s="1" t="s">
        <v>169</v>
      </c>
      <c r="C104" s="9">
        <v>330874</v>
      </c>
      <c r="D104" s="6">
        <f t="shared" si="3"/>
        <v>-56.169010949997741</v>
      </c>
      <c r="E104" s="10">
        <v>2309560</v>
      </c>
      <c r="F104" s="6">
        <f t="shared" si="4"/>
        <v>-19.625823470250669</v>
      </c>
    </row>
    <row r="105" spans="1:6" x14ac:dyDescent="0.3">
      <c r="A105" s="1">
        <v>2018</v>
      </c>
      <c r="B105" s="1" t="s">
        <v>158</v>
      </c>
      <c r="C105" s="9">
        <v>353346</v>
      </c>
      <c r="D105" s="6">
        <f t="shared" si="3"/>
        <v>57.695174254359152</v>
      </c>
      <c r="E105" s="10">
        <v>1680934</v>
      </c>
      <c r="F105" s="6">
        <f t="shared" si="4"/>
        <v>8.5523354521566333</v>
      </c>
    </row>
    <row r="106" spans="1:6" x14ac:dyDescent="0.3">
      <c r="B106" s="1" t="s">
        <v>159</v>
      </c>
      <c r="C106" s="9">
        <v>288638</v>
      </c>
      <c r="D106" s="6">
        <f t="shared" si="3"/>
        <v>-30.515982108896921</v>
      </c>
      <c r="E106" s="10">
        <v>1717192</v>
      </c>
      <c r="F106" s="6">
        <f t="shared" si="4"/>
        <v>-11.834655836771157</v>
      </c>
    </row>
    <row r="107" spans="1:6" x14ac:dyDescent="0.3">
      <c r="B107" s="1" t="s">
        <v>160</v>
      </c>
      <c r="C107" s="9">
        <v>137503</v>
      </c>
      <c r="D107" s="6">
        <f t="shared" si="3"/>
        <v>-61.000686372944422</v>
      </c>
      <c r="E107" s="10">
        <v>1400907</v>
      </c>
      <c r="F107" s="6">
        <f t="shared" si="4"/>
        <v>-29.857643120435561</v>
      </c>
    </row>
    <row r="108" spans="1:6" x14ac:dyDescent="0.3">
      <c r="B108" s="1" t="s">
        <v>161</v>
      </c>
      <c r="C108" s="9">
        <v>270319</v>
      </c>
      <c r="D108" s="6">
        <f t="shared" si="3"/>
        <v>2.7274247364540818</v>
      </c>
      <c r="E108" s="10">
        <v>2088732</v>
      </c>
      <c r="F108" s="6">
        <f t="shared" si="4"/>
        <v>15.728905853065825</v>
      </c>
    </row>
    <row r="109" spans="1:6" x14ac:dyDescent="0.3">
      <c r="B109" s="1" t="s">
        <v>162</v>
      </c>
      <c r="C109" s="9">
        <v>368721</v>
      </c>
      <c r="D109" s="6">
        <f t="shared" si="3"/>
        <v>30.531797391636811</v>
      </c>
      <c r="E109" s="10">
        <v>1995482</v>
      </c>
      <c r="F109" s="6">
        <f t="shared" si="4"/>
        <v>5.1521597884607173</v>
      </c>
    </row>
    <row r="110" spans="1:6" x14ac:dyDescent="0.3">
      <c r="B110" s="1" t="s">
        <v>163</v>
      </c>
      <c r="C110" s="9">
        <v>125151</v>
      </c>
      <c r="D110" s="6">
        <f t="shared" si="3"/>
        <v>-46.093477427497056</v>
      </c>
      <c r="E110" s="10">
        <v>1687819</v>
      </c>
      <c r="F110" s="6">
        <f t="shared" si="4"/>
        <v>-6.3859089028339051</v>
      </c>
    </row>
    <row r="111" spans="1:6" x14ac:dyDescent="0.3">
      <c r="B111" s="1" t="s">
        <v>164</v>
      </c>
      <c r="C111" s="9">
        <v>443748</v>
      </c>
      <c r="D111" s="6">
        <f t="shared" si="3"/>
        <v>72.002015581999302</v>
      </c>
      <c r="E111" s="10">
        <v>1958071</v>
      </c>
      <c r="F111" s="6">
        <f t="shared" si="4"/>
        <v>1.7975612101929039</v>
      </c>
    </row>
    <row r="112" spans="1:6" x14ac:dyDescent="0.3">
      <c r="B112" s="1" t="s">
        <v>165</v>
      </c>
      <c r="C112" s="9">
        <v>314062</v>
      </c>
      <c r="D112" s="6">
        <f t="shared" si="3"/>
        <v>-17.510571796286083</v>
      </c>
      <c r="E112" s="10">
        <v>1836066</v>
      </c>
      <c r="F112" s="6">
        <f t="shared" si="4"/>
        <v>-11.718768030649219</v>
      </c>
    </row>
    <row r="113" spans="1:6" x14ac:dyDescent="0.3">
      <c r="B113" s="1" t="s">
        <v>166</v>
      </c>
      <c r="C113" s="9">
        <v>211551</v>
      </c>
      <c r="D113" s="6">
        <f t="shared" si="3"/>
        <v>-12.094756874901313</v>
      </c>
      <c r="E113" s="10">
        <v>2138847</v>
      </c>
      <c r="F113" s="6">
        <f t="shared" si="4"/>
        <v>0.16245367330748936</v>
      </c>
    </row>
    <row r="114" spans="1:6" x14ac:dyDescent="0.3">
      <c r="B114" s="1" t="s">
        <v>167</v>
      </c>
      <c r="C114" s="9">
        <v>172356</v>
      </c>
      <c r="D114" s="6">
        <f t="shared" si="3"/>
        <v>-26.227571565538966</v>
      </c>
      <c r="E114" s="10">
        <v>1879067</v>
      </c>
      <c r="F114" s="6">
        <f t="shared" si="4"/>
        <v>-4.218272605771574</v>
      </c>
    </row>
    <row r="115" spans="1:6" x14ac:dyDescent="0.3">
      <c r="B115" s="1" t="s">
        <v>168</v>
      </c>
      <c r="C115" s="9">
        <v>316011</v>
      </c>
      <c r="D115" s="6">
        <f t="shared" si="3"/>
        <v>-20.004100912832818</v>
      </c>
      <c r="E115" s="10">
        <v>2091510</v>
      </c>
      <c r="F115" s="6">
        <f t="shared" si="4"/>
        <v>1.6519888020529572</v>
      </c>
    </row>
    <row r="116" spans="1:6" x14ac:dyDescent="0.3">
      <c r="B116" s="1" t="s">
        <v>169</v>
      </c>
      <c r="C116" s="9">
        <v>452549</v>
      </c>
      <c r="D116" s="6">
        <f t="shared" si="3"/>
        <v>36.773817223474801</v>
      </c>
      <c r="E116" s="10">
        <v>1892100</v>
      </c>
      <c r="F116" s="6">
        <f t="shared" si="4"/>
        <v>-18.075304386982801</v>
      </c>
    </row>
    <row r="117" spans="1:6" x14ac:dyDescent="0.3">
      <c r="A117" s="1">
        <v>2019</v>
      </c>
      <c r="B117" s="1" t="s">
        <v>158</v>
      </c>
      <c r="C117" s="9">
        <v>225856</v>
      </c>
      <c r="D117" s="6">
        <f t="shared" si="3"/>
        <v>-36.080782009701537</v>
      </c>
      <c r="E117" s="10">
        <v>1479472</v>
      </c>
      <c r="F117" s="6">
        <f t="shared" si="4"/>
        <v>-11.985122556864219</v>
      </c>
    </row>
    <row r="118" spans="1:6" x14ac:dyDescent="0.3">
      <c r="B118" s="1" t="s">
        <v>159</v>
      </c>
      <c r="C118" s="9">
        <v>313658</v>
      </c>
      <c r="D118" s="6">
        <f t="shared" si="3"/>
        <v>8.668297313590033</v>
      </c>
      <c r="E118" s="10">
        <v>1737729</v>
      </c>
      <c r="F118" s="6">
        <f t="shared" si="4"/>
        <v>1.1959641088474673</v>
      </c>
    </row>
    <row r="119" spans="1:6" x14ac:dyDescent="0.3">
      <c r="B119" s="1" t="s">
        <v>160</v>
      </c>
      <c r="C119" s="9">
        <v>399963</v>
      </c>
      <c r="D119" s="6">
        <f t="shared" si="3"/>
        <v>190.87583543631774</v>
      </c>
      <c r="E119" s="10">
        <v>1757350</v>
      </c>
      <c r="F119" s="6">
        <f t="shared" si="4"/>
        <v>25.443730383244567</v>
      </c>
    </row>
    <row r="120" spans="1:6" x14ac:dyDescent="0.3">
      <c r="B120" s="1" t="s">
        <v>161</v>
      </c>
      <c r="C120" s="9">
        <v>236278</v>
      </c>
      <c r="D120" s="6">
        <f t="shared" si="3"/>
        <v>-12.592899500220112</v>
      </c>
      <c r="E120" s="10">
        <v>1633047</v>
      </c>
      <c r="F120" s="6">
        <f t="shared" si="4"/>
        <v>-21.816345993645907</v>
      </c>
    </row>
    <row r="121" spans="1:6" x14ac:dyDescent="0.3">
      <c r="B121" s="1" t="s">
        <v>162</v>
      </c>
      <c r="C121" s="9">
        <v>379212</v>
      </c>
      <c r="D121" s="6">
        <f t="shared" si="3"/>
        <v>2.8452407104558732</v>
      </c>
      <c r="E121" s="10">
        <v>1956534</v>
      </c>
      <c r="F121" s="6">
        <f t="shared" si="4"/>
        <v>-1.9518091368401218</v>
      </c>
    </row>
    <row r="122" spans="1:6" x14ac:dyDescent="0.3">
      <c r="B122" s="1" t="s">
        <v>163</v>
      </c>
      <c r="C122" s="9">
        <v>357349</v>
      </c>
      <c r="D122" s="6">
        <f t="shared" si="3"/>
        <v>185.53427459628767</v>
      </c>
      <c r="E122" s="10">
        <v>1730293</v>
      </c>
      <c r="F122" s="6">
        <f t="shared" si="4"/>
        <v>2.516502065683583</v>
      </c>
    </row>
    <row r="123" spans="1:6" x14ac:dyDescent="0.3">
      <c r="B123" s="1" t="s">
        <v>164</v>
      </c>
      <c r="C123" s="9">
        <v>374143</v>
      </c>
      <c r="D123" s="6">
        <f t="shared" si="3"/>
        <v>-15.685704498949853</v>
      </c>
      <c r="E123" s="10">
        <v>1921648</v>
      </c>
      <c r="F123" s="6">
        <f t="shared" si="4"/>
        <v>-1.860147052890319</v>
      </c>
    </row>
    <row r="124" spans="1:6" x14ac:dyDescent="0.3">
      <c r="B124" s="1" t="s">
        <v>165</v>
      </c>
      <c r="C124" s="9">
        <v>420710</v>
      </c>
      <c r="D124" s="6">
        <f t="shared" si="3"/>
        <v>33.957626201195943</v>
      </c>
      <c r="E124" s="10">
        <v>1635392</v>
      </c>
      <c r="F124" s="6">
        <f t="shared" si="4"/>
        <v>-10.929563534208466</v>
      </c>
    </row>
    <row r="125" spans="1:6" x14ac:dyDescent="0.3">
      <c r="B125" s="1" t="s">
        <v>166</v>
      </c>
      <c r="C125" s="9">
        <v>270096</v>
      </c>
      <c r="D125" s="6">
        <f t="shared" si="3"/>
        <v>27.674177857821519</v>
      </c>
      <c r="E125" s="10">
        <v>1666660</v>
      </c>
      <c r="F125" s="6">
        <f t="shared" si="4"/>
        <v>-22.076707684093346</v>
      </c>
    </row>
    <row r="126" spans="1:6" x14ac:dyDescent="0.3">
      <c r="B126" s="1" t="s">
        <v>167</v>
      </c>
      <c r="C126" s="9">
        <v>254774</v>
      </c>
      <c r="D126" s="6">
        <f t="shared" si="3"/>
        <v>47.818468750725238</v>
      </c>
      <c r="E126" s="10">
        <v>1636830</v>
      </c>
      <c r="F126" s="6">
        <f t="shared" si="4"/>
        <v>-12.891344481064273</v>
      </c>
    </row>
    <row r="127" spans="1:6" x14ac:dyDescent="0.3">
      <c r="B127" s="1" t="s">
        <v>168</v>
      </c>
      <c r="C127" s="9">
        <v>230947</v>
      </c>
      <c r="D127" s="6">
        <f t="shared" si="3"/>
        <v>-26.918050321033128</v>
      </c>
      <c r="E127" s="10">
        <v>1874082</v>
      </c>
      <c r="F127" s="6">
        <f t="shared" si="4"/>
        <v>-10.395742788702899</v>
      </c>
    </row>
    <row r="128" spans="1:6" x14ac:dyDescent="0.3">
      <c r="B128" s="1" t="s">
        <v>169</v>
      </c>
      <c r="C128" s="9">
        <v>614902</v>
      </c>
      <c r="D128" s="6">
        <f t="shared" si="3"/>
        <v>35.875231190434626</v>
      </c>
      <c r="E128" s="10">
        <v>4040959</v>
      </c>
      <c r="F128" s="6">
        <f t="shared" si="4"/>
        <v>113.5700544368691</v>
      </c>
    </row>
    <row r="129" spans="1:6" x14ac:dyDescent="0.3">
      <c r="A129" s="1">
        <v>2020</v>
      </c>
      <c r="B129" s="1" t="s">
        <v>158</v>
      </c>
      <c r="C129" s="9">
        <v>357189</v>
      </c>
      <c r="D129" s="6">
        <f t="shared" si="3"/>
        <v>58.148997591385665</v>
      </c>
      <c r="E129" s="10">
        <v>1707335</v>
      </c>
      <c r="F129" s="6">
        <f t="shared" si="4"/>
        <v>15.401643288957143</v>
      </c>
    </row>
    <row r="130" spans="1:6" x14ac:dyDescent="0.3">
      <c r="B130" s="1" t="s">
        <v>159</v>
      </c>
      <c r="C130" s="9">
        <v>435031</v>
      </c>
      <c r="D130" s="6">
        <f t="shared" si="3"/>
        <v>38.695968220163365</v>
      </c>
      <c r="E130" s="10">
        <v>1799605</v>
      </c>
      <c r="F130" s="6">
        <f t="shared" si="4"/>
        <v>3.5607393327728318</v>
      </c>
    </row>
    <row r="131" spans="1:6" x14ac:dyDescent="0.3">
      <c r="B131" s="1" t="s">
        <v>160</v>
      </c>
      <c r="C131" s="9">
        <v>158422</v>
      </c>
      <c r="D131" s="6">
        <f t="shared" si="3"/>
        <v>-60.390836152344093</v>
      </c>
      <c r="E131" s="10">
        <v>975848</v>
      </c>
      <c r="F131" s="6">
        <f t="shared" si="4"/>
        <v>-44.470481122144143</v>
      </c>
    </row>
    <row r="132" spans="1:6" x14ac:dyDescent="0.3">
      <c r="B132" s="1" t="s">
        <v>161</v>
      </c>
      <c r="C132" s="9">
        <v>60525</v>
      </c>
      <c r="D132" s="6">
        <f t="shared" si="3"/>
        <v>-74.38398835270317</v>
      </c>
      <c r="E132" s="10">
        <v>326032</v>
      </c>
      <c r="F132" s="6">
        <f t="shared" si="4"/>
        <v>-80.035357218745091</v>
      </c>
    </row>
    <row r="133" spans="1:6" x14ac:dyDescent="0.3">
      <c r="B133" s="1" t="s">
        <v>162</v>
      </c>
      <c r="C133" s="9">
        <v>185301</v>
      </c>
      <c r="D133" s="6">
        <f t="shared" si="3"/>
        <v>-51.13524888452897</v>
      </c>
      <c r="E133" s="10">
        <v>920966</v>
      </c>
      <c r="F133" s="6">
        <f t="shared" si="4"/>
        <v>-52.928699424594718</v>
      </c>
    </row>
    <row r="134" spans="1:6" x14ac:dyDescent="0.3">
      <c r="B134" s="1" t="s">
        <v>163</v>
      </c>
      <c r="C134" s="9">
        <v>228131</v>
      </c>
      <c r="D134" s="6">
        <f t="shared" si="3"/>
        <v>-36.160168350827902</v>
      </c>
      <c r="E134" s="10">
        <v>1251850</v>
      </c>
      <c r="F134" s="6">
        <f t="shared" si="4"/>
        <v>-27.650981654552147</v>
      </c>
    </row>
    <row r="135" spans="1:6" x14ac:dyDescent="0.3">
      <c r="B135" s="1" t="s">
        <v>164</v>
      </c>
      <c r="C135" s="9">
        <v>313321</v>
      </c>
      <c r="D135" s="6">
        <f t="shared" si="3"/>
        <v>-16.256351181232844</v>
      </c>
      <c r="E135" s="10">
        <v>1351420</v>
      </c>
      <c r="F135" s="6">
        <f t="shared" si="4"/>
        <v>-29.673904898295628</v>
      </c>
    </row>
    <row r="136" spans="1:6" x14ac:dyDescent="0.3">
      <c r="B136" s="1" t="s">
        <v>165</v>
      </c>
      <c r="C136" s="9">
        <v>239270</v>
      </c>
      <c r="D136" s="6">
        <f t="shared" si="3"/>
        <v>-43.127094673290387</v>
      </c>
      <c r="E136" s="10">
        <v>1188841</v>
      </c>
      <c r="F136" s="6">
        <f t="shared" si="4"/>
        <v>-27.305441141940278</v>
      </c>
    </row>
    <row r="137" spans="1:6" x14ac:dyDescent="0.3">
      <c r="B137" s="1" t="s">
        <v>166</v>
      </c>
      <c r="C137" s="9">
        <v>414034</v>
      </c>
      <c r="D137" s="6">
        <f t="shared" si="3"/>
        <v>53.29142230910491</v>
      </c>
      <c r="E137" s="10">
        <v>1858656</v>
      </c>
      <c r="F137" s="6">
        <f t="shared" si="4"/>
        <v>11.519806079224317</v>
      </c>
    </row>
    <row r="138" spans="1:6" x14ac:dyDescent="0.3">
      <c r="B138" s="1" t="s">
        <v>167</v>
      </c>
      <c r="C138" s="9">
        <v>295232</v>
      </c>
      <c r="D138" s="6">
        <f t="shared" si="3"/>
        <v>15.879956353474059</v>
      </c>
      <c r="E138" s="10">
        <v>1354703</v>
      </c>
      <c r="F138" s="6">
        <f t="shared" si="4"/>
        <v>-17.236182132536669</v>
      </c>
    </row>
    <row r="139" spans="1:6" x14ac:dyDescent="0.3">
      <c r="B139" s="1" t="s">
        <v>168</v>
      </c>
      <c r="C139" s="9">
        <v>233798</v>
      </c>
      <c r="D139" s="6">
        <f t="shared" si="3"/>
        <v>1.2344823704139911</v>
      </c>
      <c r="E139" s="10">
        <v>1448081</v>
      </c>
      <c r="F139" s="6">
        <f t="shared" si="4"/>
        <v>-22.73118252029527</v>
      </c>
    </row>
    <row r="140" spans="1:6" x14ac:dyDescent="0.3">
      <c r="B140" s="1" t="s">
        <v>169</v>
      </c>
      <c r="C140" s="9">
        <v>375560</v>
      </c>
      <c r="D140" s="6">
        <f t="shared" si="3"/>
        <v>-38.923600833954033</v>
      </c>
      <c r="E140" s="10">
        <v>2389635</v>
      </c>
      <c r="F140" s="6">
        <f t="shared" si="4"/>
        <v>-40.864656137317901</v>
      </c>
    </row>
    <row r="141" spans="1:6" x14ac:dyDescent="0.3">
      <c r="A141" s="1">
        <v>2021</v>
      </c>
      <c r="B141" s="1" t="s">
        <v>158</v>
      </c>
      <c r="C141" s="9">
        <v>168557</v>
      </c>
      <c r="D141" s="6">
        <f>+((C141-C129)/C129)*100</f>
        <v>-52.810136930308602</v>
      </c>
      <c r="E141" s="10">
        <v>1308940</v>
      </c>
      <c r="F141" s="6">
        <f>+((E141-E129)/E129)*100</f>
        <v>-23.334319275361896</v>
      </c>
    </row>
    <row r="142" spans="1:6" x14ac:dyDescent="0.3">
      <c r="B142" s="1" t="s">
        <v>159</v>
      </c>
      <c r="C142" s="9">
        <v>461199</v>
      </c>
      <c r="D142" s="6">
        <f>+((C142-C130)/C130)*100</f>
        <v>6.0152035142323186</v>
      </c>
      <c r="E142" s="10">
        <v>1924290</v>
      </c>
      <c r="F142" s="6">
        <f>+((E142-E130)/E130)*100</f>
        <v>6.9284648575659666</v>
      </c>
    </row>
    <row r="143" spans="1:6" x14ac:dyDescent="0.3">
      <c r="B143" s="1" t="s">
        <v>160</v>
      </c>
      <c r="C143" s="9">
        <v>231891</v>
      </c>
      <c r="D143" s="6">
        <f>+((C143-C131)/C131)*100</f>
        <v>46.375503402305235</v>
      </c>
      <c r="E143" s="10">
        <v>1778384</v>
      </c>
      <c r="F143" s="6">
        <f>+((E143-E131)/E131)*100</f>
        <v>82.239857026914038</v>
      </c>
    </row>
    <row r="144" spans="1:6" x14ac:dyDescent="0.3">
      <c r="B144" s="1" t="s">
        <v>161</v>
      </c>
      <c r="C144" s="9">
        <v>204597</v>
      </c>
      <c r="D144" s="6">
        <f>+((C144-C132)/C132)*100</f>
        <v>238.03717472118956</v>
      </c>
      <c r="E144" s="10">
        <v>1605920</v>
      </c>
      <c r="F144" s="6">
        <f>+((E144-E132)/E132)*100</f>
        <v>392.5651469794376</v>
      </c>
    </row>
    <row r="145" spans="2:6" x14ac:dyDescent="0.3">
      <c r="B145" s="1" t="s">
        <v>162</v>
      </c>
      <c r="C145" s="9">
        <v>353406</v>
      </c>
      <c r="D145" s="6">
        <f>+((C145-C133)/C133)*100</f>
        <v>90.719963734680334</v>
      </c>
      <c r="E145" s="10">
        <v>1724026</v>
      </c>
      <c r="F145" s="6">
        <f>+((E145-E133)/E133)*100</f>
        <v>87.197572983150295</v>
      </c>
    </row>
    <row r="146" spans="2:6" x14ac:dyDescent="0.3">
      <c r="B146" s="1" t="s">
        <v>163</v>
      </c>
      <c r="C146" s="9">
        <v>387427</v>
      </c>
      <c r="D146" s="6">
        <f t="shared" ref="D146:D148" si="5">+((C146-C134)/C134)*100</f>
        <v>69.826547027804196</v>
      </c>
      <c r="E146" s="10">
        <v>1926685</v>
      </c>
      <c r="F146" s="6">
        <f t="shared" ref="F146:F148" si="6">+((E146-E134)/E134)*100</f>
        <v>53.907017613931387</v>
      </c>
    </row>
    <row r="147" spans="2:6" x14ac:dyDescent="0.3">
      <c r="B147" s="1" t="s">
        <v>164</v>
      </c>
      <c r="C147" s="9">
        <v>250315</v>
      </c>
      <c r="D147" s="6">
        <f t="shared" si="5"/>
        <v>-20.109089400327459</v>
      </c>
      <c r="E147" s="10">
        <v>1821952</v>
      </c>
      <c r="F147" s="6">
        <f t="shared" si="6"/>
        <v>34.817599265957291</v>
      </c>
    </row>
    <row r="148" spans="2:6" x14ac:dyDescent="0.3">
      <c r="B148" s="1" t="s">
        <v>165</v>
      </c>
      <c r="C148" s="9">
        <v>171118</v>
      </c>
      <c r="D148" s="6">
        <f t="shared" si="5"/>
        <v>-28.483303381117565</v>
      </c>
      <c r="E148" s="10">
        <v>1884065</v>
      </c>
      <c r="F148" s="6">
        <f t="shared" si="6"/>
        <v>58.479140608374038</v>
      </c>
    </row>
  </sheetData>
  <mergeCells count="9">
    <mergeCell ref="A17:F17"/>
    <mergeCell ref="A10:F11"/>
    <mergeCell ref="N9:O9"/>
    <mergeCell ref="N10:O10"/>
    <mergeCell ref="A16:F16"/>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
  <sheetViews>
    <sheetView zoomScale="90" zoomScaleNormal="90" workbookViewId="0">
      <selection activeCell="A9" sqref="A9"/>
    </sheetView>
  </sheetViews>
  <sheetFormatPr baseColWidth="10" defaultColWidth="11.5546875" defaultRowHeight="14.4" x14ac:dyDescent="0.3"/>
  <cols>
    <col min="1" max="1" width="8.33203125" style="1" customWidth="1"/>
    <col min="2" max="2" width="11.6640625" style="1" customWidth="1"/>
    <col min="3" max="3" width="13.6640625" style="1" customWidth="1"/>
    <col min="4" max="4" width="11.6640625" style="1" customWidth="1"/>
    <col min="5" max="5" width="14.33203125" style="1" customWidth="1"/>
    <col min="6" max="6" width="11.6640625" style="1" customWidth="1"/>
    <col min="7" max="7" width="11.5546875" style="1"/>
    <col min="8" max="8" width="11.6640625" style="1" customWidth="1"/>
    <col min="9" max="14" width="11.5546875" style="1"/>
    <col min="15" max="15" width="11.554687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95" customHeight="1" x14ac:dyDescent="0.3"/>
    <row r="9" spans="1:15" ht="21" x14ac:dyDescent="0.4">
      <c r="A9" s="8" t="s">
        <v>80</v>
      </c>
      <c r="N9" s="109" t="s">
        <v>61</v>
      </c>
      <c r="O9" s="109"/>
    </row>
    <row r="10" spans="1:15" ht="21" x14ac:dyDescent="0.4">
      <c r="A10" s="118" t="s">
        <v>92</v>
      </c>
      <c r="B10" s="118"/>
      <c r="C10" s="118"/>
      <c r="D10" s="118"/>
      <c r="E10" s="118"/>
      <c r="F10" s="118"/>
      <c r="N10" s="110">
        <v>44497</v>
      </c>
      <c r="O10" s="110"/>
    </row>
    <row r="11" spans="1:15" x14ac:dyDescent="0.3">
      <c r="A11" s="118"/>
      <c r="B11" s="118"/>
      <c r="C11" s="118"/>
      <c r="D11" s="118"/>
      <c r="E11" s="118"/>
      <c r="F11" s="118"/>
    </row>
    <row r="12" spans="1:15" x14ac:dyDescent="0.3">
      <c r="A12" s="114" t="s">
        <v>157</v>
      </c>
      <c r="B12" s="114"/>
      <c r="C12" s="114"/>
      <c r="D12" s="114"/>
      <c r="E12" s="114"/>
      <c r="F12" s="114"/>
    </row>
    <row r="13" spans="1:15" x14ac:dyDescent="0.3">
      <c r="A13" s="114" t="s">
        <v>29</v>
      </c>
      <c r="B13" s="114"/>
      <c r="C13" s="114"/>
      <c r="D13" s="114"/>
      <c r="E13" s="114"/>
      <c r="F13" s="114"/>
    </row>
    <row r="14" spans="1:15" x14ac:dyDescent="0.3">
      <c r="A14" s="114" t="s">
        <v>22</v>
      </c>
      <c r="B14" s="114"/>
      <c r="C14" s="114"/>
      <c r="D14" s="114"/>
      <c r="E14" s="114"/>
      <c r="F14" s="114"/>
    </row>
    <row r="15" spans="1:15" ht="14.4" customHeight="1" x14ac:dyDescent="0.3">
      <c r="A15" s="114" t="s">
        <v>143</v>
      </c>
      <c r="B15" s="114"/>
      <c r="C15" s="114"/>
      <c r="D15" s="114"/>
      <c r="E15" s="114"/>
      <c r="F15" s="114"/>
    </row>
    <row r="16" spans="1:15" x14ac:dyDescent="0.3">
      <c r="A16" s="114" t="s">
        <v>31</v>
      </c>
      <c r="B16" s="114"/>
      <c r="C16" s="114"/>
      <c r="D16" s="114"/>
      <c r="E16" s="114"/>
      <c r="F16" s="114"/>
    </row>
    <row r="17" spans="1:7" ht="84" customHeight="1" x14ac:dyDescent="0.3">
      <c r="A17" s="123" t="s">
        <v>134</v>
      </c>
      <c r="B17" s="123"/>
      <c r="C17" s="123"/>
      <c r="D17" s="123"/>
      <c r="E17" s="123"/>
      <c r="F17" s="123"/>
    </row>
    <row r="20" spans="1:7" ht="75.75" customHeight="1" x14ac:dyDescent="0.3">
      <c r="A20" s="4" t="s">
        <v>11</v>
      </c>
      <c r="B20" s="4" t="s">
        <v>12</v>
      </c>
      <c r="C20" s="4" t="s">
        <v>91</v>
      </c>
      <c r="D20" s="4" t="s">
        <v>77</v>
      </c>
      <c r="E20" s="4" t="s">
        <v>90</v>
      </c>
      <c r="F20" s="4" t="s">
        <v>77</v>
      </c>
      <c r="G20" s="24"/>
    </row>
    <row r="21" spans="1:7" ht="18" customHeight="1" x14ac:dyDescent="0.3">
      <c r="A21" s="1">
        <v>2011</v>
      </c>
      <c r="B21" s="1" t="s">
        <v>158</v>
      </c>
      <c r="C21" s="25">
        <v>502998</v>
      </c>
      <c r="D21" s="6"/>
      <c r="E21" s="10">
        <v>1338676</v>
      </c>
      <c r="F21" s="6"/>
      <c r="G21" s="6"/>
    </row>
    <row r="22" spans="1:7" x14ac:dyDescent="0.3">
      <c r="B22" s="1" t="s">
        <v>159</v>
      </c>
      <c r="C22" s="25">
        <v>313350</v>
      </c>
      <c r="D22" s="6"/>
      <c r="E22" s="10">
        <v>1226469</v>
      </c>
      <c r="F22" s="6"/>
      <c r="G22" s="6"/>
    </row>
    <row r="23" spans="1:7" x14ac:dyDescent="0.3">
      <c r="B23" s="1" t="s">
        <v>160</v>
      </c>
      <c r="C23" s="25">
        <v>518808</v>
      </c>
      <c r="D23" s="6"/>
      <c r="E23" s="10">
        <v>1690238</v>
      </c>
      <c r="F23" s="6"/>
      <c r="G23" s="6"/>
    </row>
    <row r="24" spans="1:7" x14ac:dyDescent="0.3">
      <c r="B24" s="1" t="s">
        <v>161</v>
      </c>
      <c r="C24" s="25">
        <v>578883</v>
      </c>
      <c r="D24" s="6"/>
      <c r="E24" s="10">
        <v>1594981</v>
      </c>
      <c r="F24" s="6"/>
      <c r="G24" s="6"/>
    </row>
    <row r="25" spans="1:7" ht="15" customHeight="1" x14ac:dyDescent="0.3">
      <c r="B25" s="1" t="s">
        <v>162</v>
      </c>
      <c r="C25" s="25">
        <v>1033240</v>
      </c>
      <c r="D25" s="6"/>
      <c r="E25" s="10">
        <v>2493085</v>
      </c>
      <c r="F25" s="6"/>
      <c r="G25" s="6"/>
    </row>
    <row r="26" spans="1:7" x14ac:dyDescent="0.3">
      <c r="B26" s="1" t="s">
        <v>163</v>
      </c>
      <c r="C26" s="25">
        <v>646857</v>
      </c>
      <c r="D26" s="6"/>
      <c r="E26" s="10">
        <v>1863026</v>
      </c>
      <c r="F26" s="6"/>
      <c r="G26" s="6"/>
    </row>
    <row r="27" spans="1:7" x14ac:dyDescent="0.3">
      <c r="B27" s="1" t="s">
        <v>164</v>
      </c>
      <c r="C27" s="25">
        <v>530656</v>
      </c>
      <c r="D27" s="6"/>
      <c r="E27" s="10">
        <v>1411973</v>
      </c>
      <c r="F27" s="6"/>
      <c r="G27" s="6"/>
    </row>
    <row r="28" spans="1:7" x14ac:dyDescent="0.3">
      <c r="B28" s="1" t="s">
        <v>165</v>
      </c>
      <c r="C28" s="25">
        <v>389363</v>
      </c>
      <c r="D28" s="6"/>
      <c r="E28" s="10">
        <v>1529705</v>
      </c>
      <c r="F28" s="6"/>
      <c r="G28" s="6"/>
    </row>
    <row r="29" spans="1:7" x14ac:dyDescent="0.3">
      <c r="B29" s="1" t="s">
        <v>166</v>
      </c>
      <c r="C29" s="25">
        <v>200367</v>
      </c>
      <c r="D29" s="6"/>
      <c r="E29" s="10">
        <v>1383047</v>
      </c>
      <c r="F29" s="6"/>
      <c r="G29" s="6"/>
    </row>
    <row r="30" spans="1:7" x14ac:dyDescent="0.3">
      <c r="B30" s="1" t="s">
        <v>167</v>
      </c>
      <c r="C30" s="25">
        <v>152384</v>
      </c>
      <c r="D30" s="6"/>
      <c r="E30" s="10">
        <v>1113601</v>
      </c>
      <c r="F30" s="6"/>
      <c r="G30" s="6"/>
    </row>
    <row r="31" spans="1:7" x14ac:dyDescent="0.3">
      <c r="B31" s="1" t="s">
        <v>168</v>
      </c>
      <c r="C31" s="25">
        <v>183895</v>
      </c>
      <c r="D31" s="6"/>
      <c r="E31" s="10">
        <v>1277617</v>
      </c>
      <c r="F31" s="6"/>
      <c r="G31" s="6"/>
    </row>
    <row r="32" spans="1:7" x14ac:dyDescent="0.3">
      <c r="B32" s="1" t="s">
        <v>169</v>
      </c>
      <c r="C32" s="25">
        <v>193707</v>
      </c>
      <c r="D32" s="6"/>
      <c r="E32" s="10">
        <v>1828109</v>
      </c>
      <c r="F32" s="6"/>
      <c r="G32" s="6"/>
    </row>
    <row r="33" spans="1:7" x14ac:dyDescent="0.3">
      <c r="A33" s="1">
        <v>2012</v>
      </c>
      <c r="B33" s="1" t="s">
        <v>158</v>
      </c>
      <c r="C33" s="25">
        <v>206120</v>
      </c>
      <c r="D33" s="6">
        <f>+((C33-C21)/C21)*100</f>
        <v>-59.021705851713122</v>
      </c>
      <c r="E33" s="10">
        <v>1133381</v>
      </c>
      <c r="F33" s="6">
        <f>+((E33-E21)/E21)*100</f>
        <v>-15.335674950473452</v>
      </c>
      <c r="G33" s="6"/>
    </row>
    <row r="34" spans="1:7" x14ac:dyDescent="0.3">
      <c r="B34" s="1" t="s">
        <v>159</v>
      </c>
      <c r="C34" s="25">
        <v>238269</v>
      </c>
      <c r="D34" s="6">
        <f t="shared" ref="D34:D74" si="0">+((C34-C22)/C22)*100</f>
        <v>-23.960746768788894</v>
      </c>
      <c r="E34" s="10">
        <v>1195901</v>
      </c>
      <c r="F34" s="6">
        <f t="shared" ref="F34:F97" si="1">+((E34-E22)/E22)*100</f>
        <v>-2.4923581435812889</v>
      </c>
      <c r="G34" s="6"/>
    </row>
    <row r="35" spans="1:7" x14ac:dyDescent="0.3">
      <c r="B35" s="1" t="s">
        <v>160</v>
      </c>
      <c r="C35" s="25">
        <v>142013</v>
      </c>
      <c r="D35" s="6">
        <f t="shared" si="0"/>
        <v>-72.627060492513607</v>
      </c>
      <c r="E35" s="10">
        <v>981629</v>
      </c>
      <c r="F35" s="6">
        <f t="shared" si="1"/>
        <v>-41.923622590428096</v>
      </c>
      <c r="G35" s="6"/>
    </row>
    <row r="36" spans="1:7" x14ac:dyDescent="0.3">
      <c r="B36" s="1" t="s">
        <v>161</v>
      </c>
      <c r="C36" s="25">
        <v>273356</v>
      </c>
      <c r="D36" s="6">
        <f t="shared" si="0"/>
        <v>-52.778713487872331</v>
      </c>
      <c r="E36" s="10">
        <v>1028885</v>
      </c>
      <c r="F36" s="6">
        <f t="shared" si="1"/>
        <v>-35.492335018410877</v>
      </c>
      <c r="G36" s="6"/>
    </row>
    <row r="37" spans="1:7" x14ac:dyDescent="0.3">
      <c r="B37" s="1" t="s">
        <v>162</v>
      </c>
      <c r="C37" s="25">
        <v>383808</v>
      </c>
      <c r="D37" s="6">
        <f t="shared" si="0"/>
        <v>-62.853935194146572</v>
      </c>
      <c r="E37" s="10">
        <v>1472750</v>
      </c>
      <c r="F37" s="6">
        <f t="shared" si="1"/>
        <v>-40.926602983853336</v>
      </c>
      <c r="G37" s="6"/>
    </row>
    <row r="38" spans="1:7" x14ac:dyDescent="0.3">
      <c r="B38" s="1" t="s">
        <v>163</v>
      </c>
      <c r="C38" s="25">
        <v>411135</v>
      </c>
      <c r="D38" s="6">
        <f t="shared" si="0"/>
        <v>-36.441129956079941</v>
      </c>
      <c r="E38" s="10">
        <v>1560585</v>
      </c>
      <c r="F38" s="6">
        <f t="shared" si="1"/>
        <v>-16.23385824996538</v>
      </c>
      <c r="G38" s="6"/>
    </row>
    <row r="39" spans="1:7" x14ac:dyDescent="0.3">
      <c r="B39" s="1" t="s">
        <v>164</v>
      </c>
      <c r="C39" s="25">
        <v>330446</v>
      </c>
      <c r="D39" s="6">
        <f t="shared" si="0"/>
        <v>-37.728773442682268</v>
      </c>
      <c r="E39" s="10">
        <v>1359802</v>
      </c>
      <c r="F39" s="6">
        <f t="shared" si="1"/>
        <v>-3.6949006815286132</v>
      </c>
      <c r="G39" s="6"/>
    </row>
    <row r="40" spans="1:7" x14ac:dyDescent="0.3">
      <c r="B40" s="1" t="s">
        <v>165</v>
      </c>
      <c r="C40" s="25">
        <v>428960</v>
      </c>
      <c r="D40" s="6">
        <f t="shared" si="0"/>
        <v>10.169687412517368</v>
      </c>
      <c r="E40" s="10">
        <v>1246839</v>
      </c>
      <c r="F40" s="6">
        <f t="shared" si="1"/>
        <v>-18.49153921834602</v>
      </c>
      <c r="G40" s="6"/>
    </row>
    <row r="41" spans="1:7" x14ac:dyDescent="0.3">
      <c r="B41" s="1" t="s">
        <v>166</v>
      </c>
      <c r="C41" s="12">
        <v>381493</v>
      </c>
      <c r="D41" s="6">
        <f t="shared" si="0"/>
        <v>90.397121282446719</v>
      </c>
      <c r="E41" s="10">
        <v>1455502</v>
      </c>
      <c r="F41" s="6">
        <f t="shared" si="1"/>
        <v>5.2387952108641285</v>
      </c>
    </row>
    <row r="42" spans="1:7" x14ac:dyDescent="0.3">
      <c r="B42" s="1" t="s">
        <v>167</v>
      </c>
      <c r="C42" s="12">
        <v>232960</v>
      </c>
      <c r="D42" s="6">
        <f t="shared" si="0"/>
        <v>52.876942461150776</v>
      </c>
      <c r="E42" s="10">
        <v>1141091</v>
      </c>
      <c r="F42" s="6">
        <f t="shared" si="1"/>
        <v>2.4685681855529942</v>
      </c>
    </row>
    <row r="43" spans="1:7" x14ac:dyDescent="0.3">
      <c r="B43" s="1" t="s">
        <v>168</v>
      </c>
      <c r="C43" s="12">
        <v>201850</v>
      </c>
      <c r="D43" s="6">
        <f t="shared" si="0"/>
        <v>9.763723864161614</v>
      </c>
      <c r="E43" s="10">
        <v>1163425</v>
      </c>
      <c r="F43" s="6">
        <f t="shared" si="1"/>
        <v>-8.9378898370951543</v>
      </c>
    </row>
    <row r="44" spans="1:7" x14ac:dyDescent="0.3">
      <c r="B44" s="1" t="s">
        <v>169</v>
      </c>
      <c r="C44" s="12">
        <v>248992</v>
      </c>
      <c r="D44" s="6">
        <f t="shared" si="0"/>
        <v>28.540527704213066</v>
      </c>
      <c r="E44" s="10">
        <v>1824652</v>
      </c>
      <c r="F44" s="6">
        <f t="shared" si="1"/>
        <v>-0.18910250975188023</v>
      </c>
    </row>
    <row r="45" spans="1:7" x14ac:dyDescent="0.3">
      <c r="A45" s="1">
        <v>2013</v>
      </c>
      <c r="B45" s="1" t="s">
        <v>158</v>
      </c>
      <c r="C45" s="12">
        <v>342860</v>
      </c>
      <c r="D45" s="6">
        <f t="shared" si="0"/>
        <v>66.339996118765768</v>
      </c>
      <c r="E45" s="10">
        <v>1243481</v>
      </c>
      <c r="F45" s="6">
        <f t="shared" si="1"/>
        <v>9.714297310436649</v>
      </c>
    </row>
    <row r="46" spans="1:7" x14ac:dyDescent="0.3">
      <c r="B46" s="1" t="s">
        <v>159</v>
      </c>
      <c r="C46" s="12">
        <v>437029</v>
      </c>
      <c r="D46" s="6">
        <f t="shared" si="0"/>
        <v>83.418321309108606</v>
      </c>
      <c r="E46" s="10">
        <v>1602551</v>
      </c>
      <c r="F46" s="6">
        <f t="shared" si="1"/>
        <v>34.00365080387089</v>
      </c>
    </row>
    <row r="47" spans="1:7" x14ac:dyDescent="0.3">
      <c r="B47" s="1" t="s">
        <v>160</v>
      </c>
      <c r="C47" s="12">
        <v>321469</v>
      </c>
      <c r="D47" s="6">
        <f t="shared" si="0"/>
        <v>126.36589607993633</v>
      </c>
      <c r="E47" s="10">
        <v>1370431</v>
      </c>
      <c r="F47" s="6">
        <f t="shared" si="1"/>
        <v>39.607835546830827</v>
      </c>
    </row>
    <row r="48" spans="1:7" x14ac:dyDescent="0.3">
      <c r="B48" s="1" t="s">
        <v>161</v>
      </c>
      <c r="C48" s="12">
        <v>224430</v>
      </c>
      <c r="D48" s="6">
        <f t="shared" si="0"/>
        <v>-17.898271850627019</v>
      </c>
      <c r="E48" s="10">
        <v>1431137</v>
      </c>
      <c r="F48" s="6">
        <f t="shared" si="1"/>
        <v>39.095914509396096</v>
      </c>
    </row>
    <row r="49" spans="1:6" x14ac:dyDescent="0.3">
      <c r="B49" s="1" t="s">
        <v>162</v>
      </c>
      <c r="C49" s="12">
        <v>587426</v>
      </c>
      <c r="D49" s="6">
        <f t="shared" si="0"/>
        <v>53.052046856761713</v>
      </c>
      <c r="E49" s="10">
        <v>1785864</v>
      </c>
      <c r="F49" s="6">
        <f t="shared" si="1"/>
        <v>21.260499066372432</v>
      </c>
    </row>
    <row r="50" spans="1:6" x14ac:dyDescent="0.3">
      <c r="B50" s="1" t="s">
        <v>163</v>
      </c>
      <c r="C50" s="12">
        <v>311611</v>
      </c>
      <c r="D50" s="6">
        <f t="shared" si="0"/>
        <v>-24.207133909786325</v>
      </c>
      <c r="E50" s="10">
        <v>1336308</v>
      </c>
      <c r="F50" s="6">
        <f t="shared" si="1"/>
        <v>-14.371341516162209</v>
      </c>
    </row>
    <row r="51" spans="1:6" x14ac:dyDescent="0.3">
      <c r="B51" s="1" t="s">
        <v>164</v>
      </c>
      <c r="C51" s="12">
        <v>415986</v>
      </c>
      <c r="D51" s="6">
        <f t="shared" si="0"/>
        <v>25.886226493890074</v>
      </c>
      <c r="E51" s="10">
        <v>1316746</v>
      </c>
      <c r="F51" s="6">
        <f t="shared" si="1"/>
        <v>-3.166343335279695</v>
      </c>
    </row>
    <row r="52" spans="1:6" x14ac:dyDescent="0.3">
      <c r="B52" s="1" t="s">
        <v>165</v>
      </c>
      <c r="C52" s="12">
        <v>506480</v>
      </c>
      <c r="D52" s="6">
        <f t="shared" si="0"/>
        <v>18.071615069004103</v>
      </c>
      <c r="E52" s="10">
        <v>1752685</v>
      </c>
      <c r="F52" s="6">
        <f t="shared" si="1"/>
        <v>40.570274109167265</v>
      </c>
    </row>
    <row r="53" spans="1:6" x14ac:dyDescent="0.3">
      <c r="B53" s="1" t="s">
        <v>166</v>
      </c>
      <c r="C53" s="12">
        <v>349663</v>
      </c>
      <c r="D53" s="6">
        <f t="shared" si="0"/>
        <v>-8.3435344816287582</v>
      </c>
      <c r="E53" s="10">
        <v>1407114</v>
      </c>
      <c r="F53" s="6">
        <f t="shared" si="1"/>
        <v>-3.3244887330968966</v>
      </c>
    </row>
    <row r="54" spans="1:6" x14ac:dyDescent="0.3">
      <c r="B54" s="1" t="s">
        <v>167</v>
      </c>
      <c r="C54" s="12">
        <v>215235</v>
      </c>
      <c r="D54" s="6">
        <f t="shared" si="0"/>
        <v>-7.6086023351648349</v>
      </c>
      <c r="E54" s="10">
        <v>1556968</v>
      </c>
      <c r="F54" s="6">
        <f t="shared" si="1"/>
        <v>36.445559556599783</v>
      </c>
    </row>
    <row r="55" spans="1:6" x14ac:dyDescent="0.3">
      <c r="B55" s="1" t="s">
        <v>168</v>
      </c>
      <c r="C55" s="12">
        <v>318558</v>
      </c>
      <c r="D55" s="6">
        <f t="shared" si="0"/>
        <v>57.819172652960113</v>
      </c>
      <c r="E55" s="10">
        <v>1453248</v>
      </c>
      <c r="F55" s="6">
        <f t="shared" si="1"/>
        <v>24.911188946429721</v>
      </c>
    </row>
    <row r="56" spans="1:6" x14ac:dyDescent="0.3">
      <c r="B56" s="1" t="s">
        <v>169</v>
      </c>
      <c r="C56" s="12">
        <v>216469</v>
      </c>
      <c r="D56" s="6">
        <f t="shared" si="0"/>
        <v>-13.061865441459966</v>
      </c>
      <c r="E56" s="10">
        <v>1322819</v>
      </c>
      <c r="F56" s="6">
        <f t="shared" si="1"/>
        <v>-27.502943026944315</v>
      </c>
    </row>
    <row r="57" spans="1:6" x14ac:dyDescent="0.3">
      <c r="A57" s="1">
        <v>2014</v>
      </c>
      <c r="B57" s="1" t="s">
        <v>158</v>
      </c>
      <c r="C57" s="12">
        <v>381559</v>
      </c>
      <c r="D57" s="6">
        <f t="shared" si="0"/>
        <v>11.287114274047717</v>
      </c>
      <c r="E57" s="10">
        <v>1262306</v>
      </c>
      <c r="F57" s="6">
        <f t="shared" si="1"/>
        <v>1.5138952665943428</v>
      </c>
    </row>
    <row r="58" spans="1:6" x14ac:dyDescent="0.3">
      <c r="B58" s="1" t="s">
        <v>159</v>
      </c>
      <c r="C58" s="12">
        <v>518145</v>
      </c>
      <c r="D58" s="6">
        <f t="shared" si="0"/>
        <v>18.560782007601325</v>
      </c>
      <c r="E58" s="10">
        <v>1739824</v>
      </c>
      <c r="F58" s="6">
        <f t="shared" si="1"/>
        <v>8.5659052348412015</v>
      </c>
    </row>
    <row r="59" spans="1:6" x14ac:dyDescent="0.3">
      <c r="B59" s="1" t="s">
        <v>160</v>
      </c>
      <c r="C59" s="12">
        <v>608810</v>
      </c>
      <c r="D59" s="6">
        <f t="shared" si="0"/>
        <v>89.383735290183495</v>
      </c>
      <c r="E59" s="10">
        <v>1690995</v>
      </c>
      <c r="F59" s="6">
        <f t="shared" si="1"/>
        <v>23.391473193469793</v>
      </c>
    </row>
    <row r="60" spans="1:6" x14ac:dyDescent="0.3">
      <c r="B60" s="1" t="s">
        <v>161</v>
      </c>
      <c r="C60" s="12">
        <v>483303</v>
      </c>
      <c r="D60" s="6">
        <f t="shared" si="0"/>
        <v>115.34687875952412</v>
      </c>
      <c r="E60" s="10">
        <v>1453998</v>
      </c>
      <c r="F60" s="6">
        <f t="shared" si="1"/>
        <v>1.5974012271361864</v>
      </c>
    </row>
    <row r="61" spans="1:6" x14ac:dyDescent="0.3">
      <c r="B61" s="1" t="s">
        <v>162</v>
      </c>
      <c r="C61" s="12">
        <v>269707</v>
      </c>
      <c r="D61" s="6">
        <f t="shared" si="0"/>
        <v>-54.086642402617521</v>
      </c>
      <c r="E61" s="10">
        <v>1386674</v>
      </c>
      <c r="F61" s="6">
        <f t="shared" si="1"/>
        <v>-22.352765944103243</v>
      </c>
    </row>
    <row r="62" spans="1:6" x14ac:dyDescent="0.3">
      <c r="B62" s="1" t="s">
        <v>163</v>
      </c>
      <c r="C62" s="12">
        <v>169322</v>
      </c>
      <c r="D62" s="6">
        <f t="shared" si="0"/>
        <v>-45.662380339590065</v>
      </c>
      <c r="E62" s="10">
        <v>1059972</v>
      </c>
      <c r="F62" s="6">
        <f t="shared" si="1"/>
        <v>-20.67906500597168</v>
      </c>
    </row>
    <row r="63" spans="1:6" x14ac:dyDescent="0.3">
      <c r="B63" s="1" t="s">
        <v>164</v>
      </c>
      <c r="C63" s="12">
        <v>221809</v>
      </c>
      <c r="D63" s="6">
        <f t="shared" si="0"/>
        <v>-46.678734380483959</v>
      </c>
      <c r="E63" s="10">
        <v>1988396</v>
      </c>
      <c r="F63" s="6">
        <f t="shared" si="1"/>
        <v>51.008318992425259</v>
      </c>
    </row>
    <row r="64" spans="1:6" x14ac:dyDescent="0.3">
      <c r="B64" s="1" t="s">
        <v>165</v>
      </c>
      <c r="C64" s="12">
        <v>287812</v>
      </c>
      <c r="D64" s="6">
        <f t="shared" si="0"/>
        <v>-43.17406412888959</v>
      </c>
      <c r="E64" s="10">
        <v>1077665</v>
      </c>
      <c r="F64" s="6">
        <f t="shared" si="1"/>
        <v>-38.513480745256565</v>
      </c>
    </row>
    <row r="65" spans="1:6" x14ac:dyDescent="0.3">
      <c r="B65" s="1" t="s">
        <v>166</v>
      </c>
      <c r="C65" s="12">
        <v>207801</v>
      </c>
      <c r="D65" s="6">
        <f t="shared" si="0"/>
        <v>-40.571064138899452</v>
      </c>
      <c r="E65" s="10">
        <v>1139351</v>
      </c>
      <c r="F65" s="6">
        <f t="shared" si="1"/>
        <v>-19.02923288376066</v>
      </c>
    </row>
    <row r="66" spans="1:6" x14ac:dyDescent="0.3">
      <c r="B66" s="1" t="s">
        <v>167</v>
      </c>
      <c r="C66" s="12">
        <v>203667</v>
      </c>
      <c r="D66" s="6">
        <f t="shared" si="0"/>
        <v>-5.3745905638023554</v>
      </c>
      <c r="E66" s="10">
        <v>1803172</v>
      </c>
      <c r="F66" s="6">
        <f t="shared" si="1"/>
        <v>15.81304175808366</v>
      </c>
    </row>
    <row r="67" spans="1:6" x14ac:dyDescent="0.3">
      <c r="B67" s="1" t="s">
        <v>168</v>
      </c>
      <c r="C67" s="12">
        <v>210399</v>
      </c>
      <c r="D67" s="6">
        <f t="shared" si="0"/>
        <v>-33.952686794869379</v>
      </c>
      <c r="E67" s="10">
        <v>1122488</v>
      </c>
      <c r="F67" s="6">
        <f t="shared" si="1"/>
        <v>-22.760051966353988</v>
      </c>
    </row>
    <row r="68" spans="1:6" x14ac:dyDescent="0.3">
      <c r="B68" s="1" t="s">
        <v>169</v>
      </c>
      <c r="C68" s="12">
        <v>239398</v>
      </c>
      <c r="D68" s="6">
        <f t="shared" si="0"/>
        <v>10.592278802045559</v>
      </c>
      <c r="E68" s="10">
        <v>1803237</v>
      </c>
      <c r="F68" s="6">
        <f t="shared" si="1"/>
        <v>36.317742639015613</v>
      </c>
    </row>
    <row r="69" spans="1:6" x14ac:dyDescent="0.3">
      <c r="A69" s="1">
        <v>2015</v>
      </c>
      <c r="B69" s="1" t="s">
        <v>158</v>
      </c>
      <c r="C69" s="12">
        <v>188730</v>
      </c>
      <c r="D69" s="6">
        <f t="shared" si="0"/>
        <v>-50.537138424201764</v>
      </c>
      <c r="E69" s="10">
        <v>1591772</v>
      </c>
      <c r="F69" s="6">
        <f t="shared" si="1"/>
        <v>26.100327495868676</v>
      </c>
    </row>
    <row r="70" spans="1:6" x14ac:dyDescent="0.3">
      <c r="B70" s="1" t="s">
        <v>159</v>
      </c>
      <c r="C70" s="12">
        <v>453265</v>
      </c>
      <c r="D70" s="6">
        <f t="shared" si="0"/>
        <v>-12.521591446409788</v>
      </c>
      <c r="E70" s="10">
        <v>1875458</v>
      </c>
      <c r="F70" s="6">
        <f t="shared" si="1"/>
        <v>7.7958460166085768</v>
      </c>
    </row>
    <row r="71" spans="1:6" x14ac:dyDescent="0.3">
      <c r="B71" s="1" t="s">
        <v>160</v>
      </c>
      <c r="C71" s="12">
        <v>239045</v>
      </c>
      <c r="D71" s="6">
        <f t="shared" si="0"/>
        <v>-60.735697508253807</v>
      </c>
      <c r="E71" s="10">
        <v>1670075</v>
      </c>
      <c r="F71" s="6">
        <f t="shared" si="1"/>
        <v>-1.2371414463082386</v>
      </c>
    </row>
    <row r="72" spans="1:6" x14ac:dyDescent="0.3">
      <c r="B72" s="1" t="s">
        <v>161</v>
      </c>
      <c r="C72" s="12">
        <v>194731</v>
      </c>
      <c r="D72" s="6">
        <f t="shared" si="0"/>
        <v>-59.708298934622796</v>
      </c>
      <c r="E72" s="10">
        <v>2030992</v>
      </c>
      <c r="F72" s="6">
        <f t="shared" si="1"/>
        <v>39.683273291985273</v>
      </c>
    </row>
    <row r="73" spans="1:6" x14ac:dyDescent="0.3">
      <c r="B73" s="1" t="s">
        <v>162</v>
      </c>
      <c r="C73" s="12">
        <v>176404</v>
      </c>
      <c r="D73" s="6">
        <f t="shared" si="0"/>
        <v>-34.594207788451911</v>
      </c>
      <c r="E73" s="10">
        <v>1350769</v>
      </c>
      <c r="F73" s="6">
        <f t="shared" si="1"/>
        <v>-2.589289191259085</v>
      </c>
    </row>
    <row r="74" spans="1:6" x14ac:dyDescent="0.3">
      <c r="B74" s="1" t="s">
        <v>163</v>
      </c>
      <c r="C74" s="12">
        <v>210201</v>
      </c>
      <c r="D74" s="6">
        <f t="shared" si="0"/>
        <v>24.142757586137655</v>
      </c>
      <c r="E74" s="10">
        <v>2123248</v>
      </c>
      <c r="F74" s="6">
        <f t="shared" si="1"/>
        <v>100.31170634696012</v>
      </c>
    </row>
    <row r="75" spans="1:6" x14ac:dyDescent="0.3">
      <c r="B75" s="1" t="s">
        <v>164</v>
      </c>
      <c r="C75" s="12">
        <v>282613</v>
      </c>
      <c r="D75" s="6">
        <f>+((C75-C63)/C63)*100</f>
        <v>27.412774053352209</v>
      </c>
      <c r="E75" s="10">
        <v>1795408</v>
      </c>
      <c r="F75" s="6">
        <f t="shared" si="1"/>
        <v>-9.7057125441813401</v>
      </c>
    </row>
    <row r="76" spans="1:6" x14ac:dyDescent="0.3">
      <c r="B76" s="1" t="s">
        <v>165</v>
      </c>
      <c r="C76" s="12">
        <v>226806</v>
      </c>
      <c r="D76" s="6">
        <f>+((C76-C64)/C64)*100</f>
        <v>-21.196475477047517</v>
      </c>
      <c r="E76" s="10">
        <v>1593096</v>
      </c>
      <c r="F76" s="6">
        <f t="shared" si="1"/>
        <v>47.828499580110702</v>
      </c>
    </row>
    <row r="77" spans="1:6" x14ac:dyDescent="0.3">
      <c r="B77" s="1" t="s">
        <v>166</v>
      </c>
      <c r="C77" s="12">
        <v>354947</v>
      </c>
      <c r="D77" s="6">
        <f t="shared" ref="D77:D78" si="2">+((C77-C65)/C65)*100</f>
        <v>70.811016308872439</v>
      </c>
      <c r="E77" s="10">
        <v>1925609</v>
      </c>
      <c r="F77" s="6">
        <f t="shared" si="1"/>
        <v>69.009286865943849</v>
      </c>
    </row>
    <row r="78" spans="1:6" x14ac:dyDescent="0.3">
      <c r="B78" s="1" t="s">
        <v>167</v>
      </c>
      <c r="C78" s="12">
        <v>262383</v>
      </c>
      <c r="D78" s="6">
        <f t="shared" si="2"/>
        <v>28.829412717818791</v>
      </c>
      <c r="E78" s="10">
        <v>1667908</v>
      </c>
      <c r="F78" s="6">
        <f t="shared" si="1"/>
        <v>-7.5014474492727263</v>
      </c>
    </row>
    <row r="79" spans="1:6" x14ac:dyDescent="0.3">
      <c r="B79" s="1" t="s">
        <v>168</v>
      </c>
      <c r="C79" s="12">
        <v>355225</v>
      </c>
      <c r="D79" s="6">
        <f t="shared" ref="D79:D137" si="3">+((C79-C67)/C67)*100</f>
        <v>68.833977347801081</v>
      </c>
      <c r="E79" s="10">
        <v>1619061</v>
      </c>
      <c r="F79" s="6">
        <f t="shared" si="1"/>
        <v>44.238602105323174</v>
      </c>
    </row>
    <row r="80" spans="1:6" x14ac:dyDescent="0.3">
      <c r="B80" s="1" t="s">
        <v>169</v>
      </c>
      <c r="C80" s="12">
        <v>440422</v>
      </c>
      <c r="D80" s="6">
        <f t="shared" si="3"/>
        <v>83.970626321021896</v>
      </c>
      <c r="E80" s="10">
        <v>3636993</v>
      </c>
      <c r="F80" s="6">
        <f t="shared" si="1"/>
        <v>101.69245639924202</v>
      </c>
    </row>
    <row r="81" spans="1:7" x14ac:dyDescent="0.3">
      <c r="A81" s="1">
        <v>2016</v>
      </c>
      <c r="B81" s="1" t="s">
        <v>158</v>
      </c>
      <c r="C81" s="12">
        <v>193563</v>
      </c>
      <c r="D81" s="6">
        <f t="shared" si="3"/>
        <v>2.5608011444921317</v>
      </c>
      <c r="E81" s="10">
        <v>1166592</v>
      </c>
      <c r="F81" s="6">
        <f t="shared" si="1"/>
        <v>-26.711111892909283</v>
      </c>
    </row>
    <row r="82" spans="1:7" x14ac:dyDescent="0.3">
      <c r="B82" s="1" t="s">
        <v>159</v>
      </c>
      <c r="C82" s="12">
        <v>350256</v>
      </c>
      <c r="D82" s="6">
        <f t="shared" si="3"/>
        <v>-22.725999139576185</v>
      </c>
      <c r="E82" s="10">
        <v>1292412</v>
      </c>
      <c r="F82" s="6">
        <f t="shared" si="1"/>
        <v>-31.088192857424694</v>
      </c>
    </row>
    <row r="83" spans="1:7" x14ac:dyDescent="0.3">
      <c r="B83" s="1" t="s">
        <v>160</v>
      </c>
      <c r="C83" s="12">
        <v>281971</v>
      </c>
      <c r="D83" s="6">
        <f t="shared" si="3"/>
        <v>17.957288376665481</v>
      </c>
      <c r="E83" s="10">
        <v>1477723</v>
      </c>
      <c r="F83" s="6">
        <f t="shared" si="1"/>
        <v>-11.517566576351362</v>
      </c>
    </row>
    <row r="84" spans="1:7" x14ac:dyDescent="0.3">
      <c r="B84" s="1" t="s">
        <v>161</v>
      </c>
      <c r="C84" s="12">
        <v>240845</v>
      </c>
      <c r="D84" s="6">
        <f t="shared" si="3"/>
        <v>23.680872588339813</v>
      </c>
      <c r="E84" s="10">
        <v>1353273</v>
      </c>
      <c r="F84" s="6">
        <f t="shared" si="1"/>
        <v>-33.368866051663424</v>
      </c>
    </row>
    <row r="85" spans="1:7" x14ac:dyDescent="0.3">
      <c r="B85" s="1" t="s">
        <v>162</v>
      </c>
      <c r="C85" s="12">
        <v>314542</v>
      </c>
      <c r="D85" s="6">
        <f t="shared" si="3"/>
        <v>78.307748123625316</v>
      </c>
      <c r="E85" s="10">
        <v>1901165</v>
      </c>
      <c r="F85" s="6">
        <f t="shared" si="1"/>
        <v>40.74686345333658</v>
      </c>
      <c r="G85" s="10"/>
    </row>
    <row r="86" spans="1:7" x14ac:dyDescent="0.3">
      <c r="B86" s="1" t="s">
        <v>163</v>
      </c>
      <c r="C86" s="12">
        <v>202147</v>
      </c>
      <c r="D86" s="6">
        <f t="shared" si="3"/>
        <v>-3.831570734677761</v>
      </c>
      <c r="E86" s="10">
        <v>1431161</v>
      </c>
      <c r="F86" s="6">
        <f t="shared" si="1"/>
        <v>-32.595674174660708</v>
      </c>
    </row>
    <row r="87" spans="1:7" x14ac:dyDescent="0.3">
      <c r="B87" s="1" t="s">
        <v>164</v>
      </c>
      <c r="C87" s="12">
        <v>157584</v>
      </c>
      <c r="D87" s="6">
        <f t="shared" si="3"/>
        <v>-44.24035695456331</v>
      </c>
      <c r="E87" s="10">
        <v>1304190</v>
      </c>
      <c r="F87" s="6">
        <f t="shared" si="1"/>
        <v>-27.359686489087714</v>
      </c>
    </row>
    <row r="88" spans="1:7" x14ac:dyDescent="0.3">
      <c r="B88" s="1" t="s">
        <v>165</v>
      </c>
      <c r="C88" s="12">
        <v>293356</v>
      </c>
      <c r="D88" s="6">
        <f t="shared" si="3"/>
        <v>29.342257259508127</v>
      </c>
      <c r="E88" s="10">
        <v>1597602</v>
      </c>
      <c r="F88" s="6">
        <f t="shared" si="1"/>
        <v>0.28284547823859957</v>
      </c>
    </row>
    <row r="89" spans="1:7" x14ac:dyDescent="0.3">
      <c r="B89" s="1" t="s">
        <v>166</v>
      </c>
      <c r="C89" s="12">
        <v>251826</v>
      </c>
      <c r="D89" s="6">
        <f t="shared" si="3"/>
        <v>-29.052506430537516</v>
      </c>
      <c r="E89" s="10">
        <v>1736453</v>
      </c>
      <c r="F89" s="6">
        <f t="shared" si="1"/>
        <v>-9.8231780179673027</v>
      </c>
    </row>
    <row r="90" spans="1:7" x14ac:dyDescent="0.3">
      <c r="B90" s="1" t="s">
        <v>167</v>
      </c>
      <c r="C90" s="12">
        <v>246228</v>
      </c>
      <c r="D90" s="6">
        <f t="shared" si="3"/>
        <v>-6.1570299905100558</v>
      </c>
      <c r="E90" s="10">
        <v>1533718</v>
      </c>
      <c r="F90" s="6">
        <f t="shared" si="1"/>
        <v>-8.0454077802852435</v>
      </c>
    </row>
    <row r="91" spans="1:7" x14ac:dyDescent="0.3">
      <c r="B91" s="1" t="s">
        <v>168</v>
      </c>
      <c r="C91" s="12">
        <v>514265</v>
      </c>
      <c r="D91" s="6">
        <f t="shared" si="3"/>
        <v>44.771623618833132</v>
      </c>
      <c r="E91" s="10">
        <v>1657325</v>
      </c>
      <c r="F91" s="6">
        <f t="shared" si="1"/>
        <v>2.3633451735295954</v>
      </c>
    </row>
    <row r="92" spans="1:7" x14ac:dyDescent="0.3">
      <c r="B92" s="1" t="s">
        <v>169</v>
      </c>
      <c r="C92" s="12">
        <v>572589</v>
      </c>
      <c r="D92" s="6">
        <f t="shared" si="3"/>
        <v>30.009173020421326</v>
      </c>
      <c r="E92" s="10">
        <v>2112567</v>
      </c>
      <c r="F92" s="6">
        <f t="shared" si="1"/>
        <v>-41.914460654722184</v>
      </c>
    </row>
    <row r="93" spans="1:7" x14ac:dyDescent="0.3">
      <c r="A93" s="1">
        <v>2017</v>
      </c>
      <c r="B93" s="1" t="s">
        <v>158</v>
      </c>
      <c r="C93" s="12">
        <v>181043</v>
      </c>
      <c r="D93" s="6">
        <f t="shared" si="3"/>
        <v>-6.4681783192035676</v>
      </c>
      <c r="E93" s="10">
        <v>1185131</v>
      </c>
      <c r="F93" s="6">
        <f t="shared" si="1"/>
        <v>1.5891588490234803</v>
      </c>
    </row>
    <row r="94" spans="1:7" x14ac:dyDescent="0.3">
      <c r="B94" s="1" t="s">
        <v>159</v>
      </c>
      <c r="C94" s="12">
        <v>295610</v>
      </c>
      <c r="D94" s="6">
        <f t="shared" si="3"/>
        <v>-15.601731305102554</v>
      </c>
      <c r="E94" s="10">
        <v>1590979</v>
      </c>
      <c r="F94" s="6">
        <f t="shared" si="1"/>
        <v>23.101534185693108</v>
      </c>
    </row>
    <row r="95" spans="1:7" x14ac:dyDescent="0.3">
      <c r="B95" s="1" t="s">
        <v>160</v>
      </c>
      <c r="C95" s="12">
        <v>271378</v>
      </c>
      <c r="D95" s="6">
        <f t="shared" si="3"/>
        <v>-3.7567693131563176</v>
      </c>
      <c r="E95" s="10">
        <v>1438528</v>
      </c>
      <c r="F95" s="6">
        <f t="shared" si="1"/>
        <v>-2.6523915510552385</v>
      </c>
    </row>
    <row r="96" spans="1:7" x14ac:dyDescent="0.3">
      <c r="B96" s="1" t="s">
        <v>161</v>
      </c>
      <c r="C96" s="12">
        <v>171765</v>
      </c>
      <c r="D96" s="6">
        <f t="shared" si="3"/>
        <v>-28.682347567937889</v>
      </c>
      <c r="E96" s="10">
        <v>1308557</v>
      </c>
      <c r="F96" s="6">
        <f t="shared" si="1"/>
        <v>-3.3042852403025846</v>
      </c>
    </row>
    <row r="97" spans="1:6" x14ac:dyDescent="0.3">
      <c r="B97" s="1" t="s">
        <v>162</v>
      </c>
      <c r="C97" s="12">
        <v>209675</v>
      </c>
      <c r="D97" s="6">
        <f t="shared" si="3"/>
        <v>-33.339585810480003</v>
      </c>
      <c r="E97" s="10">
        <v>1449398</v>
      </c>
      <c r="F97" s="6">
        <f t="shared" si="1"/>
        <v>-23.762640275830872</v>
      </c>
    </row>
    <row r="98" spans="1:6" x14ac:dyDescent="0.3">
      <c r="B98" s="1" t="s">
        <v>163</v>
      </c>
      <c r="C98" s="12">
        <v>175269</v>
      </c>
      <c r="D98" s="6">
        <f t="shared" si="3"/>
        <v>-13.296264599524108</v>
      </c>
      <c r="E98" s="10">
        <v>1431181</v>
      </c>
      <c r="F98" s="6">
        <f t="shared" ref="F98:F137" si="4">+((E98-E86)/E86)*100</f>
        <v>1.3974668119100507E-3</v>
      </c>
    </row>
    <row r="99" spans="1:6" x14ac:dyDescent="0.3">
      <c r="B99" s="1" t="s">
        <v>164</v>
      </c>
      <c r="C99" s="12">
        <v>177333</v>
      </c>
      <c r="D99" s="6">
        <f t="shared" si="3"/>
        <v>12.532363691745354</v>
      </c>
      <c r="E99" s="10">
        <v>1391495</v>
      </c>
      <c r="F99" s="6">
        <f t="shared" si="4"/>
        <v>6.6941933307263515</v>
      </c>
    </row>
    <row r="100" spans="1:6" x14ac:dyDescent="0.3">
      <c r="B100" s="1" t="s">
        <v>165</v>
      </c>
      <c r="C100" s="12">
        <v>331850</v>
      </c>
      <c r="D100" s="6">
        <f t="shared" si="3"/>
        <v>13.121940577319025</v>
      </c>
      <c r="E100" s="10">
        <v>1701480</v>
      </c>
      <c r="F100" s="6">
        <f t="shared" si="4"/>
        <v>6.5021200524285767</v>
      </c>
    </row>
    <row r="101" spans="1:6" x14ac:dyDescent="0.3">
      <c r="B101" s="1" t="s">
        <v>166</v>
      </c>
      <c r="C101" s="12">
        <v>135371</v>
      </c>
      <c r="D101" s="6">
        <f t="shared" si="3"/>
        <v>-46.244232128533191</v>
      </c>
      <c r="E101" s="10">
        <v>1629518</v>
      </c>
      <c r="F101" s="6">
        <f t="shared" si="4"/>
        <v>-6.1582432694694305</v>
      </c>
    </row>
    <row r="102" spans="1:6" x14ac:dyDescent="0.3">
      <c r="B102" s="1" t="s">
        <v>167</v>
      </c>
      <c r="C102" s="12">
        <v>177784</v>
      </c>
      <c r="D102" s="6">
        <f t="shared" si="3"/>
        <v>-27.79700115340254</v>
      </c>
      <c r="E102" s="10">
        <v>1428319</v>
      </c>
      <c r="F102" s="6">
        <f t="shared" si="4"/>
        <v>-6.8721238193722707</v>
      </c>
    </row>
    <row r="103" spans="1:6" x14ac:dyDescent="0.3">
      <c r="B103" s="1" t="s">
        <v>168</v>
      </c>
      <c r="C103" s="12">
        <v>252189</v>
      </c>
      <c r="D103" s="6">
        <f t="shared" si="3"/>
        <v>-50.96127482912506</v>
      </c>
      <c r="E103" s="10">
        <v>1467734</v>
      </c>
      <c r="F103" s="6">
        <f t="shared" si="4"/>
        <v>-11.439578839394809</v>
      </c>
    </row>
    <row r="104" spans="1:6" x14ac:dyDescent="0.3">
      <c r="B104" s="1" t="s">
        <v>169</v>
      </c>
      <c r="C104" s="12">
        <v>250267</v>
      </c>
      <c r="D104" s="6">
        <f t="shared" si="3"/>
        <v>-56.29203495002524</v>
      </c>
      <c r="E104" s="10">
        <v>1542817</v>
      </c>
      <c r="F104" s="6">
        <f t="shared" si="4"/>
        <v>-26.969558835293743</v>
      </c>
    </row>
    <row r="105" spans="1:6" x14ac:dyDescent="0.3">
      <c r="A105" s="1">
        <v>2018</v>
      </c>
      <c r="B105" s="1" t="s">
        <v>158</v>
      </c>
      <c r="C105" s="12">
        <v>284483</v>
      </c>
      <c r="D105" s="6">
        <f t="shared" si="3"/>
        <v>57.135597620454817</v>
      </c>
      <c r="E105" s="10">
        <v>1281013</v>
      </c>
      <c r="F105" s="6">
        <f t="shared" si="4"/>
        <v>8.0904136335983097</v>
      </c>
    </row>
    <row r="106" spans="1:6" x14ac:dyDescent="0.3">
      <c r="B106" s="1" t="s">
        <v>159</v>
      </c>
      <c r="C106" s="12">
        <v>228196</v>
      </c>
      <c r="D106" s="6">
        <f t="shared" si="3"/>
        <v>-22.805047190555122</v>
      </c>
      <c r="E106" s="10">
        <v>1386019</v>
      </c>
      <c r="F106" s="6">
        <f t="shared" si="4"/>
        <v>-12.882633900258897</v>
      </c>
    </row>
    <row r="107" spans="1:6" x14ac:dyDescent="0.3">
      <c r="B107" s="1" t="s">
        <v>160</v>
      </c>
      <c r="C107" s="12">
        <v>103140</v>
      </c>
      <c r="D107" s="6">
        <f t="shared" si="3"/>
        <v>-61.993971508375765</v>
      </c>
      <c r="E107" s="10">
        <v>1082808</v>
      </c>
      <c r="F107" s="6">
        <f t="shared" si="4"/>
        <v>-24.728055345464252</v>
      </c>
    </row>
    <row r="108" spans="1:6" x14ac:dyDescent="0.3">
      <c r="B108" s="1" t="s">
        <v>161</v>
      </c>
      <c r="C108" s="12">
        <v>230136</v>
      </c>
      <c r="D108" s="6">
        <f t="shared" si="3"/>
        <v>33.98305824818793</v>
      </c>
      <c r="E108" s="10">
        <v>1662694</v>
      </c>
      <c r="F108" s="6">
        <f t="shared" si="4"/>
        <v>27.063169582983392</v>
      </c>
    </row>
    <row r="109" spans="1:6" x14ac:dyDescent="0.3">
      <c r="B109" s="1" t="s">
        <v>162</v>
      </c>
      <c r="C109" s="12">
        <v>197966</v>
      </c>
      <c r="D109" s="6">
        <f t="shared" si="3"/>
        <v>-5.5843567425777989</v>
      </c>
      <c r="E109" s="10">
        <v>1393479</v>
      </c>
      <c r="F109" s="6">
        <f t="shared" si="4"/>
        <v>-3.8580845288871659</v>
      </c>
    </row>
    <row r="110" spans="1:6" x14ac:dyDescent="0.3">
      <c r="B110" s="1" t="s">
        <v>163</v>
      </c>
      <c r="C110" s="12">
        <v>81695</v>
      </c>
      <c r="D110" s="6">
        <f t="shared" si="3"/>
        <v>-53.388790944205766</v>
      </c>
      <c r="E110" s="10">
        <v>1314402</v>
      </c>
      <c r="F110" s="6">
        <f t="shared" si="4"/>
        <v>-8.1596248133534477</v>
      </c>
    </row>
    <row r="111" spans="1:6" x14ac:dyDescent="0.3">
      <c r="B111" s="1" t="s">
        <v>164</v>
      </c>
      <c r="C111" s="12">
        <v>104906</v>
      </c>
      <c r="D111" s="6">
        <f t="shared" si="3"/>
        <v>-40.842370004454899</v>
      </c>
      <c r="E111" s="10">
        <v>1358522</v>
      </c>
      <c r="F111" s="6">
        <f t="shared" si="4"/>
        <v>-2.3696096644256719</v>
      </c>
    </row>
    <row r="112" spans="1:6" x14ac:dyDescent="0.3">
      <c r="B112" s="1" t="s">
        <v>165</v>
      </c>
      <c r="C112" s="12">
        <v>290682</v>
      </c>
      <c r="D112" s="6">
        <f t="shared" si="3"/>
        <v>-12.405604941991864</v>
      </c>
      <c r="E112" s="10">
        <v>1512130</v>
      </c>
      <c r="F112" s="6">
        <f t="shared" si="4"/>
        <v>-11.128546912100054</v>
      </c>
    </row>
    <row r="113" spans="1:6" x14ac:dyDescent="0.3">
      <c r="B113" s="1" t="s">
        <v>166</v>
      </c>
      <c r="C113" s="12">
        <v>114029</v>
      </c>
      <c r="D113" s="6">
        <f t="shared" si="3"/>
        <v>-15.765562786712072</v>
      </c>
      <c r="E113" s="10">
        <v>1419520</v>
      </c>
      <c r="F113" s="6">
        <f t="shared" si="4"/>
        <v>-12.887123677062787</v>
      </c>
    </row>
    <row r="114" spans="1:6" x14ac:dyDescent="0.3">
      <c r="B114" s="1" t="s">
        <v>167</v>
      </c>
      <c r="C114" s="12">
        <v>110438</v>
      </c>
      <c r="D114" s="6">
        <f t="shared" si="3"/>
        <v>-37.880799172028979</v>
      </c>
      <c r="E114" s="10">
        <v>1279576</v>
      </c>
      <c r="F114" s="6">
        <f t="shared" si="4"/>
        <v>-10.413850127317497</v>
      </c>
    </row>
    <row r="115" spans="1:6" x14ac:dyDescent="0.3">
      <c r="B115" s="1" t="s">
        <v>168</v>
      </c>
      <c r="C115" s="12">
        <v>172035</v>
      </c>
      <c r="D115" s="6">
        <f t="shared" si="3"/>
        <v>-31.783305378109279</v>
      </c>
      <c r="E115" s="10">
        <v>1464547</v>
      </c>
      <c r="F115" s="6">
        <f t="shared" si="4"/>
        <v>-0.21713743771010277</v>
      </c>
    </row>
    <row r="116" spans="1:6" x14ac:dyDescent="0.3">
      <c r="B116" s="1" t="s">
        <v>169</v>
      </c>
      <c r="C116" s="12">
        <v>360295</v>
      </c>
      <c r="D116" s="6">
        <f t="shared" si="3"/>
        <v>43.964246185074337</v>
      </c>
      <c r="E116" s="10">
        <v>1366667</v>
      </c>
      <c r="F116" s="6">
        <f t="shared" si="4"/>
        <v>-11.417426694157506</v>
      </c>
    </row>
    <row r="117" spans="1:6" x14ac:dyDescent="0.3">
      <c r="A117" s="1">
        <v>2019</v>
      </c>
      <c r="B117" s="1" t="s">
        <v>158</v>
      </c>
      <c r="C117" s="12">
        <v>167676</v>
      </c>
      <c r="D117" s="6">
        <f t="shared" si="3"/>
        <v>-41.059395464755362</v>
      </c>
      <c r="E117" s="10">
        <v>1187004</v>
      </c>
      <c r="F117" s="6">
        <f t="shared" si="4"/>
        <v>-7.3386452752626248</v>
      </c>
    </row>
    <row r="118" spans="1:6" x14ac:dyDescent="0.3">
      <c r="B118" s="1" t="s">
        <v>159</v>
      </c>
      <c r="C118" s="12">
        <v>245045</v>
      </c>
      <c r="D118" s="6">
        <f t="shared" si="3"/>
        <v>7.3835650055215698</v>
      </c>
      <c r="E118" s="10">
        <v>1258658</v>
      </c>
      <c r="F118" s="6">
        <f t="shared" si="4"/>
        <v>-9.1889793718556536</v>
      </c>
    </row>
    <row r="119" spans="1:6" x14ac:dyDescent="0.3">
      <c r="B119" s="1" t="s">
        <v>160</v>
      </c>
      <c r="C119" s="12">
        <v>325930</v>
      </c>
      <c r="D119" s="6">
        <f t="shared" si="3"/>
        <v>216.0073686251697</v>
      </c>
      <c r="E119" s="10">
        <v>1425186</v>
      </c>
      <c r="F119" s="6">
        <f t="shared" si="4"/>
        <v>31.619456080856441</v>
      </c>
    </row>
    <row r="120" spans="1:6" x14ac:dyDescent="0.3">
      <c r="B120" s="1" t="s">
        <v>161</v>
      </c>
      <c r="C120" s="12">
        <v>192199</v>
      </c>
      <c r="D120" s="6">
        <f t="shared" si="3"/>
        <v>-16.484600410192236</v>
      </c>
      <c r="E120" s="10">
        <v>1308775</v>
      </c>
      <c r="F120" s="6">
        <f t="shared" si="4"/>
        <v>-21.285877016456425</v>
      </c>
    </row>
    <row r="121" spans="1:6" x14ac:dyDescent="0.3">
      <c r="B121" s="1" t="s">
        <v>162</v>
      </c>
      <c r="C121" s="12">
        <v>323605</v>
      </c>
      <c r="D121" s="6">
        <f t="shared" si="3"/>
        <v>63.464938423769738</v>
      </c>
      <c r="E121" s="10">
        <v>1504449</v>
      </c>
      <c r="F121" s="6">
        <f t="shared" si="4"/>
        <v>7.9635215170088678</v>
      </c>
    </row>
    <row r="122" spans="1:6" x14ac:dyDescent="0.3">
      <c r="B122" s="1" t="s">
        <v>163</v>
      </c>
      <c r="C122" s="12">
        <v>264947</v>
      </c>
      <c r="D122" s="6">
        <f t="shared" si="3"/>
        <v>224.31238141869144</v>
      </c>
      <c r="E122" s="10">
        <v>1310965</v>
      </c>
      <c r="F122" s="6">
        <f t="shared" si="4"/>
        <v>-0.26148773358531102</v>
      </c>
    </row>
    <row r="123" spans="1:6" x14ac:dyDescent="0.3">
      <c r="B123" s="1" t="s">
        <v>164</v>
      </c>
      <c r="C123" s="12">
        <v>325154</v>
      </c>
      <c r="D123" s="6">
        <f t="shared" si="3"/>
        <v>209.94795340590625</v>
      </c>
      <c r="E123" s="10">
        <v>1592361</v>
      </c>
      <c r="F123" s="6">
        <f t="shared" si="4"/>
        <v>17.212750327193817</v>
      </c>
    </row>
    <row r="124" spans="1:6" x14ac:dyDescent="0.3">
      <c r="B124" s="1" t="s">
        <v>165</v>
      </c>
      <c r="C124" s="12">
        <v>305668</v>
      </c>
      <c r="D124" s="6">
        <f t="shared" si="3"/>
        <v>5.1554619825100971</v>
      </c>
      <c r="E124" s="10">
        <v>1295686</v>
      </c>
      <c r="F124" s="6">
        <f t="shared" si="4"/>
        <v>-14.313848677031737</v>
      </c>
    </row>
    <row r="125" spans="1:6" x14ac:dyDescent="0.3">
      <c r="B125" s="1" t="s">
        <v>166</v>
      </c>
      <c r="C125" s="12">
        <v>170637</v>
      </c>
      <c r="D125" s="6">
        <f t="shared" si="3"/>
        <v>49.643511738242026</v>
      </c>
      <c r="E125" s="10">
        <v>1232142</v>
      </c>
      <c r="F125" s="6">
        <f t="shared" si="4"/>
        <v>-13.200095807033364</v>
      </c>
    </row>
    <row r="126" spans="1:6" x14ac:dyDescent="0.3">
      <c r="B126" s="1" t="s">
        <v>167</v>
      </c>
      <c r="C126" s="12">
        <v>204983</v>
      </c>
      <c r="D126" s="6">
        <f t="shared" si="3"/>
        <v>85.609120049258408</v>
      </c>
      <c r="E126" s="10">
        <v>1292159</v>
      </c>
      <c r="F126" s="6">
        <f t="shared" si="4"/>
        <v>0.98337261717944058</v>
      </c>
    </row>
    <row r="127" spans="1:6" x14ac:dyDescent="0.3">
      <c r="B127" s="1" t="s">
        <v>168</v>
      </c>
      <c r="C127" s="12">
        <v>172217</v>
      </c>
      <c r="D127" s="6">
        <f t="shared" si="3"/>
        <v>0.10579242595983376</v>
      </c>
      <c r="E127" s="10">
        <v>1475154</v>
      </c>
      <c r="F127" s="6">
        <f t="shared" si="4"/>
        <v>0.72425125311785821</v>
      </c>
    </row>
    <row r="128" spans="1:6" x14ac:dyDescent="0.3">
      <c r="B128" s="1" t="s">
        <v>169</v>
      </c>
      <c r="C128" s="12">
        <v>558267</v>
      </c>
      <c r="D128" s="6">
        <f t="shared" si="3"/>
        <v>54.947196047683143</v>
      </c>
      <c r="E128" s="10">
        <v>3243261</v>
      </c>
      <c r="F128" s="6">
        <f t="shared" si="4"/>
        <v>137.31172260689692</v>
      </c>
    </row>
    <row r="129" spans="1:6" x14ac:dyDescent="0.3">
      <c r="A129" s="1">
        <v>2020</v>
      </c>
      <c r="B129" s="1" t="s">
        <v>158</v>
      </c>
      <c r="C129" s="12">
        <v>313306</v>
      </c>
      <c r="D129" s="6">
        <f t="shared" si="3"/>
        <v>86.852024141797273</v>
      </c>
      <c r="E129" s="10">
        <v>1455120</v>
      </c>
      <c r="F129" s="6">
        <f t="shared" si="4"/>
        <v>22.587623967568771</v>
      </c>
    </row>
    <row r="130" spans="1:6" x14ac:dyDescent="0.3">
      <c r="B130" s="1" t="s">
        <v>159</v>
      </c>
      <c r="C130" s="12">
        <v>233935</v>
      </c>
      <c r="D130" s="6">
        <f t="shared" si="3"/>
        <v>-4.5338611275480014</v>
      </c>
      <c r="E130" s="10">
        <v>1343624</v>
      </c>
      <c r="F130" s="6">
        <f t="shared" si="4"/>
        <v>6.7505231762718703</v>
      </c>
    </row>
    <row r="131" spans="1:6" x14ac:dyDescent="0.3">
      <c r="B131" s="1" t="s">
        <v>160</v>
      </c>
      <c r="C131" s="12">
        <v>158737</v>
      </c>
      <c r="D131" s="6">
        <f t="shared" si="3"/>
        <v>-51.297211057589053</v>
      </c>
      <c r="E131" s="10">
        <v>777227</v>
      </c>
      <c r="F131" s="6">
        <f t="shared" si="4"/>
        <v>-45.464872655218336</v>
      </c>
    </row>
    <row r="132" spans="1:6" x14ac:dyDescent="0.3">
      <c r="B132" s="1" t="s">
        <v>161</v>
      </c>
      <c r="C132" s="12">
        <v>53067</v>
      </c>
      <c r="D132" s="6">
        <f t="shared" si="3"/>
        <v>-72.389554576246496</v>
      </c>
      <c r="E132" s="10">
        <v>272276</v>
      </c>
      <c r="F132" s="6">
        <f t="shared" si="4"/>
        <v>-79.196118507764893</v>
      </c>
    </row>
    <row r="133" spans="1:6" x14ac:dyDescent="0.3">
      <c r="B133" s="1" t="s">
        <v>162</v>
      </c>
      <c r="C133" s="12">
        <v>121438</v>
      </c>
      <c r="D133" s="6">
        <f t="shared" si="3"/>
        <v>-62.473385763507984</v>
      </c>
      <c r="E133" s="10">
        <v>724809</v>
      </c>
      <c r="F133" s="6">
        <f t="shared" si="4"/>
        <v>-51.822295072814029</v>
      </c>
    </row>
    <row r="134" spans="1:6" x14ac:dyDescent="0.3">
      <c r="B134" s="1" t="s">
        <v>163</v>
      </c>
      <c r="C134" s="12">
        <v>196677</v>
      </c>
      <c r="D134" s="6">
        <f t="shared" si="3"/>
        <v>-25.767417634470291</v>
      </c>
      <c r="E134" s="10">
        <v>944104</v>
      </c>
      <c r="F134" s="6">
        <f t="shared" si="4"/>
        <v>-27.984042289458529</v>
      </c>
    </row>
    <row r="135" spans="1:6" x14ac:dyDescent="0.3">
      <c r="B135" s="1" t="s">
        <v>164</v>
      </c>
      <c r="C135" s="12">
        <v>249318</v>
      </c>
      <c r="D135" s="6">
        <f t="shared" si="3"/>
        <v>-23.323102283840889</v>
      </c>
      <c r="E135" s="10">
        <v>1042137</v>
      </c>
      <c r="F135" s="6">
        <f t="shared" si="4"/>
        <v>-34.553973627839419</v>
      </c>
    </row>
    <row r="136" spans="1:6" x14ac:dyDescent="0.3">
      <c r="B136" s="1" t="s">
        <v>165</v>
      </c>
      <c r="C136" s="12">
        <v>188057</v>
      </c>
      <c r="D136" s="6">
        <f t="shared" si="3"/>
        <v>-38.476713296779515</v>
      </c>
      <c r="E136" s="10">
        <v>947342</v>
      </c>
      <c r="F136" s="6">
        <f t="shared" si="4"/>
        <v>-26.884908843655019</v>
      </c>
    </row>
    <row r="137" spans="1:6" x14ac:dyDescent="0.3">
      <c r="B137" s="1" t="s">
        <v>166</v>
      </c>
      <c r="C137" s="12">
        <v>245395</v>
      </c>
      <c r="D137" s="6">
        <f t="shared" si="3"/>
        <v>43.811131231796153</v>
      </c>
      <c r="E137" s="10">
        <v>1395407</v>
      </c>
      <c r="F137" s="6">
        <f t="shared" si="4"/>
        <v>13.25050197136369</v>
      </c>
    </row>
    <row r="138" spans="1:6" x14ac:dyDescent="0.3">
      <c r="B138" s="1" t="s">
        <v>167</v>
      </c>
      <c r="C138" s="12">
        <v>243449</v>
      </c>
      <c r="D138" s="6">
        <f t="shared" ref="D138:D140" si="5">+((C138-C126)/C126)*100</f>
        <v>18.765458599005772</v>
      </c>
      <c r="E138" s="10">
        <v>1128015</v>
      </c>
      <c r="F138" s="6">
        <f t="shared" ref="F138:F140" si="6">+((E138-E126)/E126)*100</f>
        <v>-12.703080658030474</v>
      </c>
    </row>
    <row r="139" spans="1:6" x14ac:dyDescent="0.3">
      <c r="B139" s="1" t="s">
        <v>168</v>
      </c>
      <c r="C139" s="12">
        <v>197129</v>
      </c>
      <c r="D139" s="6">
        <f t="shared" si="5"/>
        <v>14.465470888472101</v>
      </c>
      <c r="E139" s="10">
        <v>1242582</v>
      </c>
      <c r="F139" s="6">
        <f t="shared" si="6"/>
        <v>-15.765947148568896</v>
      </c>
    </row>
    <row r="140" spans="1:6" x14ac:dyDescent="0.3">
      <c r="B140" s="1" t="s">
        <v>169</v>
      </c>
      <c r="C140" s="12">
        <v>217645</v>
      </c>
      <c r="D140" s="6">
        <f t="shared" si="5"/>
        <v>-61.014174221295548</v>
      </c>
      <c r="E140" s="10">
        <v>1928252</v>
      </c>
      <c r="F140" s="6">
        <f t="shared" si="6"/>
        <v>-40.545888844591907</v>
      </c>
    </row>
    <row r="141" spans="1:6" x14ac:dyDescent="0.3">
      <c r="A141" s="1">
        <v>2021</v>
      </c>
      <c r="B141" s="1" t="s">
        <v>158</v>
      </c>
      <c r="C141" s="12">
        <v>131799</v>
      </c>
      <c r="D141" s="6">
        <f t="shared" ref="D141:D143" si="7">+((C141-C129)/C129)*100</f>
        <v>-57.932819671503253</v>
      </c>
      <c r="E141" s="10">
        <v>1145226</v>
      </c>
      <c r="F141" s="6">
        <f t="shared" ref="F141:F143" si="8">+((E141-E129)/E129)*100</f>
        <v>-21.296800263895761</v>
      </c>
    </row>
    <row r="142" spans="1:6" x14ac:dyDescent="0.3">
      <c r="B142" s="1" t="s">
        <v>159</v>
      </c>
      <c r="C142" s="12">
        <v>305739</v>
      </c>
      <c r="D142" s="6">
        <f t="shared" si="7"/>
        <v>30.693996195524399</v>
      </c>
      <c r="E142" s="10">
        <v>1594565</v>
      </c>
      <c r="F142" s="6">
        <f t="shared" si="8"/>
        <v>18.676430310860777</v>
      </c>
    </row>
    <row r="143" spans="1:6" x14ac:dyDescent="0.3">
      <c r="B143" s="1" t="s">
        <v>160</v>
      </c>
      <c r="C143" s="12">
        <v>204802</v>
      </c>
      <c r="D143" s="6">
        <f t="shared" si="7"/>
        <v>29.019699250962283</v>
      </c>
      <c r="E143" s="10">
        <v>1565688</v>
      </c>
      <c r="F143" s="6">
        <f t="shared" si="8"/>
        <v>101.44539497469852</v>
      </c>
    </row>
    <row r="144" spans="1:6" x14ac:dyDescent="0.3">
      <c r="B144" s="1" t="s">
        <v>161</v>
      </c>
      <c r="C144" s="12">
        <v>134683</v>
      </c>
      <c r="D144" s="6">
        <f t="shared" ref="D144:D148" si="9">+((C144-C132)/C132)*100</f>
        <v>153.7980289068536</v>
      </c>
      <c r="E144" s="10">
        <v>1269034</v>
      </c>
      <c r="F144" s="6">
        <f t="shared" ref="F144:F148" si="10">+((E144-E132)/E132)*100</f>
        <v>366.08367979550161</v>
      </c>
    </row>
    <row r="145" spans="2:6" x14ac:dyDescent="0.3">
      <c r="B145" s="1" t="s">
        <v>162</v>
      </c>
      <c r="C145" s="12">
        <v>310615</v>
      </c>
      <c r="D145" s="6">
        <f t="shared" si="9"/>
        <v>155.78072761409115</v>
      </c>
      <c r="E145" s="10">
        <v>1397913</v>
      </c>
      <c r="F145" s="6">
        <f t="shared" si="10"/>
        <v>92.866396526533208</v>
      </c>
    </row>
    <row r="146" spans="2:6" x14ac:dyDescent="0.3">
      <c r="B146" s="1" t="s">
        <v>163</v>
      </c>
      <c r="C146" s="12">
        <v>309879</v>
      </c>
      <c r="D146" s="6">
        <f t="shared" si="9"/>
        <v>57.557314785155356</v>
      </c>
      <c r="E146" s="10">
        <v>1541403</v>
      </c>
      <c r="F146" s="6">
        <f t="shared" si="10"/>
        <v>63.266229144246822</v>
      </c>
    </row>
    <row r="147" spans="2:6" x14ac:dyDescent="0.3">
      <c r="B147" s="1" t="s">
        <v>164</v>
      </c>
      <c r="C147" s="12">
        <v>179399</v>
      </c>
      <c r="D147" s="6">
        <f t="shared" si="9"/>
        <v>-28.04410431657562</v>
      </c>
      <c r="E147" s="10">
        <v>1394791</v>
      </c>
      <c r="F147" s="6">
        <f t="shared" si="10"/>
        <v>33.839504786798663</v>
      </c>
    </row>
    <row r="148" spans="2:6" x14ac:dyDescent="0.3">
      <c r="B148" s="1" t="s">
        <v>165</v>
      </c>
      <c r="C148" s="12">
        <v>117477</v>
      </c>
      <c r="D148" s="6">
        <f t="shared" si="9"/>
        <v>-37.53117405892894</v>
      </c>
      <c r="E148" s="10">
        <v>1491038</v>
      </c>
      <c r="F148" s="6">
        <f t="shared" si="10"/>
        <v>57.391733925023914</v>
      </c>
    </row>
  </sheetData>
  <mergeCells count="9">
    <mergeCell ref="N9:O9"/>
    <mergeCell ref="N10:O10"/>
    <mergeCell ref="A17:F17"/>
    <mergeCell ref="A12:F12"/>
    <mergeCell ref="A13:F13"/>
    <mergeCell ref="A14:F14"/>
    <mergeCell ref="A15:F15"/>
    <mergeCell ref="A16:F16"/>
    <mergeCell ref="A10:F11"/>
  </mergeCells>
  <pageMargins left="0.7" right="0.7" top="0.75" bottom="0.75" header="0.3" footer="0.3"/>
  <pageSetup paperSize="9" scale="35" orientation="portrait" r:id="rId1"/>
  <rowBreaks count="1" manualBreakCount="1">
    <brk id="133" max="14" man="1"/>
  </rowBreaks>
  <colBreaks count="1" manualBreakCount="1">
    <brk id="15"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7"/>
  <sheetViews>
    <sheetView zoomScale="90" zoomScaleNormal="90" workbookViewId="0">
      <selection activeCell="A9" sqref="A9"/>
    </sheetView>
  </sheetViews>
  <sheetFormatPr baseColWidth="10" defaultColWidth="11.5546875" defaultRowHeight="14.4" x14ac:dyDescent="0.3"/>
  <cols>
    <col min="1" max="1" width="7.33203125" style="1" customWidth="1"/>
    <col min="2" max="2" width="11.109375" style="1" customWidth="1"/>
    <col min="3"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4.4" customHeight="1" x14ac:dyDescent="0.3"/>
    <row r="9" spans="1:15" ht="21" x14ac:dyDescent="0.4">
      <c r="A9" s="8" t="s">
        <v>81</v>
      </c>
      <c r="N9" s="109" t="s">
        <v>61</v>
      </c>
      <c r="O9" s="109"/>
    </row>
    <row r="10" spans="1:15" ht="21" x14ac:dyDescent="0.4">
      <c r="A10" s="118" t="s">
        <v>227</v>
      </c>
      <c r="B10" s="118"/>
      <c r="C10" s="118"/>
      <c r="D10" s="118"/>
      <c r="E10" s="118"/>
      <c r="F10" s="118"/>
      <c r="N10" s="110">
        <v>44497</v>
      </c>
      <c r="O10" s="110"/>
    </row>
    <row r="11" spans="1:15" x14ac:dyDescent="0.3">
      <c r="A11" s="118"/>
      <c r="B11" s="118"/>
      <c r="C11" s="118"/>
      <c r="D11" s="118"/>
      <c r="E11" s="118"/>
      <c r="F11" s="118"/>
    </row>
    <row r="12" spans="1:15" ht="15" customHeight="1" x14ac:dyDescent="0.3">
      <c r="A12" s="114" t="s">
        <v>282</v>
      </c>
      <c r="B12" s="114"/>
      <c r="C12" s="114"/>
      <c r="D12" s="114"/>
      <c r="E12" s="114"/>
      <c r="F12" s="114"/>
    </row>
    <row r="13" spans="1:15" ht="15" customHeight="1" x14ac:dyDescent="0.3">
      <c r="A13" s="126" t="s">
        <v>37</v>
      </c>
      <c r="B13" s="127"/>
      <c r="C13" s="127"/>
      <c r="D13" s="127"/>
      <c r="E13" s="127"/>
      <c r="F13" s="128"/>
    </row>
    <row r="14" spans="1:15" x14ac:dyDescent="0.3">
      <c r="A14" s="126" t="s">
        <v>22</v>
      </c>
      <c r="B14" s="127"/>
      <c r="C14" s="127"/>
      <c r="D14" s="127"/>
      <c r="E14" s="127"/>
      <c r="F14" s="128"/>
    </row>
    <row r="15" spans="1:15" x14ac:dyDescent="0.3">
      <c r="A15" s="126" t="s">
        <v>272</v>
      </c>
      <c r="B15" s="127"/>
      <c r="C15" s="127"/>
      <c r="D15" s="127"/>
      <c r="E15" s="127"/>
      <c r="F15" s="128"/>
    </row>
    <row r="16" spans="1:15" ht="14.4" customHeight="1" x14ac:dyDescent="0.3">
      <c r="A16" s="126" t="s">
        <v>31</v>
      </c>
      <c r="B16" s="127"/>
      <c r="C16" s="127"/>
      <c r="D16" s="127"/>
      <c r="E16" s="127"/>
      <c r="F16" s="128"/>
      <c r="H16" s="17"/>
      <c r="I16" s="17"/>
      <c r="J16" s="17"/>
      <c r="K16" s="17"/>
      <c r="L16" s="17"/>
      <c r="M16" s="17"/>
    </row>
    <row r="17" spans="1:13" ht="43.2" customHeight="1" x14ac:dyDescent="0.3">
      <c r="A17" s="115" t="s">
        <v>283</v>
      </c>
      <c r="B17" s="116"/>
      <c r="C17" s="116"/>
      <c r="D17" s="116"/>
      <c r="E17" s="116"/>
      <c r="F17" s="117"/>
      <c r="H17" s="17"/>
      <c r="I17" s="17"/>
      <c r="J17" s="17"/>
      <c r="K17" s="17"/>
      <c r="L17" s="17"/>
      <c r="M17" s="17"/>
    </row>
    <row r="18" spans="1:13" x14ac:dyDescent="0.3">
      <c r="H18" s="17"/>
      <c r="I18" s="17"/>
      <c r="J18" s="17"/>
      <c r="K18" s="17"/>
      <c r="L18" s="17"/>
      <c r="M18" s="17"/>
    </row>
    <row r="19" spans="1:13" x14ac:dyDescent="0.3">
      <c r="H19" s="17"/>
      <c r="I19" s="17"/>
      <c r="J19" s="17"/>
      <c r="K19" s="17"/>
      <c r="L19" s="17"/>
      <c r="M19" s="17"/>
    </row>
    <row r="20" spans="1:13" ht="75" customHeight="1" x14ac:dyDescent="0.3">
      <c r="A20" s="4" t="s">
        <v>11</v>
      </c>
      <c r="B20" s="4" t="s">
        <v>12</v>
      </c>
      <c r="C20" s="4" t="s">
        <v>344</v>
      </c>
      <c r="D20" s="4" t="s">
        <v>285</v>
      </c>
      <c r="E20" s="4" t="s">
        <v>77</v>
      </c>
      <c r="F20" s="4" t="s">
        <v>284</v>
      </c>
      <c r="H20" s="17"/>
      <c r="I20" s="17"/>
      <c r="J20" s="17"/>
      <c r="K20" s="17"/>
      <c r="L20" s="17"/>
      <c r="M20" s="17"/>
    </row>
    <row r="21" spans="1:13" ht="18" customHeight="1" x14ac:dyDescent="0.3">
      <c r="A21" s="1">
        <v>2011</v>
      </c>
      <c r="B21" s="1" t="s">
        <v>158</v>
      </c>
      <c r="C21" s="9">
        <v>2727</v>
      </c>
      <c r="D21" s="6"/>
      <c r="E21" s="10"/>
      <c r="F21" s="6"/>
    </row>
    <row r="22" spans="1:13" x14ac:dyDescent="0.3">
      <c r="B22" s="1" t="s">
        <v>159</v>
      </c>
      <c r="C22" s="9">
        <v>3571</v>
      </c>
      <c r="D22" s="6">
        <f>+C22/C21*100-100</f>
        <v>30.949761642830936</v>
      </c>
      <c r="E22" s="10"/>
      <c r="F22" s="6"/>
    </row>
    <row r="23" spans="1:13" x14ac:dyDescent="0.3">
      <c r="B23" s="1" t="s">
        <v>160</v>
      </c>
      <c r="C23" s="9">
        <v>3249</v>
      </c>
      <c r="D23" s="6">
        <f t="shared" ref="D23:D86" si="0">+C23/C22*100-100</f>
        <v>-9.0170820498459818</v>
      </c>
      <c r="E23" s="10"/>
      <c r="F23" s="6"/>
    </row>
    <row r="24" spans="1:13" x14ac:dyDescent="0.3">
      <c r="B24" s="1" t="s">
        <v>161</v>
      </c>
      <c r="C24" s="9">
        <v>3786</v>
      </c>
      <c r="D24" s="6">
        <f t="shared" si="0"/>
        <v>16.528162511542007</v>
      </c>
      <c r="E24" s="10"/>
      <c r="F24" s="6"/>
    </row>
    <row r="25" spans="1:13" ht="15" customHeight="1" x14ac:dyDescent="0.3">
      <c r="B25" s="1" t="s">
        <v>162</v>
      </c>
      <c r="C25" s="9">
        <v>3162</v>
      </c>
      <c r="D25" s="6">
        <f t="shared" si="0"/>
        <v>-16.481774960380349</v>
      </c>
      <c r="E25" s="10"/>
      <c r="F25" s="6"/>
    </row>
    <row r="26" spans="1:13" x14ac:dyDescent="0.3">
      <c r="B26" s="1" t="s">
        <v>163</v>
      </c>
      <c r="C26" s="9">
        <v>3585</v>
      </c>
      <c r="D26" s="6">
        <f t="shared" si="0"/>
        <v>13.37760910815939</v>
      </c>
      <c r="E26" s="10"/>
      <c r="F26" s="6"/>
    </row>
    <row r="27" spans="1:13" x14ac:dyDescent="0.3">
      <c r="B27" s="1" t="s">
        <v>164</v>
      </c>
      <c r="C27" s="9">
        <v>3442</v>
      </c>
      <c r="D27" s="6">
        <f t="shared" si="0"/>
        <v>-3.9888423988842447</v>
      </c>
      <c r="E27" s="10"/>
      <c r="F27" s="6"/>
    </row>
    <row r="28" spans="1:13" x14ac:dyDescent="0.3">
      <c r="B28" s="1" t="s">
        <v>165</v>
      </c>
      <c r="C28" s="9">
        <v>3445</v>
      </c>
      <c r="D28" s="6">
        <f t="shared" si="0"/>
        <v>8.7158628704230523E-2</v>
      </c>
      <c r="E28" s="10"/>
      <c r="F28" s="6"/>
    </row>
    <row r="29" spans="1:13" x14ac:dyDescent="0.3">
      <c r="B29" s="1" t="s">
        <v>166</v>
      </c>
      <c r="C29" s="9">
        <v>2995</v>
      </c>
      <c r="D29" s="6">
        <f t="shared" si="0"/>
        <v>-13.062409288824384</v>
      </c>
      <c r="E29" s="10"/>
      <c r="F29" s="6"/>
    </row>
    <row r="30" spans="1:13" x14ac:dyDescent="0.3">
      <c r="B30" s="1" t="s">
        <v>167</v>
      </c>
      <c r="C30" s="9">
        <v>3117</v>
      </c>
      <c r="D30" s="6">
        <f t="shared" si="0"/>
        <v>4.0734557595993408</v>
      </c>
      <c r="E30" s="10"/>
      <c r="F30" s="6"/>
    </row>
    <row r="31" spans="1:13" x14ac:dyDescent="0.3">
      <c r="B31" s="1" t="s">
        <v>168</v>
      </c>
      <c r="C31" s="9">
        <v>2826</v>
      </c>
      <c r="D31" s="6">
        <f t="shared" si="0"/>
        <v>-9.3358999037536137</v>
      </c>
      <c r="E31" s="10"/>
      <c r="F31" s="6"/>
    </row>
    <row r="32" spans="1:13" x14ac:dyDescent="0.3">
      <c r="B32" s="1" t="s">
        <v>169</v>
      </c>
      <c r="C32" s="9">
        <v>2201</v>
      </c>
      <c r="D32" s="6">
        <f t="shared" si="0"/>
        <v>-22.116065109695683</v>
      </c>
      <c r="E32" s="10"/>
      <c r="F32" s="6"/>
    </row>
    <row r="33" spans="1:6" x14ac:dyDescent="0.3">
      <c r="A33" s="1">
        <v>2012</v>
      </c>
      <c r="B33" s="1" t="s">
        <v>158</v>
      </c>
      <c r="C33" s="9">
        <v>2422</v>
      </c>
      <c r="D33" s="6">
        <f t="shared" si="0"/>
        <v>10.040890504316224</v>
      </c>
      <c r="E33" s="6">
        <f>+C33/C21*100-100</f>
        <v>-11.184451778511189</v>
      </c>
      <c r="F33" s="6">
        <f>+SUM(C$33:C33)/SUM(C$21:C21)*100-100</f>
        <v>-11.184451778511189</v>
      </c>
    </row>
    <row r="34" spans="1:6" x14ac:dyDescent="0.3">
      <c r="B34" s="1" t="s">
        <v>159</v>
      </c>
      <c r="C34" s="9">
        <v>2795</v>
      </c>
      <c r="D34" s="6">
        <f t="shared" si="0"/>
        <v>15.400495458298934</v>
      </c>
      <c r="E34" s="6">
        <f t="shared" ref="E34:E97" si="1">+C34/C22*100-100</f>
        <v>-21.730607672920755</v>
      </c>
      <c r="F34" s="6">
        <f>+SUM(C$33:C34)/SUM(C$21:C22)*100-100</f>
        <v>-17.164179104477611</v>
      </c>
    </row>
    <row r="35" spans="1:6" x14ac:dyDescent="0.3">
      <c r="B35" s="1" t="s">
        <v>160</v>
      </c>
      <c r="C35" s="9">
        <v>2697</v>
      </c>
      <c r="D35" s="6">
        <f t="shared" si="0"/>
        <v>-3.5062611806797861</v>
      </c>
      <c r="E35" s="6">
        <f t="shared" si="1"/>
        <v>-16.989843028624193</v>
      </c>
      <c r="F35" s="6">
        <f>+SUM(C$33:C35)/SUM(C$21:C23)*100-100</f>
        <v>-17.104849691002414</v>
      </c>
    </row>
    <row r="36" spans="1:6" x14ac:dyDescent="0.3">
      <c r="B36" s="1" t="s">
        <v>161</v>
      </c>
      <c r="C36" s="9">
        <v>2606</v>
      </c>
      <c r="D36" s="6">
        <f t="shared" si="0"/>
        <v>-3.3741193919169348</v>
      </c>
      <c r="E36" s="6">
        <f t="shared" si="1"/>
        <v>-31.167459059693599</v>
      </c>
      <c r="F36" s="6">
        <f>+SUM(C$33:C36)/SUM(C$21:C24)*100-100</f>
        <v>-21.09802745068626</v>
      </c>
    </row>
    <row r="37" spans="1:6" x14ac:dyDescent="0.3">
      <c r="B37" s="1" t="s">
        <v>162</v>
      </c>
      <c r="C37" s="9">
        <v>2348</v>
      </c>
      <c r="D37" s="6">
        <f t="shared" si="0"/>
        <v>-9.9002302379125098</v>
      </c>
      <c r="E37" s="6">
        <f t="shared" si="1"/>
        <v>-25.743200506008861</v>
      </c>
      <c r="F37" s="6">
        <f>+SUM(C$33:C37)/SUM(C$21:C25)*100-100</f>
        <v>-21.988481357987268</v>
      </c>
    </row>
    <row r="38" spans="1:6" x14ac:dyDescent="0.3">
      <c r="B38" s="1" t="s">
        <v>163</v>
      </c>
      <c r="C38" s="9">
        <v>2721</v>
      </c>
      <c r="D38" s="6">
        <f t="shared" si="0"/>
        <v>15.885860306643963</v>
      </c>
      <c r="E38" s="6">
        <f t="shared" si="1"/>
        <v>-24.10041841004184</v>
      </c>
      <c r="F38" s="6">
        <f>+SUM(C$33:C38)/SUM(C$21:C26)*100-100</f>
        <v>-22.365537848605584</v>
      </c>
    </row>
    <row r="39" spans="1:6" x14ac:dyDescent="0.3">
      <c r="B39" s="1" t="s">
        <v>164</v>
      </c>
      <c r="C39" s="9">
        <v>2543</v>
      </c>
      <c r="D39" s="6">
        <f t="shared" si="0"/>
        <v>-6.5417126056596828</v>
      </c>
      <c r="E39" s="6">
        <f t="shared" si="1"/>
        <v>-26.118535735037767</v>
      </c>
      <c r="F39" s="6">
        <f>+SUM(C$33:C39)/SUM(C$21:C27)*100-100</f>
        <v>-22.914718136212912</v>
      </c>
    </row>
    <row r="40" spans="1:6" x14ac:dyDescent="0.3">
      <c r="B40" s="1" t="s">
        <v>165</v>
      </c>
      <c r="C40" s="9">
        <v>2664</v>
      </c>
      <c r="D40" s="6">
        <f t="shared" si="0"/>
        <v>4.7581596539520348</v>
      </c>
      <c r="E40" s="6">
        <f t="shared" si="1"/>
        <v>-22.670537010159649</v>
      </c>
      <c r="F40" s="6">
        <f>+SUM(C$33:C40)/SUM(C$21:C28)*100-100</f>
        <v>-22.883524307486923</v>
      </c>
    </row>
    <row r="41" spans="1:6" x14ac:dyDescent="0.3">
      <c r="B41" s="1" t="s">
        <v>166</v>
      </c>
      <c r="C41" s="9">
        <v>2313</v>
      </c>
      <c r="D41" s="6">
        <f t="shared" si="0"/>
        <v>-13.175675675675677</v>
      </c>
      <c r="E41" s="6">
        <f t="shared" si="1"/>
        <v>-22.771285475792993</v>
      </c>
      <c r="F41" s="6">
        <f>+SUM(C$33:C41)/SUM(C$21:C29)*100-100</f>
        <v>-22.872304919564783</v>
      </c>
    </row>
    <row r="42" spans="1:6" x14ac:dyDescent="0.3">
      <c r="B42" s="1" t="s">
        <v>167</v>
      </c>
      <c r="C42" s="9">
        <v>2176</v>
      </c>
      <c r="D42" s="6">
        <f t="shared" si="0"/>
        <v>-5.9230436662343351</v>
      </c>
      <c r="E42" s="6">
        <f t="shared" si="1"/>
        <v>-30.189284568495339</v>
      </c>
      <c r="F42" s="6">
        <f>+SUM(C$33:C42)/SUM(C$21:C30)*100-100</f>
        <v>-23.561776353577798</v>
      </c>
    </row>
    <row r="43" spans="1:6" x14ac:dyDescent="0.3">
      <c r="B43" s="1" t="s">
        <v>168</v>
      </c>
      <c r="C43" s="9">
        <v>2140</v>
      </c>
      <c r="D43" s="6">
        <f t="shared" si="0"/>
        <v>-1.654411764705884</v>
      </c>
      <c r="E43" s="6">
        <f t="shared" si="1"/>
        <v>-24.274593064401984</v>
      </c>
      <c r="F43" s="6">
        <f>+SUM(C$33:C43)/SUM(C$21:C31)*100-100</f>
        <v>-23.617880518033701</v>
      </c>
    </row>
    <row r="44" spans="1:6" x14ac:dyDescent="0.3">
      <c r="B44" s="1" t="s">
        <v>169</v>
      </c>
      <c r="C44" s="9">
        <v>1820</v>
      </c>
      <c r="D44" s="6">
        <f t="shared" si="0"/>
        <v>-14.953271028037392</v>
      </c>
      <c r="E44" s="6">
        <f t="shared" si="1"/>
        <v>-17.310313493866431</v>
      </c>
      <c r="F44" s="6">
        <f>+SUM(C$33:C44)/SUM(C$21:C32)*100-100</f>
        <v>-23.253555870466585</v>
      </c>
    </row>
    <row r="45" spans="1:6" x14ac:dyDescent="0.3">
      <c r="A45" s="1">
        <v>2013</v>
      </c>
      <c r="B45" s="1" t="s">
        <v>158</v>
      </c>
      <c r="C45" s="9">
        <v>2094</v>
      </c>
      <c r="D45" s="6">
        <f t="shared" si="0"/>
        <v>15.054945054945051</v>
      </c>
      <c r="E45" s="6">
        <f t="shared" si="1"/>
        <v>-13.542526837324516</v>
      </c>
      <c r="F45" s="6">
        <f>+SUM(C$45:C45)/SUM(C$33:C33)*100-100</f>
        <v>-13.542526837324516</v>
      </c>
    </row>
    <row r="46" spans="1:6" x14ac:dyDescent="0.3">
      <c r="B46" s="1" t="s">
        <v>159</v>
      </c>
      <c r="C46" s="9">
        <v>2389</v>
      </c>
      <c r="D46" s="6">
        <f t="shared" si="0"/>
        <v>14.087870105062066</v>
      </c>
      <c r="E46" s="6">
        <f t="shared" si="1"/>
        <v>-14.525939177101961</v>
      </c>
      <c r="F46" s="6">
        <f>+SUM(C$45:C46)/SUM(C$33:C34)*100-100</f>
        <v>-14.069388537473642</v>
      </c>
    </row>
    <row r="47" spans="1:6" x14ac:dyDescent="0.3">
      <c r="B47" s="1" t="s">
        <v>160</v>
      </c>
      <c r="C47" s="9">
        <v>2456</v>
      </c>
      <c r="D47" s="6">
        <f t="shared" si="0"/>
        <v>2.8045207199665043</v>
      </c>
      <c r="E47" s="6">
        <f t="shared" si="1"/>
        <v>-8.9358546533185006</v>
      </c>
      <c r="F47" s="6">
        <f>+SUM(C$45:C47)/SUM(C$33:C35)*100-100</f>
        <v>-12.319939347990911</v>
      </c>
    </row>
    <row r="48" spans="1:6" x14ac:dyDescent="0.3">
      <c r="B48" s="1" t="s">
        <v>161</v>
      </c>
      <c r="C48" s="9">
        <v>1914</v>
      </c>
      <c r="D48" s="6">
        <f t="shared" si="0"/>
        <v>-22.068403908794792</v>
      </c>
      <c r="E48" s="6">
        <f t="shared" si="1"/>
        <v>-26.554105909439755</v>
      </c>
      <c r="F48" s="6">
        <f>+SUM(C$45:C48)/SUM(C$33:C36)*100-100</f>
        <v>-15.846007604562743</v>
      </c>
    </row>
    <row r="49" spans="1:6" x14ac:dyDescent="0.3">
      <c r="B49" s="1" t="s">
        <v>162</v>
      </c>
      <c r="C49" s="9">
        <v>2334</v>
      </c>
      <c r="D49" s="6">
        <f t="shared" si="0"/>
        <v>21.943573667711604</v>
      </c>
      <c r="E49" s="6">
        <f t="shared" si="1"/>
        <v>-0.59625212947189254</v>
      </c>
      <c r="F49" s="6">
        <f>+SUM(C$45:C49)/SUM(C$33:C37)*100-100</f>
        <v>-13.063413117811635</v>
      </c>
    </row>
    <row r="50" spans="1:6" x14ac:dyDescent="0.3">
      <c r="B50" s="1" t="s">
        <v>163</v>
      </c>
      <c r="C50" s="9">
        <v>2629</v>
      </c>
      <c r="D50" s="6">
        <f t="shared" si="0"/>
        <v>12.639245929734358</v>
      </c>
      <c r="E50" s="6">
        <f t="shared" si="1"/>
        <v>-3.3811098860713003</v>
      </c>
      <c r="F50" s="6">
        <f>+SUM(C$45:C50)/SUM(C$33:C38)*100-100</f>
        <v>-11.373404323561488</v>
      </c>
    </row>
    <row r="51" spans="1:6" x14ac:dyDescent="0.3">
      <c r="B51" s="1" t="s">
        <v>164</v>
      </c>
      <c r="C51" s="9">
        <v>2297</v>
      </c>
      <c r="D51" s="6">
        <f t="shared" si="0"/>
        <v>-12.62837580829212</v>
      </c>
      <c r="E51" s="6">
        <f t="shared" si="1"/>
        <v>-9.6736138419189928</v>
      </c>
      <c r="F51" s="6">
        <f>+SUM(C$45:C51)/SUM(C$33:C39)*100-100</f>
        <v>-11.135009927200528</v>
      </c>
    </row>
    <row r="52" spans="1:6" x14ac:dyDescent="0.3">
      <c r="B52" s="1" t="s">
        <v>165</v>
      </c>
      <c r="C52" s="9">
        <v>2830</v>
      </c>
      <c r="D52" s="6">
        <f t="shared" si="0"/>
        <v>23.204179364388324</v>
      </c>
      <c r="E52" s="6">
        <f t="shared" si="1"/>
        <v>6.2312312312312343</v>
      </c>
      <c r="F52" s="6">
        <f>+SUM(C$45:C52)/SUM(C$33:C40)*100-100</f>
        <v>-8.9103673783419879</v>
      </c>
    </row>
    <row r="53" spans="1:6" x14ac:dyDescent="0.3">
      <c r="B53" s="1" t="s">
        <v>166</v>
      </c>
      <c r="C53" s="9">
        <v>2754</v>
      </c>
      <c r="D53" s="6">
        <f t="shared" si="0"/>
        <v>-2.6855123674911567</v>
      </c>
      <c r="E53" s="6">
        <f t="shared" si="1"/>
        <v>19.066147859922182</v>
      </c>
      <c r="F53" s="6">
        <f>+SUM(C$45:C53)/SUM(C$33:C41)*100-100</f>
        <v>-6.1101735254662657</v>
      </c>
    </row>
    <row r="54" spans="1:6" x14ac:dyDescent="0.3">
      <c r="B54" s="1" t="s">
        <v>167</v>
      </c>
      <c r="C54" s="9">
        <v>3040</v>
      </c>
      <c r="D54" s="6">
        <f t="shared" si="0"/>
        <v>10.384894698620187</v>
      </c>
      <c r="E54" s="6">
        <f t="shared" si="1"/>
        <v>39.70588235294116</v>
      </c>
      <c r="F54" s="6">
        <f>+SUM(C$45:C54)/SUM(C$33:C42)*100-100</f>
        <v>-2.1672928613802611</v>
      </c>
    </row>
    <row r="55" spans="1:6" x14ac:dyDescent="0.3">
      <c r="B55" s="1" t="s">
        <v>168</v>
      </c>
      <c r="C55" s="9">
        <v>2368</v>
      </c>
      <c r="D55" s="6">
        <f t="shared" si="0"/>
        <v>-22.10526315789474</v>
      </c>
      <c r="E55" s="6">
        <f t="shared" si="1"/>
        <v>10.654205607476626</v>
      </c>
      <c r="F55" s="6">
        <f>+SUM(C$45:C55)/SUM(C$33:C43)*100-100</f>
        <v>-1.1668185961713817</v>
      </c>
    </row>
    <row r="56" spans="1:6" x14ac:dyDescent="0.3">
      <c r="B56" s="1" t="s">
        <v>169</v>
      </c>
      <c r="C56" s="9">
        <v>1995</v>
      </c>
      <c r="D56" s="6">
        <f t="shared" si="0"/>
        <v>-15.751689189189193</v>
      </c>
      <c r="E56" s="6">
        <f t="shared" si="1"/>
        <v>9.6153846153846274</v>
      </c>
      <c r="F56" s="6">
        <f>+SUM(C$45:C56)/SUM(C$33:C44)*100-100</f>
        <v>-0.49581124978629987</v>
      </c>
    </row>
    <row r="57" spans="1:6" x14ac:dyDescent="0.3">
      <c r="A57" s="1">
        <v>2014</v>
      </c>
      <c r="B57" s="1" t="s">
        <v>158</v>
      </c>
      <c r="C57" s="9">
        <v>2292</v>
      </c>
      <c r="D57" s="6">
        <f t="shared" si="0"/>
        <v>14.887218045112775</v>
      </c>
      <c r="E57" s="6">
        <f t="shared" si="1"/>
        <v>9.455587392550143</v>
      </c>
      <c r="F57" s="6">
        <f>+SUM(C$57:C57)/SUM(C$45:C45)*100-100</f>
        <v>9.455587392550143</v>
      </c>
    </row>
    <row r="58" spans="1:6" x14ac:dyDescent="0.3">
      <c r="B58" s="1" t="s">
        <v>159</v>
      </c>
      <c r="C58" s="9">
        <v>2423</v>
      </c>
      <c r="D58" s="6">
        <f t="shared" si="0"/>
        <v>5.7155322862129054</v>
      </c>
      <c r="E58" s="6">
        <f t="shared" si="1"/>
        <v>1.4231896190874949</v>
      </c>
      <c r="F58" s="6">
        <f>+SUM(C$57:C58)/SUM(C$45:C46)*100-100</f>
        <v>5.1751059558331463</v>
      </c>
    </row>
    <row r="59" spans="1:6" x14ac:dyDescent="0.3">
      <c r="B59" s="1" t="s">
        <v>160</v>
      </c>
      <c r="C59" s="9">
        <v>3107</v>
      </c>
      <c r="D59" s="6">
        <f t="shared" si="0"/>
        <v>28.229467602146116</v>
      </c>
      <c r="E59" s="6">
        <f t="shared" si="1"/>
        <v>26.50651465798046</v>
      </c>
      <c r="F59" s="6">
        <f>+SUM(C$57:C59)/SUM(C$45:C47)*100-100</f>
        <v>12.725176538406103</v>
      </c>
    </row>
    <row r="60" spans="1:6" x14ac:dyDescent="0.3">
      <c r="B60" s="1" t="s">
        <v>161</v>
      </c>
      <c r="C60" s="9">
        <v>2244</v>
      </c>
      <c r="D60" s="6">
        <f t="shared" si="0"/>
        <v>-27.775989700675893</v>
      </c>
      <c r="E60" s="6">
        <f t="shared" si="1"/>
        <v>17.241379310344811</v>
      </c>
      <c r="F60" s="6">
        <f>+SUM(C$57:C60)/SUM(C$45:C48)*100-100</f>
        <v>13.70157008923529</v>
      </c>
    </row>
    <row r="61" spans="1:6" x14ac:dyDescent="0.3">
      <c r="B61" s="1" t="s">
        <v>162</v>
      </c>
      <c r="C61" s="9">
        <v>2570</v>
      </c>
      <c r="D61" s="6">
        <f t="shared" si="0"/>
        <v>14.52762923351159</v>
      </c>
      <c r="E61" s="6">
        <f t="shared" si="1"/>
        <v>10.111396743787495</v>
      </c>
      <c r="F61" s="6">
        <f>+SUM(C$57:C61)/SUM(C$45:C49)*100-100</f>
        <v>12.952534191472239</v>
      </c>
    </row>
    <row r="62" spans="1:6" x14ac:dyDescent="0.3">
      <c r="B62" s="1" t="s">
        <v>163</v>
      </c>
      <c r="C62" s="9">
        <v>2802</v>
      </c>
      <c r="D62" s="6">
        <f t="shared" si="0"/>
        <v>9.0272373540855995</v>
      </c>
      <c r="E62" s="6">
        <f t="shared" si="1"/>
        <v>6.5804488398630667</v>
      </c>
      <c r="F62" s="6">
        <f>+SUM(C$57:C62)/SUM(C$45:C50)*100-100</f>
        <v>11.740011580775914</v>
      </c>
    </row>
    <row r="63" spans="1:6" x14ac:dyDescent="0.3">
      <c r="B63" s="1" t="s">
        <v>164</v>
      </c>
      <c r="C63" s="9">
        <v>2169</v>
      </c>
      <c r="D63" s="6">
        <f t="shared" si="0"/>
        <v>-22.591006423982876</v>
      </c>
      <c r="E63" s="6">
        <f t="shared" si="1"/>
        <v>-5.5724858511101445</v>
      </c>
      <c r="F63" s="6">
        <f>+SUM(C$57:C63)/SUM(C$45:C51)*100-100</f>
        <v>9.2720163842859904</v>
      </c>
    </row>
    <row r="64" spans="1:6" x14ac:dyDescent="0.3">
      <c r="B64" s="1" t="s">
        <v>165</v>
      </c>
      <c r="C64" s="9">
        <v>2203</v>
      </c>
      <c r="D64" s="6">
        <f t="shared" si="0"/>
        <v>1.5675426463808151</v>
      </c>
      <c r="E64" s="6">
        <f t="shared" si="1"/>
        <v>-22.155477031802121</v>
      </c>
      <c r="F64" s="6">
        <f>+SUM(C$57:C64)/SUM(C$45:C52)*100-100</f>
        <v>4.576888560418098</v>
      </c>
    </row>
    <row r="65" spans="1:6" x14ac:dyDescent="0.3">
      <c r="B65" s="1" t="s">
        <v>166</v>
      </c>
      <c r="C65" s="9">
        <v>2050</v>
      </c>
      <c r="D65" s="6">
        <f t="shared" si="0"/>
        <v>-6.9450748978665473</v>
      </c>
      <c r="E65" s="6">
        <f t="shared" si="1"/>
        <v>-25.562817719680467</v>
      </c>
      <c r="F65" s="6">
        <f>+SUM(C$57:C65)/SUM(C$45:C53)*100-100</f>
        <v>0.75125593400009905</v>
      </c>
    </row>
    <row r="66" spans="1:6" x14ac:dyDescent="0.3">
      <c r="B66" s="1" t="s">
        <v>167</v>
      </c>
      <c r="C66" s="9">
        <v>1769</v>
      </c>
      <c r="D66" s="6">
        <f t="shared" si="0"/>
        <v>-13.707317073170728</v>
      </c>
      <c r="E66" s="6">
        <f t="shared" si="1"/>
        <v>-41.809210526315788</v>
      </c>
      <c r="F66" s="6">
        <f>+SUM(C$57:C66)/SUM(C$45:C54)*100-100</f>
        <v>-4.4791203460403466</v>
      </c>
    </row>
    <row r="67" spans="1:6" x14ac:dyDescent="0.3">
      <c r="B67" s="1" t="s">
        <v>168</v>
      </c>
      <c r="C67" s="9">
        <v>1877</v>
      </c>
      <c r="D67" s="6">
        <f t="shared" si="0"/>
        <v>6.1051441492368639</v>
      </c>
      <c r="E67" s="6">
        <f t="shared" si="1"/>
        <v>-20.734797297297305</v>
      </c>
      <c r="F67" s="6">
        <f>+SUM(C$57:C67)/SUM(C$45:C55)*100-100</f>
        <v>-5.8992805755395636</v>
      </c>
    </row>
    <row r="68" spans="1:6" x14ac:dyDescent="0.3">
      <c r="B68" s="1" t="s">
        <v>169</v>
      </c>
      <c r="C68" s="9">
        <v>1533</v>
      </c>
      <c r="D68" s="6">
        <f t="shared" si="0"/>
        <v>-18.327117741076179</v>
      </c>
      <c r="E68" s="6">
        <f t="shared" si="1"/>
        <v>-23.15789473684211</v>
      </c>
      <c r="F68" s="6">
        <f>+SUM(C$57:C68)/SUM(C$45:C56)*100-100</f>
        <v>-7.0824742268041234</v>
      </c>
    </row>
    <row r="69" spans="1:6" x14ac:dyDescent="0.3">
      <c r="A69" s="1">
        <v>2015</v>
      </c>
      <c r="B69" s="1" t="s">
        <v>158</v>
      </c>
      <c r="C69" s="9">
        <v>2886</v>
      </c>
      <c r="D69" s="6">
        <f t="shared" si="0"/>
        <v>88.258317025440306</v>
      </c>
      <c r="E69" s="6">
        <f t="shared" si="1"/>
        <v>25.916230366492158</v>
      </c>
      <c r="F69" s="6">
        <f>+SUM(C$69:C69)/SUM(C$57:C57)*100-100</f>
        <v>25.916230366492158</v>
      </c>
    </row>
    <row r="70" spans="1:6" x14ac:dyDescent="0.3">
      <c r="B70" s="1" t="s">
        <v>159</v>
      </c>
      <c r="C70" s="9">
        <v>2085</v>
      </c>
      <c r="D70" s="6">
        <f t="shared" si="0"/>
        <v>-27.754677754677758</v>
      </c>
      <c r="E70" s="6">
        <f t="shared" si="1"/>
        <v>-13.949649195212544</v>
      </c>
      <c r="F70" s="6">
        <f>+SUM(C$69:C70)/SUM(C$57:C58)*100-100</f>
        <v>5.4294803817603423</v>
      </c>
    </row>
    <row r="71" spans="1:6" x14ac:dyDescent="0.3">
      <c r="B71" s="1" t="s">
        <v>160</v>
      </c>
      <c r="C71" s="9">
        <v>1996</v>
      </c>
      <c r="D71" s="6">
        <f t="shared" si="0"/>
        <v>-4.2685851318944827</v>
      </c>
      <c r="E71" s="6">
        <f t="shared" si="1"/>
        <v>-35.757965883488893</v>
      </c>
      <c r="F71" s="6">
        <f>+SUM(C$69:C71)/SUM(C$57:C59)*100-100</f>
        <v>-10.930708258757349</v>
      </c>
    </row>
    <row r="72" spans="1:6" x14ac:dyDescent="0.3">
      <c r="B72" s="1" t="s">
        <v>161</v>
      </c>
      <c r="C72" s="9">
        <v>2508</v>
      </c>
      <c r="D72" s="6">
        <f t="shared" si="0"/>
        <v>25.651302605210418</v>
      </c>
      <c r="E72" s="6">
        <f t="shared" si="1"/>
        <v>11.764705882352942</v>
      </c>
      <c r="F72" s="6">
        <f>+SUM(C$69:C72)/SUM(C$57:C60)*100-100</f>
        <v>-5.8712497516391835</v>
      </c>
    </row>
    <row r="73" spans="1:6" x14ac:dyDescent="0.3">
      <c r="B73" s="1" t="s">
        <v>162</v>
      </c>
      <c r="C73" s="9">
        <v>1996</v>
      </c>
      <c r="D73" s="6">
        <f t="shared" si="0"/>
        <v>-20.414673046251991</v>
      </c>
      <c r="E73" s="6">
        <f t="shared" si="1"/>
        <v>-22.334630350194544</v>
      </c>
      <c r="F73" s="6">
        <f>+SUM(C$69:C73)/SUM(C$57:C61)*100-100</f>
        <v>-9.2196897752453282</v>
      </c>
    </row>
    <row r="74" spans="1:6" x14ac:dyDescent="0.3">
      <c r="B74" s="1" t="s">
        <v>163</v>
      </c>
      <c r="C74" s="9">
        <v>2063</v>
      </c>
      <c r="D74" s="6">
        <f t="shared" si="0"/>
        <v>3.3567134268537018</v>
      </c>
      <c r="E74" s="6">
        <f t="shared" si="1"/>
        <v>-26.374018558172736</v>
      </c>
      <c r="F74" s="6">
        <f>+SUM(C$69:C74)/SUM(C$57:C62)*100-100</f>
        <v>-12.333203782873426</v>
      </c>
    </row>
    <row r="75" spans="1:6" x14ac:dyDescent="0.3">
      <c r="B75" s="1" t="s">
        <v>164</v>
      </c>
      <c r="C75" s="9">
        <v>1987</v>
      </c>
      <c r="D75" s="6">
        <f t="shared" si="0"/>
        <v>-3.683955404750364</v>
      </c>
      <c r="E75" s="6">
        <f t="shared" si="1"/>
        <v>-8.390963577685568</v>
      </c>
      <c r="F75" s="6">
        <f>+SUM(C$69:C75)/SUM(C$57:C63)*100-100</f>
        <v>-11.84756062929516</v>
      </c>
    </row>
    <row r="76" spans="1:6" x14ac:dyDescent="0.3">
      <c r="B76" s="1" t="s">
        <v>165</v>
      </c>
      <c r="C76" s="9">
        <v>2005</v>
      </c>
      <c r="D76" s="6">
        <f t="shared" si="0"/>
        <v>0.90588827377958125</v>
      </c>
      <c r="E76" s="6">
        <f t="shared" si="1"/>
        <v>-8.9877439854743528</v>
      </c>
      <c r="F76" s="6">
        <f>+SUM(C$69:C76)/SUM(C$57:C64)*100-100</f>
        <v>-11.529530540131248</v>
      </c>
    </row>
    <row r="77" spans="1:6" x14ac:dyDescent="0.3">
      <c r="B77" s="1" t="s">
        <v>166</v>
      </c>
      <c r="C77" s="9">
        <v>2698</v>
      </c>
      <c r="D77" s="6">
        <f t="shared" si="0"/>
        <v>34.563591022443887</v>
      </c>
      <c r="E77" s="6">
        <f t="shared" si="1"/>
        <v>31.609756097560989</v>
      </c>
      <c r="F77" s="6">
        <f>+SUM(C$69:C77)/SUM(C$57:C65)*100-100</f>
        <v>-7.4839890210430013</v>
      </c>
    </row>
    <row r="78" spans="1:6" x14ac:dyDescent="0.3">
      <c r="B78" s="1" t="s">
        <v>167</v>
      </c>
      <c r="C78" s="9">
        <v>2100</v>
      </c>
      <c r="D78" s="6">
        <f t="shared" si="0"/>
        <v>-22.164566345441074</v>
      </c>
      <c r="E78" s="6">
        <f t="shared" si="1"/>
        <v>18.711136235161121</v>
      </c>
      <c r="F78" s="6">
        <f>+SUM(C$69:C78)/SUM(C$57:C66)*100-100</f>
        <v>-5.5228744339582647</v>
      </c>
    </row>
    <row r="79" spans="1:6" x14ac:dyDescent="0.3">
      <c r="B79" s="1" t="s">
        <v>168</v>
      </c>
      <c r="C79" s="9">
        <v>1880</v>
      </c>
      <c r="D79" s="6">
        <f t="shared" si="0"/>
        <v>-10.476190476190467</v>
      </c>
      <c r="E79" s="6">
        <f t="shared" si="1"/>
        <v>0.15982951518380162</v>
      </c>
      <c r="F79" s="6">
        <f>+SUM(C$69:C79)/SUM(C$57:C67)*100-100</f>
        <v>-5.1046812514702395</v>
      </c>
    </row>
    <row r="80" spans="1:6" x14ac:dyDescent="0.3">
      <c r="B80" s="1" t="s">
        <v>169</v>
      </c>
      <c r="C80" s="9">
        <v>1705</v>
      </c>
      <c r="D80" s="6">
        <f t="shared" si="0"/>
        <v>-9.3085106382978751</v>
      </c>
      <c r="E80" s="6">
        <f t="shared" si="1"/>
        <v>11.219830397912588</v>
      </c>
      <c r="F80" s="6">
        <f>+SUM(C$69:C80)/SUM(C$57:C68)*100-100</f>
        <v>-4.1791486371537445</v>
      </c>
    </row>
    <row r="81" spans="1:6" x14ac:dyDescent="0.3">
      <c r="A81" s="1">
        <v>2016</v>
      </c>
      <c r="B81" s="1" t="s">
        <v>158</v>
      </c>
      <c r="C81" s="9">
        <v>1825</v>
      </c>
      <c r="D81" s="6">
        <f t="shared" si="0"/>
        <v>7.038123167155419</v>
      </c>
      <c r="E81" s="6">
        <f t="shared" si="1"/>
        <v>-36.763686763686763</v>
      </c>
      <c r="F81" s="6">
        <f>+SUM(C$81:C81)/SUM(C$69:C69)*100-100</f>
        <v>-36.763686763686763</v>
      </c>
    </row>
    <row r="82" spans="1:6" x14ac:dyDescent="0.3">
      <c r="B82" s="1" t="s">
        <v>159</v>
      </c>
      <c r="C82" s="9">
        <v>1871</v>
      </c>
      <c r="D82" s="6">
        <f t="shared" si="0"/>
        <v>2.5205479452054931</v>
      </c>
      <c r="E82" s="6">
        <f t="shared" si="1"/>
        <v>-10.26378896882494</v>
      </c>
      <c r="F82" s="6">
        <f>+SUM(C$81:C82)/SUM(C$69:C70)*100-100</f>
        <v>-25.648762824381407</v>
      </c>
    </row>
    <row r="83" spans="1:6" x14ac:dyDescent="0.3">
      <c r="B83" s="1" t="s">
        <v>160</v>
      </c>
      <c r="C83" s="9">
        <v>2131</v>
      </c>
      <c r="D83" s="6">
        <f t="shared" si="0"/>
        <v>13.896312132549454</v>
      </c>
      <c r="E83" s="6">
        <f t="shared" si="1"/>
        <v>6.7635270541082093</v>
      </c>
      <c r="F83" s="6">
        <f>+SUM(C$81:C83)/SUM(C$69:C71)*100-100</f>
        <v>-16.362853451987945</v>
      </c>
    </row>
    <row r="84" spans="1:6" x14ac:dyDescent="0.3">
      <c r="B84" s="1" t="s">
        <v>161</v>
      </c>
      <c r="C84" s="9">
        <v>2190</v>
      </c>
      <c r="D84" s="6">
        <f t="shared" si="0"/>
        <v>2.7686532144532947</v>
      </c>
      <c r="E84" s="6">
        <f t="shared" si="1"/>
        <v>-12.679425837320579</v>
      </c>
      <c r="F84" s="6">
        <f>+SUM(C$81:C84)/SUM(C$69:C72)*100-100</f>
        <v>-15.387862796833772</v>
      </c>
    </row>
    <row r="85" spans="1:6" x14ac:dyDescent="0.3">
      <c r="B85" s="1" t="s">
        <v>162</v>
      </c>
      <c r="C85" s="9">
        <v>3114</v>
      </c>
      <c r="D85" s="6">
        <f t="shared" si="0"/>
        <v>42.191780821917803</v>
      </c>
      <c r="E85" s="6">
        <f t="shared" si="1"/>
        <v>56.012024048096208</v>
      </c>
      <c r="F85" s="6">
        <f>+SUM(C$81:C85)/SUM(C$69:C73)*100-100</f>
        <v>-2.9639961642402568</v>
      </c>
    </row>
    <row r="86" spans="1:6" x14ac:dyDescent="0.3">
      <c r="B86" s="1" t="s">
        <v>163</v>
      </c>
      <c r="C86" s="9">
        <v>3119</v>
      </c>
      <c r="D86" s="6">
        <f t="shared" si="0"/>
        <v>0.16056518946692222</v>
      </c>
      <c r="E86" s="6">
        <f t="shared" si="1"/>
        <v>51.187590887057695</v>
      </c>
      <c r="F86" s="6">
        <f>+SUM(C$81:C86)/SUM(C$69:C74)*100-100</f>
        <v>5.2903797842470937</v>
      </c>
    </row>
    <row r="87" spans="1:6" x14ac:dyDescent="0.3">
      <c r="B87" s="1" t="s">
        <v>164</v>
      </c>
      <c r="C87" s="9">
        <v>4883</v>
      </c>
      <c r="D87" s="6">
        <f t="shared" ref="D87:D137" si="2">+C87/C86*100-100</f>
        <v>56.556588650208397</v>
      </c>
      <c r="E87" s="6">
        <f t="shared" si="1"/>
        <v>145.74735782586816</v>
      </c>
      <c r="F87" s="6">
        <f>+SUM(C$81:C87)/SUM(C$69:C75)*100-100</f>
        <v>23.271696411313698</v>
      </c>
    </row>
    <row r="88" spans="1:6" x14ac:dyDescent="0.3">
      <c r="B88" s="1" t="s">
        <v>165</v>
      </c>
      <c r="C88" s="9">
        <v>4895</v>
      </c>
      <c r="D88" s="6">
        <f t="shared" si="2"/>
        <v>0.24575056317837607</v>
      </c>
      <c r="E88" s="6">
        <f t="shared" si="1"/>
        <v>144.13965087281798</v>
      </c>
      <c r="F88" s="6">
        <f>+SUM(C$81:C88)/SUM(C$69:C76)*100-100</f>
        <v>37.099166951957102</v>
      </c>
    </row>
    <row r="89" spans="1:6" x14ac:dyDescent="0.3">
      <c r="B89" s="1" t="s">
        <v>166</v>
      </c>
      <c r="C89" s="9">
        <v>2481</v>
      </c>
      <c r="D89" s="6">
        <f t="shared" si="2"/>
        <v>-49.31562819203269</v>
      </c>
      <c r="E89" s="6">
        <f t="shared" si="1"/>
        <v>-8.0429948109710949</v>
      </c>
      <c r="F89" s="6">
        <f>+SUM(C$81:C89)/SUM(C$69:C77)*100-100</f>
        <v>31.076938291139243</v>
      </c>
    </row>
    <row r="90" spans="1:6" x14ac:dyDescent="0.3">
      <c r="B90" s="1" t="s">
        <v>167</v>
      </c>
      <c r="C90" s="9">
        <v>2474</v>
      </c>
      <c r="D90" s="6">
        <f t="shared" si="2"/>
        <v>-0.28214429665457885</v>
      </c>
      <c r="E90" s="6">
        <f t="shared" si="1"/>
        <v>17.80952380952381</v>
      </c>
      <c r="F90" s="6">
        <f>+SUM(C$81:C90)/SUM(C$69:C78)*100-100</f>
        <v>29.828883712596308</v>
      </c>
    </row>
    <row r="91" spans="1:6" x14ac:dyDescent="0.3">
      <c r="B91" s="1" t="s">
        <v>168</v>
      </c>
      <c r="C91" s="9">
        <v>3026</v>
      </c>
      <c r="D91" s="6">
        <f t="shared" si="2"/>
        <v>22.312045270816498</v>
      </c>
      <c r="E91" s="6">
        <f t="shared" si="1"/>
        <v>60.957446808510639</v>
      </c>
      <c r="F91" s="6">
        <f>+SUM(C$81:C91)/SUM(C$69:C79)*100-100</f>
        <v>32.246736076681543</v>
      </c>
    </row>
    <row r="92" spans="1:6" x14ac:dyDescent="0.3">
      <c r="B92" s="1" t="s">
        <v>169</v>
      </c>
      <c r="C92" s="9">
        <v>1845</v>
      </c>
      <c r="D92" s="6">
        <f t="shared" si="2"/>
        <v>-39.028420356906814</v>
      </c>
      <c r="E92" s="6">
        <f t="shared" si="1"/>
        <v>8.2111436950146555</v>
      </c>
      <c r="F92" s="6">
        <f>+SUM(C$81:C92)/SUM(C$69:C80)*100-100</f>
        <v>30.665019877262722</v>
      </c>
    </row>
    <row r="93" spans="1:6" x14ac:dyDescent="0.3">
      <c r="A93" s="1">
        <v>2017</v>
      </c>
      <c r="B93" s="1" t="s">
        <v>158</v>
      </c>
      <c r="C93" s="9">
        <v>2163</v>
      </c>
      <c r="D93" s="6">
        <f t="shared" si="2"/>
        <v>17.235772357723576</v>
      </c>
      <c r="E93" s="6">
        <f t="shared" si="1"/>
        <v>18.520547945205479</v>
      </c>
      <c r="F93" s="6">
        <f>+SUM(C$93:C93)/SUM(C$81:C81)*100-100</f>
        <v>18.520547945205479</v>
      </c>
    </row>
    <row r="94" spans="1:6" x14ac:dyDescent="0.3">
      <c r="B94" s="1" t="s">
        <v>159</v>
      </c>
      <c r="C94" s="9">
        <v>2514</v>
      </c>
      <c r="D94" s="6">
        <f t="shared" si="2"/>
        <v>16.227461858529807</v>
      </c>
      <c r="E94" s="6">
        <f t="shared" si="1"/>
        <v>34.366648850881887</v>
      </c>
      <c r="F94" s="6">
        <f>+SUM(C$93:C94)/SUM(C$81:C82)*100-100</f>
        <v>26.54220779220779</v>
      </c>
    </row>
    <row r="95" spans="1:6" x14ac:dyDescent="0.3">
      <c r="B95" s="1" t="s">
        <v>160</v>
      </c>
      <c r="C95" s="9">
        <v>2101</v>
      </c>
      <c r="D95" s="6">
        <f t="shared" si="2"/>
        <v>-16.428003182179793</v>
      </c>
      <c r="E95" s="6">
        <f t="shared" si="1"/>
        <v>-1.4077897700610009</v>
      </c>
      <c r="F95" s="6">
        <f>+SUM(C$93:C95)/SUM(C$81:C83)*100-100</f>
        <v>16.320576626051135</v>
      </c>
    </row>
    <row r="96" spans="1:6" x14ac:dyDescent="0.3">
      <c r="B96" s="1" t="s">
        <v>161</v>
      </c>
      <c r="C96" s="9">
        <v>1837</v>
      </c>
      <c r="D96" s="6">
        <f t="shared" si="2"/>
        <v>-12.565445026178011</v>
      </c>
      <c r="E96" s="6">
        <f t="shared" si="1"/>
        <v>-16.118721461187207</v>
      </c>
      <c r="F96" s="6">
        <f>+SUM(C$93:C96)/SUM(C$81:C84)*100-100</f>
        <v>7.4591493077210913</v>
      </c>
    </row>
    <row r="97" spans="1:6" x14ac:dyDescent="0.3">
      <c r="B97" s="1" t="s">
        <v>162</v>
      </c>
      <c r="C97" s="9">
        <v>2551</v>
      </c>
      <c r="D97" s="6">
        <f t="shared" si="2"/>
        <v>38.867719107240077</v>
      </c>
      <c r="E97" s="6">
        <f t="shared" si="1"/>
        <v>-18.079640333975604</v>
      </c>
      <c r="F97" s="6">
        <f>+SUM(C$93:C97)/SUM(C$81:C85)*100-100</f>
        <v>0.31443715748808643</v>
      </c>
    </row>
    <row r="98" spans="1:6" x14ac:dyDescent="0.3">
      <c r="B98" s="1" t="s">
        <v>163</v>
      </c>
      <c r="C98" s="9">
        <v>1734</v>
      </c>
      <c r="D98" s="6">
        <f t="shared" si="2"/>
        <v>-32.026656213249709</v>
      </c>
      <c r="E98" s="6">
        <f t="shared" ref="E98:E137" si="3">+C98/C86*100-100</f>
        <v>-44.405258095543445</v>
      </c>
      <c r="F98" s="6">
        <f>+SUM(C$93:C98)/SUM(C$81:C86)*100-100</f>
        <v>-9.473684210526315</v>
      </c>
    </row>
    <row r="99" spans="1:6" x14ac:dyDescent="0.3">
      <c r="B99" s="1" t="s">
        <v>164</v>
      </c>
      <c r="C99" s="9">
        <v>2142</v>
      </c>
      <c r="D99" s="6">
        <f t="shared" si="2"/>
        <v>23.529411764705884</v>
      </c>
      <c r="E99" s="6">
        <f t="shared" si="3"/>
        <v>-56.133524472660248</v>
      </c>
      <c r="F99" s="6">
        <f>+SUM(C$93:C99)/SUM(C$81:C87)*100-100</f>
        <v>-21.381905608111637</v>
      </c>
    </row>
    <row r="100" spans="1:6" x14ac:dyDescent="0.3">
      <c r="B100" s="1" t="s">
        <v>165</v>
      </c>
      <c r="C100" s="9">
        <v>1862</v>
      </c>
      <c r="D100" s="6">
        <f t="shared" si="2"/>
        <v>-13.071895424836597</v>
      </c>
      <c r="E100" s="6">
        <f t="shared" si="3"/>
        <v>-61.961184882533196</v>
      </c>
      <c r="F100" s="6">
        <f>+SUM(C$93:C100)/SUM(C$81:C88)*100-100</f>
        <v>-29.648743133011493</v>
      </c>
    </row>
    <row r="101" spans="1:6" x14ac:dyDescent="0.3">
      <c r="B101" s="1" t="s">
        <v>166</v>
      </c>
      <c r="C101" s="9">
        <v>1900</v>
      </c>
      <c r="D101" s="6">
        <f t="shared" si="2"/>
        <v>2.0408163265306172</v>
      </c>
      <c r="E101" s="6">
        <f t="shared" si="3"/>
        <v>-23.417976622329704</v>
      </c>
      <c r="F101" s="6">
        <f>+SUM(C$93:C101)/SUM(C$81:C89)*100-100</f>
        <v>-29.065600362141168</v>
      </c>
    </row>
    <row r="102" spans="1:6" x14ac:dyDescent="0.3">
      <c r="B102" s="1" t="s">
        <v>167</v>
      </c>
      <c r="C102" s="9">
        <v>1689</v>
      </c>
      <c r="D102" s="6">
        <f t="shared" si="2"/>
        <v>-11.10526315789474</v>
      </c>
      <c r="E102" s="6">
        <f t="shared" si="3"/>
        <v>-31.729991915925623</v>
      </c>
      <c r="F102" s="6">
        <f>+SUM(C$93:C102)/SUM(C$81:C90)*100-100</f>
        <v>-29.293033847427807</v>
      </c>
    </row>
    <row r="103" spans="1:6" x14ac:dyDescent="0.3">
      <c r="B103" s="1" t="s">
        <v>168</v>
      </c>
      <c r="C103" s="9">
        <v>1760</v>
      </c>
      <c r="D103" s="6">
        <f t="shared" si="2"/>
        <v>4.2036708111308485</v>
      </c>
      <c r="E103" s="6">
        <f t="shared" si="3"/>
        <v>-41.837409120951754</v>
      </c>
      <c r="F103" s="6">
        <f>+SUM(C$93:C103)/SUM(C$81:C91)*100-100</f>
        <v>-30.478927801555812</v>
      </c>
    </row>
    <row r="104" spans="1:6" x14ac:dyDescent="0.3">
      <c r="B104" s="1" t="s">
        <v>169</v>
      </c>
      <c r="C104" s="9">
        <v>2233</v>
      </c>
      <c r="D104" s="6">
        <f t="shared" si="2"/>
        <v>26.875</v>
      </c>
      <c r="E104" s="6">
        <f t="shared" si="3"/>
        <v>21.029810298102973</v>
      </c>
      <c r="F104" s="6">
        <f>+SUM(C$93:C104)/SUM(C$81:C92)*100-100</f>
        <v>-27.671766999468304</v>
      </c>
    </row>
    <row r="105" spans="1:6" x14ac:dyDescent="0.3">
      <c r="A105" s="1">
        <v>2018</v>
      </c>
      <c r="B105" s="1" t="s">
        <v>158</v>
      </c>
      <c r="C105" s="9">
        <v>3063</v>
      </c>
      <c r="D105" s="6">
        <f t="shared" si="2"/>
        <v>37.169726824899243</v>
      </c>
      <c r="E105" s="6">
        <f t="shared" si="3"/>
        <v>41.608876560332874</v>
      </c>
      <c r="F105" s="6">
        <f>+SUM(C$105:C105)/SUM(C$93:C93)*100-100</f>
        <v>41.608876560332874</v>
      </c>
    </row>
    <row r="106" spans="1:6" x14ac:dyDescent="0.3">
      <c r="B106" s="1" t="s">
        <v>159</v>
      </c>
      <c r="C106" s="9">
        <v>2772</v>
      </c>
      <c r="D106" s="6">
        <f t="shared" si="2"/>
        <v>-9.500489715964747</v>
      </c>
      <c r="E106" s="6">
        <f t="shared" si="3"/>
        <v>10.26252983293557</v>
      </c>
      <c r="F106" s="6">
        <f>+SUM(C$105:C106)/SUM(C$93:C94)*100-100</f>
        <v>24.759461193072482</v>
      </c>
    </row>
    <row r="107" spans="1:6" x14ac:dyDescent="0.3">
      <c r="B107" s="1" t="s">
        <v>160</v>
      </c>
      <c r="C107" s="9">
        <v>2394</v>
      </c>
      <c r="D107" s="6">
        <f t="shared" si="2"/>
        <v>-13.63636363636364</v>
      </c>
      <c r="E107" s="6">
        <f t="shared" si="3"/>
        <v>13.94574012375061</v>
      </c>
      <c r="F107" s="6">
        <f>+SUM(C$105:C107)/SUM(C$93:C95)*100-100</f>
        <v>21.407494836234875</v>
      </c>
    </row>
    <row r="108" spans="1:6" x14ac:dyDescent="0.3">
      <c r="B108" s="1" t="s">
        <v>161</v>
      </c>
      <c r="C108" s="9">
        <v>1913</v>
      </c>
      <c r="D108" s="6">
        <f t="shared" si="2"/>
        <v>-20.09189640768588</v>
      </c>
      <c r="E108" s="6">
        <f t="shared" si="3"/>
        <v>4.1371801850843752</v>
      </c>
      <c r="F108" s="6">
        <f>+SUM(C$105:C108)/SUM(C$93:C96)*100-100</f>
        <v>17.724898432965759</v>
      </c>
    </row>
    <row r="109" spans="1:6" x14ac:dyDescent="0.3">
      <c r="B109" s="1" t="s">
        <v>162</v>
      </c>
      <c r="C109" s="9">
        <v>2581</v>
      </c>
      <c r="D109" s="6">
        <f t="shared" si="2"/>
        <v>34.918975431259781</v>
      </c>
      <c r="E109" s="6">
        <f t="shared" si="3"/>
        <v>1.1760094080752737</v>
      </c>
      <c r="F109" s="6">
        <f>+SUM(C$105:C109)/SUM(C$93:C97)*100-100</f>
        <v>13.944116066630841</v>
      </c>
    </row>
    <row r="110" spans="1:6" x14ac:dyDescent="0.3">
      <c r="B110" s="1" t="s">
        <v>163</v>
      </c>
      <c r="C110" s="9">
        <v>2204</v>
      </c>
      <c r="D110" s="6">
        <f t="shared" si="2"/>
        <v>-14.606741573033716</v>
      </c>
      <c r="E110" s="6">
        <f t="shared" si="3"/>
        <v>27.104959630911196</v>
      </c>
      <c r="F110" s="6">
        <f>+SUM(C$105:C110)/SUM(C$93:C98)*100-100</f>
        <v>15.713178294573638</v>
      </c>
    </row>
    <row r="111" spans="1:6" x14ac:dyDescent="0.3">
      <c r="B111" s="1" t="s">
        <v>164</v>
      </c>
      <c r="C111" s="9">
        <v>1820</v>
      </c>
      <c r="D111" s="6">
        <f t="shared" si="2"/>
        <v>-17.422867513611621</v>
      </c>
      <c r="E111" s="6">
        <f t="shared" si="3"/>
        <v>-15.032679738562095</v>
      </c>
      <c r="F111" s="6">
        <f>+SUM(C$105:C111)/SUM(C$93:C99)*100-100</f>
        <v>11.334928865842315</v>
      </c>
    </row>
    <row r="112" spans="1:6" x14ac:dyDescent="0.3">
      <c r="B112" s="1" t="s">
        <v>165</v>
      </c>
      <c r="C112" s="9">
        <v>3185</v>
      </c>
      <c r="D112" s="6">
        <f t="shared" si="2"/>
        <v>75</v>
      </c>
      <c r="E112" s="6">
        <f t="shared" si="3"/>
        <v>71.05263157894737</v>
      </c>
      <c r="F112" s="6">
        <f>+SUM(C$105:C112)/SUM(C$93:C100)*100-100</f>
        <v>17.912920018930436</v>
      </c>
    </row>
    <row r="113" spans="1:6" x14ac:dyDescent="0.3">
      <c r="B113" s="1" t="s">
        <v>166</v>
      </c>
      <c r="C113" s="9">
        <v>3042</v>
      </c>
      <c r="D113" s="6">
        <f t="shared" si="2"/>
        <v>-4.4897959183673493</v>
      </c>
      <c r="E113" s="6">
        <f t="shared" si="3"/>
        <v>60.10526315789474</v>
      </c>
      <c r="F113" s="6">
        <f>+SUM(C$105:C113)/SUM(C$93:C101)*100-100</f>
        <v>22.176132737715363</v>
      </c>
    </row>
    <row r="114" spans="1:6" x14ac:dyDescent="0.3">
      <c r="B114" s="1" t="s">
        <v>167</v>
      </c>
      <c r="C114" s="9">
        <v>2441</v>
      </c>
      <c r="D114" s="6">
        <f t="shared" si="2"/>
        <v>-19.756738987508214</v>
      </c>
      <c r="E114" s="6">
        <f t="shared" si="3"/>
        <v>44.523386619301363</v>
      </c>
      <c r="F114" s="6">
        <f>+SUM(C$105:C114)/SUM(C$93:C102)*100-100</f>
        <v>24.01795735129069</v>
      </c>
    </row>
    <row r="115" spans="1:6" x14ac:dyDescent="0.3">
      <c r="B115" s="1" t="s">
        <v>168</v>
      </c>
      <c r="C115" s="9">
        <v>2993</v>
      </c>
      <c r="D115" s="6">
        <f t="shared" si="2"/>
        <v>22.613682916837362</v>
      </c>
      <c r="E115" s="6">
        <f t="shared" si="3"/>
        <v>70.056818181818187</v>
      </c>
      <c r="F115" s="6">
        <f>+SUM(C$105:C115)/SUM(C$93:C103)*100-100</f>
        <v>27.659192019053606</v>
      </c>
    </row>
    <row r="116" spans="1:6" x14ac:dyDescent="0.3">
      <c r="B116" s="1" t="s">
        <v>169</v>
      </c>
      <c r="C116" s="9">
        <v>2417</v>
      </c>
      <c r="D116" s="6">
        <f t="shared" si="2"/>
        <v>-19.244904777814895</v>
      </c>
      <c r="E116" s="6">
        <f t="shared" si="3"/>
        <v>8.2400358262427318</v>
      </c>
      <c r="F116" s="6">
        <f>+SUM(C$105:C116)/SUM(C$93:C104)*100-100</f>
        <v>25.888262680715513</v>
      </c>
    </row>
    <row r="117" spans="1:6" x14ac:dyDescent="0.3">
      <c r="A117" s="1">
        <v>2019</v>
      </c>
      <c r="B117" s="1" t="s">
        <v>158</v>
      </c>
      <c r="C117" s="9">
        <v>2251</v>
      </c>
      <c r="D117" s="6">
        <f t="shared" si="2"/>
        <v>-6.8680182043856064</v>
      </c>
      <c r="E117" s="6">
        <f t="shared" si="3"/>
        <v>-26.509957557949733</v>
      </c>
      <c r="F117" s="6">
        <f>+SUM(C$117:C117)/SUM(C$105:C105)*100-100</f>
        <v>-26.509957557949733</v>
      </c>
    </row>
    <row r="118" spans="1:6" x14ac:dyDescent="0.3">
      <c r="B118" s="1" t="s">
        <v>159</v>
      </c>
      <c r="C118" s="9">
        <v>2555</v>
      </c>
      <c r="D118" s="6">
        <f t="shared" si="2"/>
        <v>13.505108840515319</v>
      </c>
      <c r="E118" s="6">
        <f t="shared" si="3"/>
        <v>-7.8282828282828234</v>
      </c>
      <c r="F118" s="6">
        <f>+SUM(C$117:C118)/SUM(C$105:C106)*100-100</f>
        <v>-17.634961439588693</v>
      </c>
    </row>
    <row r="119" spans="1:6" x14ac:dyDescent="0.3">
      <c r="B119" s="1" t="s">
        <v>160</v>
      </c>
      <c r="C119" s="9">
        <v>2003</v>
      </c>
      <c r="D119" s="6">
        <f t="shared" si="2"/>
        <v>-21.604696673189821</v>
      </c>
      <c r="E119" s="6">
        <f t="shared" si="3"/>
        <v>-16.332497911445273</v>
      </c>
      <c r="F119" s="6">
        <f>+SUM(C$117:C119)/SUM(C$105:C107)*100-100</f>
        <v>-17.256045692064646</v>
      </c>
    </row>
    <row r="120" spans="1:6" x14ac:dyDescent="0.3">
      <c r="B120" s="1" t="s">
        <v>161</v>
      </c>
      <c r="C120" s="9">
        <v>2493</v>
      </c>
      <c r="D120" s="6">
        <f t="shared" si="2"/>
        <v>24.463305042436346</v>
      </c>
      <c r="E120" s="6">
        <f t="shared" si="3"/>
        <v>30.318870883429184</v>
      </c>
      <c r="F120" s="6">
        <f>+SUM(C$117:C120)/SUM(C$105:C108)*100-100</f>
        <v>-8.2823900611319345</v>
      </c>
    </row>
    <row r="121" spans="1:6" x14ac:dyDescent="0.3">
      <c r="B121" s="1" t="s">
        <v>162</v>
      </c>
      <c r="C121" s="9">
        <v>3306</v>
      </c>
      <c r="D121" s="6">
        <f t="shared" si="2"/>
        <v>32.611311672683513</v>
      </c>
      <c r="E121" s="6">
        <f t="shared" si="3"/>
        <v>28.089887640449433</v>
      </c>
      <c r="F121" s="6">
        <f>+SUM(C$117:C121)/SUM(C$105:C109)*100-100</f>
        <v>-0.9038748722785499</v>
      </c>
    </row>
    <row r="122" spans="1:6" x14ac:dyDescent="0.3">
      <c r="B122" s="1" t="s">
        <v>163</v>
      </c>
      <c r="C122" s="9">
        <v>2472</v>
      </c>
      <c r="D122" s="6">
        <f t="shared" si="2"/>
        <v>-25.226860254083476</v>
      </c>
      <c r="E122" s="6">
        <f t="shared" si="3"/>
        <v>12.159709618874786</v>
      </c>
      <c r="F122" s="6">
        <f>+SUM(C$117:C122)/SUM(C$105:C110)*100-100</f>
        <v>1.024988276277881</v>
      </c>
    </row>
    <row r="123" spans="1:6" x14ac:dyDescent="0.3">
      <c r="B123" s="1" t="s">
        <v>164</v>
      </c>
      <c r="C123" s="9">
        <v>2921</v>
      </c>
      <c r="D123" s="6">
        <f t="shared" si="2"/>
        <v>18.163430420711975</v>
      </c>
      <c r="E123" s="6">
        <f t="shared" si="3"/>
        <v>60.494505494505489</v>
      </c>
      <c r="F123" s="6">
        <f>+SUM(C$117:C123)/SUM(C$105:C111)*100-100</f>
        <v>7.4879082820803688</v>
      </c>
    </row>
    <row r="124" spans="1:6" x14ac:dyDescent="0.3">
      <c r="B124" s="1" t="s">
        <v>165</v>
      </c>
      <c r="C124" s="9">
        <v>2588</v>
      </c>
      <c r="D124" s="6">
        <f t="shared" si="2"/>
        <v>-11.400205409106462</v>
      </c>
      <c r="E124" s="6">
        <f t="shared" si="3"/>
        <v>-18.744113029827318</v>
      </c>
      <c r="F124" s="6">
        <f>+SUM(C$117:C124)/SUM(C$105:C112)*100-100</f>
        <v>3.2962071041541208</v>
      </c>
    </row>
    <row r="125" spans="1:6" x14ac:dyDescent="0.3">
      <c r="B125" s="1" t="s">
        <v>166</v>
      </c>
      <c r="C125" s="9">
        <v>2441</v>
      </c>
      <c r="D125" s="6">
        <f t="shared" si="2"/>
        <v>-5.6800618238021627</v>
      </c>
      <c r="E125" s="6">
        <f t="shared" si="3"/>
        <v>-19.756738987508214</v>
      </c>
      <c r="F125" s="6">
        <f>+SUM(C$117:C125)/SUM(C$105:C113)*100-100</f>
        <v>0.2437538086532669</v>
      </c>
    </row>
    <row r="126" spans="1:6" x14ac:dyDescent="0.3">
      <c r="B126" s="1" t="s">
        <v>167</v>
      </c>
      <c r="C126" s="9">
        <v>2311</v>
      </c>
      <c r="D126" s="6">
        <f t="shared" si="2"/>
        <v>-5.3256861941827083</v>
      </c>
      <c r="E126" s="6">
        <f t="shared" si="3"/>
        <v>-5.3256861941827083</v>
      </c>
      <c r="F126" s="6">
        <f>+SUM(C$117:C126)/SUM(C$105:C114)*100-100</f>
        <v>-0.29116663387762287</v>
      </c>
    </row>
    <row r="127" spans="1:6" x14ac:dyDescent="0.3">
      <c r="B127" s="1" t="s">
        <v>168</v>
      </c>
      <c r="C127" s="9">
        <v>4183</v>
      </c>
      <c r="D127" s="6">
        <f t="shared" si="2"/>
        <v>81.003894418000868</v>
      </c>
      <c r="E127" s="6">
        <f t="shared" si="3"/>
        <v>39.759438690277307</v>
      </c>
      <c r="F127" s="6">
        <f>+SUM(C$117:C127)/SUM(C$105:C115)*100-100</f>
        <v>3.9284708532807571</v>
      </c>
    </row>
    <row r="128" spans="1:6" x14ac:dyDescent="0.3">
      <c r="B128" s="1" t="s">
        <v>169</v>
      </c>
      <c r="C128" s="9">
        <v>4802</v>
      </c>
      <c r="D128" s="6">
        <f t="shared" si="2"/>
        <v>14.797991871862308</v>
      </c>
      <c r="E128" s="6">
        <f t="shared" si="3"/>
        <v>98.676044683491938</v>
      </c>
      <c r="F128" s="6">
        <f>+SUM(C$117:C128)/SUM(C$105:C116)*100-100</f>
        <v>11.357664233576642</v>
      </c>
    </row>
    <row r="129" spans="1:6" x14ac:dyDescent="0.3">
      <c r="A129" s="1">
        <v>2020</v>
      </c>
      <c r="B129" s="1" t="s">
        <v>158</v>
      </c>
      <c r="C129" s="9">
        <v>4309</v>
      </c>
      <c r="D129" s="6">
        <f t="shared" si="2"/>
        <v>-10.266555601832579</v>
      </c>
      <c r="E129" s="6">
        <f t="shared" si="3"/>
        <v>91.426032874278121</v>
      </c>
      <c r="F129" s="6">
        <f>+SUM(C$129:C129)/SUM(C$117:C117)*100-100</f>
        <v>91.426032874278121</v>
      </c>
    </row>
    <row r="130" spans="1:6" x14ac:dyDescent="0.3">
      <c r="B130" s="1" t="s">
        <v>159</v>
      </c>
      <c r="C130" s="9">
        <v>3798</v>
      </c>
      <c r="D130" s="6">
        <f t="shared" si="2"/>
        <v>-11.858899976792756</v>
      </c>
      <c r="E130" s="6">
        <f t="shared" si="3"/>
        <v>48.649706457925646</v>
      </c>
      <c r="F130" s="6">
        <f>+SUM(C$129:C130)/SUM(C$117:C118)*100-100</f>
        <v>68.684977111943425</v>
      </c>
    </row>
    <row r="131" spans="1:6" x14ac:dyDescent="0.3">
      <c r="B131" s="1" t="s">
        <v>160</v>
      </c>
      <c r="C131" s="9">
        <v>2226</v>
      </c>
      <c r="D131" s="6">
        <f t="shared" si="2"/>
        <v>-41.390205371248022</v>
      </c>
      <c r="E131" s="6">
        <f t="shared" si="3"/>
        <v>11.133300049925126</v>
      </c>
      <c r="F131" s="6">
        <f>+SUM(C$129:C131)/SUM(C$117:C119)*100-100</f>
        <v>51.755030107211041</v>
      </c>
    </row>
    <row r="132" spans="1:6" x14ac:dyDescent="0.3">
      <c r="B132" s="1" t="s">
        <v>161</v>
      </c>
      <c r="C132" s="9">
        <v>538</v>
      </c>
      <c r="D132" s="6">
        <f t="shared" si="2"/>
        <v>-75.831087151841871</v>
      </c>
      <c r="E132" s="6">
        <f t="shared" si="3"/>
        <v>-78.419574809466496</v>
      </c>
      <c r="F132" s="6">
        <f>+SUM(C$129:C132)/SUM(C$117:C120)*100-100</f>
        <v>16.867340356912479</v>
      </c>
    </row>
    <row r="133" spans="1:6" x14ac:dyDescent="0.3">
      <c r="B133" s="1" t="s">
        <v>162</v>
      </c>
      <c r="C133" s="9">
        <v>867</v>
      </c>
      <c r="D133" s="6">
        <f t="shared" si="2"/>
        <v>61.152416356877325</v>
      </c>
      <c r="E133" s="6">
        <f t="shared" si="3"/>
        <v>-73.774954627949185</v>
      </c>
      <c r="F133" s="6">
        <f>+SUM(C$129:C133)/SUM(C$117:C121)*100-100</f>
        <v>-6.9003807106599027</v>
      </c>
    </row>
    <row r="134" spans="1:6" x14ac:dyDescent="0.3">
      <c r="B134" s="1" t="s">
        <v>163</v>
      </c>
      <c r="C134" s="9">
        <v>2268</v>
      </c>
      <c r="D134" s="6">
        <f t="shared" si="2"/>
        <v>161.5916955017301</v>
      </c>
      <c r="E134" s="6">
        <f t="shared" si="3"/>
        <v>-8.2524271844660149</v>
      </c>
      <c r="F134" s="6">
        <f>+SUM(C$129:C134)/SUM(C$117:C122)*100-100</f>
        <v>-7.1220159151193627</v>
      </c>
    </row>
    <row r="135" spans="1:6" x14ac:dyDescent="0.3">
      <c r="B135" s="1" t="s">
        <v>164</v>
      </c>
      <c r="C135" s="9">
        <v>3345</v>
      </c>
      <c r="D135" s="6">
        <f t="shared" si="2"/>
        <v>47.48677248677248</v>
      </c>
      <c r="E135" s="6">
        <f t="shared" si="3"/>
        <v>14.515576857240674</v>
      </c>
      <c r="F135" s="6">
        <f>+SUM(C$129:C135)/SUM(C$117:C123)*100-100</f>
        <v>-3.6109105049719403</v>
      </c>
    </row>
    <row r="136" spans="1:6" x14ac:dyDescent="0.3">
      <c r="B136" s="1" t="s">
        <v>165</v>
      </c>
      <c r="C136" s="9">
        <v>3533</v>
      </c>
      <c r="D136" s="6">
        <f t="shared" si="2"/>
        <v>5.6203288490284109</v>
      </c>
      <c r="E136" s="6">
        <f t="shared" si="3"/>
        <v>36.51468315301392</v>
      </c>
      <c r="F136" s="6">
        <f>+SUM(C$129:C136)/SUM(C$117:C124)*100-100</f>
        <v>1.4328039244256559</v>
      </c>
    </row>
    <row r="137" spans="1:6" x14ac:dyDescent="0.3">
      <c r="B137" s="1" t="s">
        <v>166</v>
      </c>
      <c r="C137" s="9">
        <v>4218</v>
      </c>
      <c r="D137" s="6">
        <f t="shared" si="2"/>
        <v>19.388621568072466</v>
      </c>
      <c r="E137" s="6">
        <f t="shared" si="3"/>
        <v>72.798033592789835</v>
      </c>
      <c r="F137" s="6">
        <f>+SUM(C$129:C137)/SUM(C$117:C125)*100-100</f>
        <v>8.9969604863221946</v>
      </c>
    </row>
    <row r="138" spans="1:6" x14ac:dyDescent="0.3">
      <c r="B138" s="1" t="s">
        <v>167</v>
      </c>
      <c r="C138" s="9">
        <v>4808</v>
      </c>
      <c r="D138" s="6">
        <f>+C138/C137*100-100</f>
        <v>13.987671882408719</v>
      </c>
      <c r="E138" s="6">
        <f>+C138/C126*100-100</f>
        <v>108.0484638684552</v>
      </c>
      <c r="F138" s="6">
        <f>+SUM(C$129:C138)/SUM(C$117:C126)*100-100</f>
        <v>18.030069847283059</v>
      </c>
    </row>
    <row r="139" spans="1:6" x14ac:dyDescent="0.3">
      <c r="B139" s="1" t="s">
        <v>168</v>
      </c>
      <c r="C139" s="9">
        <v>4878</v>
      </c>
      <c r="D139" s="6">
        <f>+C139/C138*100-100</f>
        <v>1.4559068219633957</v>
      </c>
      <c r="E139" s="6">
        <f>+C139/C127*100-100</f>
        <v>16.614869710733913</v>
      </c>
      <c r="F139" s="6">
        <f>+SUM(C$129:C139)/SUM(C$117:C127)*100-100</f>
        <v>17.829562389920056</v>
      </c>
    </row>
    <row r="140" spans="1:6" x14ac:dyDescent="0.3">
      <c r="B140" s="1" t="s">
        <v>169</v>
      </c>
      <c r="C140" s="9">
        <v>4891</v>
      </c>
      <c r="D140" s="6">
        <f t="shared" ref="D140" si="4">+C140/C139*100-100</f>
        <v>0.26650266502666398</v>
      </c>
      <c r="E140" s="6">
        <f t="shared" ref="E140" si="5">+C140/C128*100-100</f>
        <v>1.8533944189920817</v>
      </c>
      <c r="F140" s="6">
        <f>+SUM(C$129:C140)/SUM(C$117:C128)*100-100</f>
        <v>15.594593019868313</v>
      </c>
    </row>
    <row r="141" spans="1:6" x14ac:dyDescent="0.3">
      <c r="A141" s="1">
        <v>2021</v>
      </c>
      <c r="B141" s="1" t="s">
        <v>158</v>
      </c>
      <c r="C141" s="9">
        <v>3474</v>
      </c>
      <c r="D141" s="6">
        <f>+C141/C140*100-100</f>
        <v>-28.971580453894902</v>
      </c>
      <c r="E141" s="6">
        <f>+C141/C129*100-100</f>
        <v>-19.378045950336514</v>
      </c>
      <c r="F141" s="6">
        <f>+SUM(C$141:C141)/SUM(C$129:C129)*100-100</f>
        <v>-19.378045950336514</v>
      </c>
    </row>
    <row r="142" spans="1:6" x14ac:dyDescent="0.3">
      <c r="B142" s="1" t="s">
        <v>159</v>
      </c>
      <c r="C142" s="9">
        <v>4254</v>
      </c>
      <c r="D142" s="6">
        <f>+C142/C141*100-100</f>
        <v>22.452504317789291</v>
      </c>
      <c r="E142" s="6">
        <f>+C142/C130*100-100</f>
        <v>12.006319115323862</v>
      </c>
      <c r="F142" s="6">
        <f>+SUM(C$141:C142)/SUM(C$129:C130)*100-100</f>
        <v>-4.6749722462069769</v>
      </c>
    </row>
    <row r="143" spans="1:6" x14ac:dyDescent="0.3">
      <c r="B143" s="1" t="s">
        <v>160</v>
      </c>
      <c r="C143" s="9">
        <v>5312</v>
      </c>
      <c r="D143" s="6">
        <f>+C143/C142*100-100</f>
        <v>24.870709920075228</v>
      </c>
      <c r="E143" s="6">
        <f>+C143/C131*100-100</f>
        <v>138.63432165318957</v>
      </c>
      <c r="F143" s="6">
        <f>+SUM(C$141:C143)/SUM(C$129:C131)*100-100</f>
        <v>26.19761927804123</v>
      </c>
    </row>
    <row r="144" spans="1:6" x14ac:dyDescent="0.3">
      <c r="B144" s="1" t="s">
        <v>161</v>
      </c>
      <c r="C144" s="9">
        <v>3483</v>
      </c>
      <c r="D144" s="6">
        <f>+C144/C143*100-100</f>
        <v>-34.431475903614455</v>
      </c>
      <c r="E144" s="6">
        <f>+C144/C132*100-100</f>
        <v>547.39776951672866</v>
      </c>
      <c r="F144" s="6">
        <f>+SUM(C$141:C144)/SUM(C$129:C132)*100-100</f>
        <v>51.991537117100535</v>
      </c>
    </row>
    <row r="145" spans="2:6" x14ac:dyDescent="0.3">
      <c r="B145" s="1" t="s">
        <v>162</v>
      </c>
      <c r="C145" s="9">
        <v>3521</v>
      </c>
      <c r="D145" s="6">
        <f>+C145/C144*100-100</f>
        <v>1.0910134941142644</v>
      </c>
      <c r="E145" s="6">
        <f>+C145/C133*100-100</f>
        <v>306.11303344867355</v>
      </c>
      <c r="F145" s="6">
        <f>+SUM(C$141:C145)/SUM(C$129:C133)*100-100</f>
        <v>70.761628897597546</v>
      </c>
    </row>
    <row r="146" spans="2:6" x14ac:dyDescent="0.3">
      <c r="B146" s="1" t="s">
        <v>163</v>
      </c>
      <c r="C146" s="9">
        <v>3841</v>
      </c>
      <c r="D146" s="6">
        <f t="shared" ref="D146" si="6">+C146/C145*100-100</f>
        <v>9.0883271797784744</v>
      </c>
      <c r="E146" s="6">
        <f t="shared" ref="E146" si="7">+C146/C134*100-100</f>
        <v>69.356261022927697</v>
      </c>
      <c r="F146" s="6">
        <f>+SUM(C$141:C146)/SUM(C$129:C134)*100-100</f>
        <v>70.53405683278595</v>
      </c>
    </row>
    <row r="147" spans="2:6" x14ac:dyDescent="0.3">
      <c r="B147" s="1" t="s">
        <v>164</v>
      </c>
      <c r="C147" s="9">
        <v>3773</v>
      </c>
      <c r="D147" s="6">
        <f>+C147/C146*100-100</f>
        <v>-1.7703722988805026</v>
      </c>
      <c r="E147" s="6">
        <f>+C147/C135*100-100</f>
        <v>12.795216741405085</v>
      </c>
      <c r="F147" s="6">
        <f>+SUM(C$141:C147)/SUM(C$129:C135)*100-100</f>
        <v>59.402916258428917</v>
      </c>
    </row>
  </sheetData>
  <mergeCells count="9">
    <mergeCell ref="A17:F17"/>
    <mergeCell ref="A10:F11"/>
    <mergeCell ref="N9:O9"/>
    <mergeCell ref="N10:O10"/>
    <mergeCell ref="A16:F16"/>
    <mergeCell ref="A15:F15"/>
    <mergeCell ref="A14:F14"/>
    <mergeCell ref="A13:F13"/>
    <mergeCell ref="A12:F12"/>
  </mergeCells>
  <pageMargins left="0.7" right="0.7" top="0.75" bottom="0.75" header="0.3" footer="0.3"/>
  <pageSetup paperSize="9" scale="35" orientation="portrait" r:id="rId1"/>
  <colBreaks count="1" manualBreakCount="1">
    <brk id="15"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
  <sheetViews>
    <sheetView zoomScale="90" zoomScaleNormal="90" workbookViewId="0">
      <selection activeCell="A9" sqref="A9"/>
    </sheetView>
  </sheetViews>
  <sheetFormatPr baseColWidth="10" defaultColWidth="11.5546875" defaultRowHeight="14.4" x14ac:dyDescent="0.3"/>
  <cols>
    <col min="1" max="1" width="7.33203125" style="1" customWidth="1"/>
    <col min="2" max="2" width="11.109375" style="1" customWidth="1"/>
    <col min="3" max="3" width="12.6640625" style="1" customWidth="1"/>
    <col min="4" max="6" width="11.5546875" style="1"/>
    <col min="7" max="7" width="12.6640625" style="1" customWidth="1"/>
    <col min="8"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7.399999999999999" customHeight="1" x14ac:dyDescent="0.3"/>
    <row r="9" spans="1:15" ht="21" x14ac:dyDescent="0.4">
      <c r="A9" s="8" t="s">
        <v>82</v>
      </c>
      <c r="N9" s="109" t="s">
        <v>61</v>
      </c>
      <c r="O9" s="109"/>
    </row>
    <row r="10" spans="1:15" ht="21" x14ac:dyDescent="0.4">
      <c r="A10" s="118" t="s">
        <v>287</v>
      </c>
      <c r="B10" s="118"/>
      <c r="C10" s="118"/>
      <c r="D10" s="118"/>
      <c r="E10" s="118"/>
      <c r="F10" s="118"/>
      <c r="N10" s="110">
        <v>44497</v>
      </c>
      <c r="O10" s="110"/>
    </row>
    <row r="11" spans="1:15" x14ac:dyDescent="0.3">
      <c r="A11" s="118"/>
      <c r="B11" s="118"/>
      <c r="C11" s="118"/>
      <c r="D11" s="118"/>
      <c r="E11" s="118"/>
      <c r="F11" s="118"/>
    </row>
    <row r="12" spans="1:15" ht="15" customHeight="1" x14ac:dyDescent="0.3">
      <c r="A12" s="114" t="s">
        <v>294</v>
      </c>
      <c r="B12" s="114"/>
      <c r="C12" s="114"/>
      <c r="D12" s="114"/>
      <c r="E12" s="114"/>
      <c r="F12" s="114"/>
    </row>
    <row r="13" spans="1:15" ht="15" customHeight="1" x14ac:dyDescent="0.3">
      <c r="A13" s="126" t="s">
        <v>290</v>
      </c>
      <c r="B13" s="127"/>
      <c r="C13" s="127"/>
      <c r="D13" s="127"/>
      <c r="E13" s="127"/>
      <c r="F13" s="128"/>
    </row>
    <row r="14" spans="1:15" x14ac:dyDescent="0.3">
      <c r="A14" s="126" t="s">
        <v>22</v>
      </c>
      <c r="B14" s="127"/>
      <c r="C14" s="127"/>
      <c r="D14" s="127"/>
      <c r="E14" s="127"/>
      <c r="F14" s="128"/>
    </row>
    <row r="15" spans="1:15" x14ac:dyDescent="0.3">
      <c r="A15" s="126" t="s">
        <v>143</v>
      </c>
      <c r="B15" s="127"/>
      <c r="C15" s="127"/>
      <c r="D15" s="127"/>
      <c r="E15" s="127"/>
      <c r="F15" s="128"/>
    </row>
    <row r="16" spans="1:15" ht="14.4" customHeight="1" x14ac:dyDescent="0.3">
      <c r="A16" s="126" t="s">
        <v>31</v>
      </c>
      <c r="B16" s="127"/>
      <c r="C16" s="127"/>
      <c r="D16" s="127"/>
      <c r="E16" s="127"/>
      <c r="F16" s="128"/>
      <c r="H16" s="17"/>
      <c r="I16" s="17"/>
      <c r="J16" s="17"/>
      <c r="K16" s="17"/>
      <c r="L16" s="17"/>
      <c r="M16" s="17"/>
    </row>
    <row r="17" spans="1:13" ht="73.2" customHeight="1" x14ac:dyDescent="0.3">
      <c r="A17" s="115" t="s">
        <v>291</v>
      </c>
      <c r="B17" s="116"/>
      <c r="C17" s="116"/>
      <c r="D17" s="116"/>
      <c r="E17" s="116"/>
      <c r="F17" s="117"/>
      <c r="H17" s="17"/>
      <c r="I17" s="17"/>
      <c r="J17" s="17"/>
      <c r="K17" s="17"/>
      <c r="L17" s="17"/>
      <c r="M17" s="17"/>
    </row>
    <row r="18" spans="1:13" x14ac:dyDescent="0.3">
      <c r="H18" s="17"/>
      <c r="I18" s="17"/>
      <c r="J18" s="17"/>
      <c r="K18" s="17"/>
      <c r="L18" s="17"/>
      <c r="M18" s="17"/>
    </row>
    <row r="19" spans="1:13" x14ac:dyDescent="0.3">
      <c r="H19" s="17"/>
      <c r="I19" s="17"/>
      <c r="J19" s="17"/>
      <c r="K19" s="17"/>
      <c r="L19" s="17"/>
      <c r="M19" s="17"/>
    </row>
    <row r="20" spans="1:13" ht="75" customHeight="1" x14ac:dyDescent="0.3">
      <c r="A20" s="4" t="s">
        <v>11</v>
      </c>
      <c r="B20" s="4" t="s">
        <v>12</v>
      </c>
      <c r="C20" s="4" t="s">
        <v>288</v>
      </c>
      <c r="D20" s="4" t="s">
        <v>285</v>
      </c>
      <c r="E20" s="4" t="s">
        <v>77</v>
      </c>
      <c r="F20" s="4" t="s">
        <v>284</v>
      </c>
      <c r="G20" s="4" t="s">
        <v>289</v>
      </c>
      <c r="H20" s="4" t="s">
        <v>285</v>
      </c>
      <c r="I20" s="4" t="s">
        <v>77</v>
      </c>
      <c r="J20" s="4" t="s">
        <v>284</v>
      </c>
      <c r="K20" s="17"/>
      <c r="L20" s="17"/>
      <c r="M20" s="17"/>
    </row>
    <row r="21" spans="1:13" ht="18" customHeight="1" x14ac:dyDescent="0.3">
      <c r="A21" s="1">
        <v>2011</v>
      </c>
      <c r="B21" s="1" t="s">
        <v>158</v>
      </c>
      <c r="C21" s="9">
        <v>194636.15431237189</v>
      </c>
      <c r="D21" s="6"/>
      <c r="E21" s="10"/>
      <c r="F21" s="6"/>
      <c r="G21" s="9">
        <v>421591.05719441571</v>
      </c>
    </row>
    <row r="22" spans="1:13" x14ac:dyDescent="0.3">
      <c r="B22" s="1" t="s">
        <v>159</v>
      </c>
      <c r="C22" s="9">
        <v>217928.73262015474</v>
      </c>
      <c r="D22" s="6">
        <f>+C22/C21*100-100</f>
        <v>11.967241332974837</v>
      </c>
      <c r="E22" s="10"/>
      <c r="F22" s="6"/>
      <c r="G22" s="9">
        <v>483744.31027481006</v>
      </c>
      <c r="H22" s="6">
        <f t="shared" ref="H22:H33" si="0">+G22/G21*100-100</f>
        <v>14.742545416880731</v>
      </c>
      <c r="I22" s="10"/>
      <c r="J22" s="6"/>
    </row>
    <row r="23" spans="1:13" x14ac:dyDescent="0.3">
      <c r="B23" s="1" t="s">
        <v>160</v>
      </c>
      <c r="C23" s="9">
        <v>250274.60417857661</v>
      </c>
      <c r="D23" s="6">
        <f t="shared" ref="D23:D86" si="1">+C23/C22*100-100</f>
        <v>14.842407960404216</v>
      </c>
      <c r="E23" s="10"/>
      <c r="F23" s="6"/>
      <c r="G23" s="9">
        <v>559243.57486273313</v>
      </c>
      <c r="H23" s="6">
        <f t="shared" si="0"/>
        <v>15.60726668702992</v>
      </c>
      <c r="I23" s="10"/>
      <c r="J23" s="6"/>
    </row>
    <row r="24" spans="1:13" x14ac:dyDescent="0.3">
      <c r="B24" s="1" t="s">
        <v>161</v>
      </c>
      <c r="C24" s="9">
        <v>218889.38752885829</v>
      </c>
      <c r="D24" s="6">
        <f t="shared" si="1"/>
        <v>-12.540312171395655</v>
      </c>
      <c r="E24" s="10"/>
      <c r="F24" s="6"/>
      <c r="G24" s="9">
        <v>501972.91832238389</v>
      </c>
      <c r="H24" s="6">
        <f t="shared" si="0"/>
        <v>-10.240735721354753</v>
      </c>
      <c r="I24" s="10"/>
      <c r="J24" s="6"/>
    </row>
    <row r="25" spans="1:13" ht="15" customHeight="1" x14ac:dyDescent="0.3">
      <c r="B25" s="1" t="s">
        <v>162</v>
      </c>
      <c r="C25" s="9">
        <v>251820.03145299383</v>
      </c>
      <c r="D25" s="6">
        <f t="shared" si="1"/>
        <v>15.044422343131629</v>
      </c>
      <c r="E25" s="10"/>
      <c r="F25" s="6"/>
      <c r="G25" s="9">
        <v>577054.91986906901</v>
      </c>
      <c r="H25" s="6">
        <f t="shared" si="0"/>
        <v>14.957380927563293</v>
      </c>
      <c r="I25" s="10"/>
      <c r="J25" s="6"/>
    </row>
    <row r="26" spans="1:13" x14ac:dyDescent="0.3">
      <c r="B26" s="1" t="s">
        <v>163</v>
      </c>
      <c r="C26" s="9">
        <v>248496.51971972582</v>
      </c>
      <c r="D26" s="6">
        <f t="shared" si="1"/>
        <v>-1.3197964094005812</v>
      </c>
      <c r="E26" s="10"/>
      <c r="F26" s="6"/>
      <c r="G26" s="9">
        <v>556653.06648307608</v>
      </c>
      <c r="H26" s="6">
        <f t="shared" si="0"/>
        <v>-3.535513290593201</v>
      </c>
      <c r="I26" s="10"/>
      <c r="J26" s="6"/>
    </row>
    <row r="27" spans="1:13" x14ac:dyDescent="0.3">
      <c r="B27" s="1" t="s">
        <v>164</v>
      </c>
      <c r="C27" s="9">
        <v>256220.37909335864</v>
      </c>
      <c r="D27" s="6">
        <f t="shared" si="1"/>
        <v>3.1082364382182988</v>
      </c>
      <c r="E27" s="10"/>
      <c r="F27" s="6"/>
      <c r="G27" s="9">
        <v>578525.85870308592</v>
      </c>
      <c r="H27" s="6">
        <f t="shared" si="0"/>
        <v>3.9293401109243433</v>
      </c>
      <c r="I27" s="10"/>
      <c r="J27" s="6"/>
    </row>
    <row r="28" spans="1:13" x14ac:dyDescent="0.3">
      <c r="B28" s="1" t="s">
        <v>165</v>
      </c>
      <c r="C28" s="9">
        <v>267172.06432117976</v>
      </c>
      <c r="D28" s="6">
        <f t="shared" si="1"/>
        <v>4.27432246668819</v>
      </c>
      <c r="E28" s="10"/>
      <c r="F28" s="6"/>
      <c r="G28" s="9">
        <v>603973.81742393377</v>
      </c>
      <c r="H28" s="6">
        <f t="shared" si="0"/>
        <v>4.3987590767154359</v>
      </c>
      <c r="I28" s="10"/>
      <c r="J28" s="6"/>
    </row>
    <row r="29" spans="1:13" x14ac:dyDescent="0.3">
      <c r="B29" s="1" t="s">
        <v>166</v>
      </c>
      <c r="C29" s="9">
        <v>279106.07064988185</v>
      </c>
      <c r="D29" s="6">
        <f t="shared" si="1"/>
        <v>4.4667867349917429</v>
      </c>
      <c r="E29" s="10"/>
      <c r="F29" s="6"/>
      <c r="G29" s="9">
        <v>619687.38423542865</v>
      </c>
      <c r="H29" s="6">
        <f t="shared" si="0"/>
        <v>2.6016966891903195</v>
      </c>
      <c r="I29" s="10"/>
      <c r="J29" s="6"/>
    </row>
    <row r="30" spans="1:13" x14ac:dyDescent="0.3">
      <c r="B30" s="1" t="s">
        <v>167</v>
      </c>
      <c r="C30" s="9">
        <v>249328.34233112415</v>
      </c>
      <c r="D30" s="6">
        <f t="shared" si="1"/>
        <v>-10.66896475931965</v>
      </c>
      <c r="E30" s="10"/>
      <c r="F30" s="6"/>
      <c r="G30" s="9">
        <v>563216.20487259002</v>
      </c>
      <c r="H30" s="6">
        <f t="shared" si="0"/>
        <v>-9.1128496076312473</v>
      </c>
      <c r="I30" s="10"/>
      <c r="J30" s="6"/>
    </row>
    <row r="31" spans="1:13" x14ac:dyDescent="0.3">
      <c r="B31" s="1" t="s">
        <v>168</v>
      </c>
      <c r="C31" s="9">
        <v>241228.68539182073</v>
      </c>
      <c r="D31" s="6">
        <f t="shared" si="1"/>
        <v>-3.2485905387148222</v>
      </c>
      <c r="E31" s="10"/>
      <c r="F31" s="6"/>
      <c r="G31" s="9">
        <v>557036.45422610221</v>
      </c>
      <c r="H31" s="6">
        <f t="shared" si="0"/>
        <v>-1.0972252916419052</v>
      </c>
      <c r="I31" s="10"/>
      <c r="J31" s="6"/>
    </row>
    <row r="32" spans="1:13" x14ac:dyDescent="0.3">
      <c r="B32" s="1" t="s">
        <v>169</v>
      </c>
      <c r="C32" s="9">
        <v>225872.85453702716</v>
      </c>
      <c r="D32" s="6">
        <f t="shared" si="1"/>
        <v>-6.3656736469178838</v>
      </c>
      <c r="E32" s="10"/>
      <c r="F32" s="6"/>
      <c r="G32" s="9">
        <v>528746.94087096839</v>
      </c>
      <c r="H32" s="6">
        <f t="shared" si="0"/>
        <v>-5.078574865344649</v>
      </c>
      <c r="I32" s="10"/>
      <c r="J32" s="6"/>
    </row>
    <row r="33" spans="1:10" x14ac:dyDescent="0.3">
      <c r="A33" s="1">
        <v>2012</v>
      </c>
      <c r="B33" s="1" t="s">
        <v>158</v>
      </c>
      <c r="C33" s="9">
        <v>223279.75516301964</v>
      </c>
      <c r="D33" s="6">
        <f t="shared" si="1"/>
        <v>-1.1480349771656364</v>
      </c>
      <c r="E33" s="6">
        <f>+C33/C21*100-100</f>
        <v>14.716485203811416</v>
      </c>
      <c r="F33" s="6">
        <f>+SUM(C$33:C33)/SUM(C$21:C21)*100-100</f>
        <v>14.716485203811416</v>
      </c>
      <c r="G33" s="9">
        <v>526135.5226639756</v>
      </c>
      <c r="H33" s="6">
        <f t="shared" si="0"/>
        <v>-0.49388809752566942</v>
      </c>
      <c r="I33" s="6">
        <f t="shared" ref="I33:I40" si="2">+G33/G21*100-100</f>
        <v>24.797600348849301</v>
      </c>
      <c r="J33" s="6">
        <f>+SUM(G$33:G33)/SUM(G$21:G21)*100-100</f>
        <v>24.797600348849301</v>
      </c>
    </row>
    <row r="34" spans="1:10" x14ac:dyDescent="0.3">
      <c r="B34" s="1" t="s">
        <v>159</v>
      </c>
      <c r="C34" s="9">
        <v>254332.31840214791</v>
      </c>
      <c r="D34" s="6">
        <f t="shared" si="1"/>
        <v>13.90746922687029</v>
      </c>
      <c r="E34" s="6">
        <f t="shared" ref="E34:E97" si="3">+C34/C22*100-100</f>
        <v>16.704353457349683</v>
      </c>
      <c r="F34" s="6">
        <f>+SUM(C$33:C34)/SUM(C$21:C22)*100-100</f>
        <v>15.766534839228612</v>
      </c>
      <c r="G34" s="9">
        <v>584896.66160839191</v>
      </c>
      <c r="H34" s="6">
        <f t="shared" ref="H34:H86" si="4">+G34/G33*100-100</f>
        <v>11.168441668202107</v>
      </c>
      <c r="I34" s="6">
        <f t="shared" si="2"/>
        <v>20.910292728015392</v>
      </c>
      <c r="J34" s="6">
        <f>+SUM(G$33:G34)/SUM(G$21:G22)*100-100</f>
        <v>22.72051045328611</v>
      </c>
    </row>
    <row r="35" spans="1:10" x14ac:dyDescent="0.3">
      <c r="B35" s="1" t="s">
        <v>160</v>
      </c>
      <c r="C35" s="9">
        <v>264943.99936230591</v>
      </c>
      <c r="D35" s="6">
        <f t="shared" si="1"/>
        <v>4.1723682726702975</v>
      </c>
      <c r="E35" s="6">
        <f t="shared" si="3"/>
        <v>5.861319901743741</v>
      </c>
      <c r="F35" s="6">
        <f>+SUM(C$33:C35)/SUM(C$21:C23)*100-100</f>
        <v>12.026528727602368</v>
      </c>
      <c r="G35" s="9">
        <v>634904.97012053092</v>
      </c>
      <c r="H35" s="6">
        <f t="shared" si="4"/>
        <v>8.5499391250793764</v>
      </c>
      <c r="I35" s="6">
        <f t="shared" si="2"/>
        <v>13.529238181479158</v>
      </c>
      <c r="J35" s="6">
        <f>+SUM(G$33:G35)/SUM(G$21:G23)*100-100</f>
        <v>19.210860127003485</v>
      </c>
    </row>
    <row r="36" spans="1:10" x14ac:dyDescent="0.3">
      <c r="B36" s="1" t="s">
        <v>161</v>
      </c>
      <c r="C36" s="9">
        <v>217169.59875059334</v>
      </c>
      <c r="D36" s="6">
        <f t="shared" si="1"/>
        <v>-18.03188625773781</v>
      </c>
      <c r="E36" s="6">
        <f t="shared" si="3"/>
        <v>-0.78568851495288072</v>
      </c>
      <c r="F36" s="6">
        <f>+SUM(C$33:C36)/SUM(C$21:C24)*100-100</f>
        <v>8.845892986788968</v>
      </c>
      <c r="G36" s="9">
        <v>550290.40134233912</v>
      </c>
      <c r="H36" s="6">
        <f t="shared" si="4"/>
        <v>-13.327123390155307</v>
      </c>
      <c r="I36" s="6">
        <f t="shared" si="2"/>
        <v>9.6255158906648717</v>
      </c>
      <c r="J36" s="6">
        <f>+SUM(G$33:G36)/SUM(G$21:G24)*100-100</f>
        <v>16.764149559279872</v>
      </c>
    </row>
    <row r="37" spans="1:10" x14ac:dyDescent="0.3">
      <c r="B37" s="1" t="s">
        <v>162</v>
      </c>
      <c r="C37" s="9">
        <v>254943.69913185717</v>
      </c>
      <c r="D37" s="6">
        <f t="shared" si="1"/>
        <v>17.393825194034278</v>
      </c>
      <c r="E37" s="6">
        <f t="shared" si="3"/>
        <v>1.2404365374906376</v>
      </c>
      <c r="F37" s="6">
        <f>+SUM(C$33:C37)/SUM(C$21:C25)*100-100</f>
        <v>7.1563264711989092</v>
      </c>
      <c r="G37" s="9">
        <v>639649.49541258428</v>
      </c>
      <c r="H37" s="6">
        <f t="shared" si="4"/>
        <v>16.238534027173458</v>
      </c>
      <c r="I37" s="6">
        <f t="shared" si="2"/>
        <v>10.847247530220812</v>
      </c>
      <c r="J37" s="6">
        <f>+SUM(G$33:G37)/SUM(G$21:G25)*100-100</f>
        <v>15.421812586287047</v>
      </c>
    </row>
    <row r="38" spans="1:10" x14ac:dyDescent="0.3">
      <c r="B38" s="1" t="s">
        <v>163</v>
      </c>
      <c r="C38" s="9">
        <v>250646.16555322678</v>
      </c>
      <c r="D38" s="6">
        <f t="shared" si="1"/>
        <v>-1.6856794630596852</v>
      </c>
      <c r="E38" s="6">
        <f t="shared" si="3"/>
        <v>0.86506074045844628</v>
      </c>
      <c r="F38" s="6">
        <f>+SUM(C$33:C38)/SUM(C$21:C26)*100-100</f>
        <v>6.0251352635894335</v>
      </c>
      <c r="G38" s="9">
        <v>620337.52840770455</v>
      </c>
      <c r="H38" s="6">
        <f t="shared" si="4"/>
        <v>-3.0191483216012216</v>
      </c>
      <c r="I38" s="6">
        <f t="shared" si="2"/>
        <v>11.440602012126817</v>
      </c>
      <c r="J38" s="6">
        <f>+SUM(G$33:G38)/SUM(G$21:G26)*100-100</f>
        <v>14.706984415815796</v>
      </c>
    </row>
    <row r="39" spans="1:10" x14ac:dyDescent="0.3">
      <c r="B39" s="1" t="s">
        <v>164</v>
      </c>
      <c r="C39" s="9">
        <v>241811.42045450673</v>
      </c>
      <c r="D39" s="6">
        <f t="shared" si="1"/>
        <v>-3.5247876540301206</v>
      </c>
      <c r="E39" s="6">
        <f t="shared" si="3"/>
        <v>-5.6236583092407813</v>
      </c>
      <c r="F39" s="6">
        <f>+SUM(C$33:C39)/SUM(C$21:C27)*100-100</f>
        <v>4.2032951879524632</v>
      </c>
      <c r="G39" s="9">
        <v>621040.76824933698</v>
      </c>
      <c r="H39" s="6">
        <f t="shared" si="4"/>
        <v>0.11336406543669852</v>
      </c>
      <c r="I39" s="6">
        <f t="shared" si="2"/>
        <v>7.3488347852867122</v>
      </c>
      <c r="J39" s="6">
        <f>+SUM(G$33:G39)/SUM(G$21:G27)*100-100</f>
        <v>13.549841767669463</v>
      </c>
    </row>
    <row r="40" spans="1:10" x14ac:dyDescent="0.3">
      <c r="B40" s="1" t="s">
        <v>165</v>
      </c>
      <c r="C40" s="9">
        <v>254176.05342647716</v>
      </c>
      <c r="D40" s="6">
        <f t="shared" si="1"/>
        <v>5.1133370577493622</v>
      </c>
      <c r="E40" s="6">
        <f t="shared" si="3"/>
        <v>-4.864285091977095</v>
      </c>
      <c r="F40" s="6">
        <f>+SUM(C$33:C40)/SUM(C$21:C28)*100-100</f>
        <v>2.9318792179929147</v>
      </c>
      <c r="G40" s="9">
        <v>640026.29949243611</v>
      </c>
      <c r="H40" s="6">
        <f t="shared" si="4"/>
        <v>3.0570507144994394</v>
      </c>
      <c r="I40" s="6">
        <f t="shared" si="2"/>
        <v>5.9692127420809697</v>
      </c>
      <c r="J40" s="6">
        <f>+SUM(G$33:G40)/SUM(G$21:G28)*100-100</f>
        <v>12.480787708872015</v>
      </c>
    </row>
    <row r="41" spans="1:10" x14ac:dyDescent="0.3">
      <c r="B41" s="1" t="s">
        <v>166</v>
      </c>
      <c r="C41" s="9">
        <v>241378.67122432991</v>
      </c>
      <c r="D41" s="6">
        <f t="shared" si="1"/>
        <v>-5.0348496758956145</v>
      </c>
      <c r="E41" s="6">
        <f t="shared" si="3"/>
        <v>-13.517226385547957</v>
      </c>
      <c r="F41" s="6">
        <f>+SUM(C$33:C41)/SUM(C$21:C29)*100-100</f>
        <v>0.83027570318283495</v>
      </c>
      <c r="G41" s="9">
        <v>618164.03727230581</v>
      </c>
      <c r="H41" s="6">
        <f t="shared" si="4"/>
        <v>-3.4158381050072251</v>
      </c>
      <c r="I41" s="6">
        <f t="shared" ref="I41:I97" si="5">+G41/G29*100-100</f>
        <v>-0.24582507275057708</v>
      </c>
      <c r="J41" s="6">
        <f>+SUM(G$33:G41)/SUM(G$21:G29)*100-100</f>
        <v>10.872096878795602</v>
      </c>
    </row>
    <row r="42" spans="1:10" x14ac:dyDescent="0.3">
      <c r="B42" s="1" t="s">
        <v>167</v>
      </c>
      <c r="C42" s="9">
        <v>245710.47988261972</v>
      </c>
      <c r="D42" s="6">
        <f t="shared" si="1"/>
        <v>1.794611195893097</v>
      </c>
      <c r="E42" s="6">
        <f t="shared" si="3"/>
        <v>-1.4510433971039163</v>
      </c>
      <c r="F42" s="6">
        <f>+SUM(C$33:C42)/SUM(C$21:C30)*100-100</f>
        <v>0.59657506374254865</v>
      </c>
      <c r="G42" s="9">
        <v>636543.96692226361</v>
      </c>
      <c r="H42" s="6">
        <f t="shared" si="4"/>
        <v>2.9733094359646941</v>
      </c>
      <c r="I42" s="6">
        <f t="shared" si="5"/>
        <v>13.019469506610108</v>
      </c>
      <c r="J42" s="6">
        <f>+SUM(G$33:G42)/SUM(G$21:G30)*100-100</f>
        <v>11.093375621566295</v>
      </c>
    </row>
    <row r="43" spans="1:10" x14ac:dyDescent="0.3">
      <c r="B43" s="1" t="s">
        <v>168</v>
      </c>
      <c r="C43" s="9">
        <v>233776.54516955619</v>
      </c>
      <c r="D43" s="6">
        <f t="shared" si="1"/>
        <v>-4.8569091227873429</v>
      </c>
      <c r="E43" s="6">
        <f t="shared" si="3"/>
        <v>-3.0892429771195111</v>
      </c>
      <c r="F43" s="6">
        <f>+SUM(C$33:C43)/SUM(C$21:C31)*100-100</f>
        <v>0.26420441679131557</v>
      </c>
      <c r="G43" s="9">
        <v>613992.68756807875</v>
      </c>
      <c r="H43" s="6">
        <f t="shared" si="4"/>
        <v>-3.5427685322699602</v>
      </c>
      <c r="I43" s="6">
        <f t="shared" si="5"/>
        <v>10.224866417603963</v>
      </c>
      <c r="J43" s="6">
        <f>+SUM(G$33:G43)/SUM(G$21:G31)*100-100</f>
        <v>11.013047642045024</v>
      </c>
    </row>
    <row r="44" spans="1:10" x14ac:dyDescent="0.3">
      <c r="B44" s="1" t="s">
        <v>169</v>
      </c>
      <c r="C44" s="9">
        <v>196428.36409015532</v>
      </c>
      <c r="D44" s="6">
        <f t="shared" si="1"/>
        <v>-15.976017205794761</v>
      </c>
      <c r="E44" s="6">
        <f t="shared" si="3"/>
        <v>-13.035869452849653</v>
      </c>
      <c r="F44" s="6">
        <f>+SUM(C$33:C44)/SUM(C$21:C32)*100-100</f>
        <v>-0.77135323747728535</v>
      </c>
      <c r="G44" s="9">
        <v>540217.8924376897</v>
      </c>
      <c r="H44" s="6">
        <f t="shared" si="4"/>
        <v>-12.015582045870701</v>
      </c>
      <c r="I44" s="6">
        <f t="shared" si="5"/>
        <v>2.1694596564144604</v>
      </c>
      <c r="J44" s="6">
        <f>+SUM(G$33:G44)/SUM(G$21:G32)*100-100</f>
        <v>10.299309067138324</v>
      </c>
    </row>
    <row r="45" spans="1:10" x14ac:dyDescent="0.3">
      <c r="A45" s="1">
        <v>2013</v>
      </c>
      <c r="B45" s="1" t="s">
        <v>158</v>
      </c>
      <c r="C45" s="9">
        <v>201454.29215917614</v>
      </c>
      <c r="D45" s="6">
        <f t="shared" si="1"/>
        <v>2.5586569904507428</v>
      </c>
      <c r="E45" s="6">
        <f t="shared" si="3"/>
        <v>-9.7749404051022992</v>
      </c>
      <c r="F45" s="6">
        <f>+SUM(C$45:C45)/SUM(C$33:C33)*100-100</f>
        <v>-9.7749404051022992</v>
      </c>
      <c r="G45" s="9">
        <v>553389.83704843337</v>
      </c>
      <c r="H45" s="6">
        <f t="shared" si="4"/>
        <v>2.4382651509942406</v>
      </c>
      <c r="I45" s="6">
        <f t="shared" si="5"/>
        <v>5.1800939511670521</v>
      </c>
      <c r="J45" s="6">
        <f>+SUM(G$45:G45)/SUM(G$33:G33)*100-100</f>
        <v>5.1800939511670521</v>
      </c>
    </row>
    <row r="46" spans="1:10" x14ac:dyDescent="0.3">
      <c r="B46" s="1" t="s">
        <v>159</v>
      </c>
      <c r="C46" s="9">
        <v>223060.27251894487</v>
      </c>
      <c r="D46" s="6">
        <f t="shared" si="1"/>
        <v>10.725003735684652</v>
      </c>
      <c r="E46" s="6">
        <f t="shared" si="3"/>
        <v>-12.295742074648956</v>
      </c>
      <c r="F46" s="6">
        <f>+SUM(C$45:C46)/SUM(C$33:C34)*100-100</f>
        <v>-11.117287821201131</v>
      </c>
      <c r="G46" s="9">
        <v>601933.98526220268</v>
      </c>
      <c r="H46" s="6">
        <f t="shared" si="4"/>
        <v>8.7721430651283754</v>
      </c>
      <c r="I46" s="6">
        <f t="shared" si="5"/>
        <v>2.9128775683144141</v>
      </c>
      <c r="J46" s="6">
        <f>+SUM(G$45:G46)/SUM(G$33:G34)*100-100</f>
        <v>3.9865306032764352</v>
      </c>
    </row>
    <row r="47" spans="1:10" x14ac:dyDescent="0.3">
      <c r="B47" s="1" t="s">
        <v>160</v>
      </c>
      <c r="C47" s="9">
        <v>209696.64508149051</v>
      </c>
      <c r="D47" s="6">
        <f t="shared" si="1"/>
        <v>-5.9910387836181656</v>
      </c>
      <c r="E47" s="6">
        <f t="shared" si="3"/>
        <v>-20.852464827959992</v>
      </c>
      <c r="F47" s="6">
        <f>+SUM(C$45:C47)/SUM(C$33:C35)*100-100</f>
        <v>-14.590798879432782</v>
      </c>
      <c r="G47" s="9">
        <v>577620.90603730013</v>
      </c>
      <c r="H47" s="6">
        <f t="shared" si="4"/>
        <v>-4.039160409643884</v>
      </c>
      <c r="I47" s="6">
        <f t="shared" si="5"/>
        <v>-9.0224626958513028</v>
      </c>
      <c r="J47" s="6">
        <f>+SUM(G$45:G47)/SUM(G$33:G35)*100-100</f>
        <v>-0.74415198807542993</v>
      </c>
    </row>
    <row r="48" spans="1:10" x14ac:dyDescent="0.3">
      <c r="B48" s="1" t="s">
        <v>161</v>
      </c>
      <c r="C48" s="9">
        <v>245284.43091074305</v>
      </c>
      <c r="D48" s="6">
        <f t="shared" si="1"/>
        <v>16.971080207517247</v>
      </c>
      <c r="E48" s="6">
        <f t="shared" si="3"/>
        <v>12.946025742966881</v>
      </c>
      <c r="F48" s="6">
        <f>+SUM(C$45:C48)/SUM(C$33:C36)*100-100</f>
        <v>-8.3596837487353213</v>
      </c>
      <c r="G48" s="9">
        <v>663615.96844089509</v>
      </c>
      <c r="H48" s="6">
        <f t="shared" si="4"/>
        <v>14.887802969867209</v>
      </c>
      <c r="I48" s="6">
        <f t="shared" si="5"/>
        <v>20.593774999912355</v>
      </c>
      <c r="J48" s="6">
        <f>+SUM(G$45:G48)/SUM(G$33:G36)*100-100</f>
        <v>4.369477267311467</v>
      </c>
    </row>
    <row r="49" spans="1:10" x14ac:dyDescent="0.3">
      <c r="B49" s="1" t="s">
        <v>162</v>
      </c>
      <c r="C49" s="9">
        <v>254065.91708812147</v>
      </c>
      <c r="D49" s="6">
        <f t="shared" si="1"/>
        <v>3.5801237546030649</v>
      </c>
      <c r="E49" s="6">
        <f t="shared" si="3"/>
        <v>-0.34430427059965041</v>
      </c>
      <c r="F49" s="6">
        <f>+SUM(C$45:C49)/SUM(C$33:C37)*100-100</f>
        <v>-6.6773572299239277</v>
      </c>
      <c r="G49" s="9">
        <v>668222.58519166475</v>
      </c>
      <c r="H49" s="6">
        <f t="shared" si="4"/>
        <v>0.69416906310925697</v>
      </c>
      <c r="I49" s="6">
        <f t="shared" si="5"/>
        <v>4.4669916859154881</v>
      </c>
      <c r="J49" s="6">
        <f>+SUM(G$45:G49)/SUM(G$33:G37)*100-100</f>
        <v>4.3907230645873199</v>
      </c>
    </row>
    <row r="50" spans="1:10" x14ac:dyDescent="0.3">
      <c r="B50" s="1" t="s">
        <v>163</v>
      </c>
      <c r="C50" s="9">
        <v>246766.89989796252</v>
      </c>
      <c r="D50" s="6">
        <f t="shared" si="1"/>
        <v>-2.8728832555794241</v>
      </c>
      <c r="E50" s="6">
        <f t="shared" si="3"/>
        <v>-1.5477059649813327</v>
      </c>
      <c r="F50" s="6">
        <f>+SUM(C$45:C50)/SUM(C$33:C38)*100-100</f>
        <v>-5.7999165775343187</v>
      </c>
      <c r="G50" s="9">
        <v>646338.76963750657</v>
      </c>
      <c r="H50" s="6">
        <f t="shared" si="4"/>
        <v>-3.274929048960729</v>
      </c>
      <c r="I50" s="6">
        <f t="shared" si="5"/>
        <v>4.1914667481979677</v>
      </c>
      <c r="J50" s="6">
        <f>+SUM(G$45:G50)/SUM(G$33:G38)*100-100</f>
        <v>4.3559652714161246</v>
      </c>
    </row>
    <row r="51" spans="1:10" x14ac:dyDescent="0.3">
      <c r="B51" s="1" t="s">
        <v>164</v>
      </c>
      <c r="C51" s="9">
        <v>265020.12311473745</v>
      </c>
      <c r="D51" s="6">
        <f t="shared" si="1"/>
        <v>7.396949600745728</v>
      </c>
      <c r="E51" s="6">
        <f t="shared" si="3"/>
        <v>9.5978521678619728</v>
      </c>
      <c r="F51" s="6">
        <f>+SUM(C$45:C51)/SUM(C$33:C39)*100-100</f>
        <v>-3.6188507128752718</v>
      </c>
      <c r="G51" s="9">
        <v>709693.08458313416</v>
      </c>
      <c r="H51" s="6">
        <f t="shared" si="4"/>
        <v>9.8020292022957847</v>
      </c>
      <c r="I51" s="6">
        <f t="shared" si="5"/>
        <v>14.274798188160958</v>
      </c>
      <c r="J51" s="6">
        <f>+SUM(G$45:G51)/SUM(G$33:G39)*100-100</f>
        <v>5.8306176691894791</v>
      </c>
    </row>
    <row r="52" spans="1:10" x14ac:dyDescent="0.3">
      <c r="B52" s="1" t="s">
        <v>165</v>
      </c>
      <c r="C52" s="9">
        <v>237287.07860029972</v>
      </c>
      <c r="D52" s="6">
        <f t="shared" si="1"/>
        <v>-10.464505181152234</v>
      </c>
      <c r="E52" s="6">
        <f t="shared" si="3"/>
        <v>-6.64459715952853</v>
      </c>
      <c r="F52" s="6">
        <f>+SUM(C$45:C52)/SUM(C$33:C40)*100-100</f>
        <v>-4.0109738506375265</v>
      </c>
      <c r="G52" s="9">
        <v>664979.97724440822</v>
      </c>
      <c r="H52" s="6">
        <f t="shared" si="4"/>
        <v>-6.3003442347180112</v>
      </c>
      <c r="I52" s="6">
        <f t="shared" si="5"/>
        <v>3.8988519333910574</v>
      </c>
      <c r="J52" s="6">
        <f>+SUM(G$45:G52)/SUM(G$33:G40)*100-100</f>
        <v>5.5739623673216556</v>
      </c>
    </row>
    <row r="53" spans="1:10" x14ac:dyDescent="0.3">
      <c r="B53" s="1" t="s">
        <v>166</v>
      </c>
      <c r="C53" s="9">
        <v>240215.10151441713</v>
      </c>
      <c r="D53" s="6">
        <f t="shared" si="1"/>
        <v>1.2339580104357566</v>
      </c>
      <c r="E53" s="6">
        <f t="shared" si="3"/>
        <v>-0.48205158476135068</v>
      </c>
      <c r="F53" s="6">
        <f>+SUM(C$45:C53)/SUM(C$33:C41)*100-100</f>
        <v>-3.6242604301022396</v>
      </c>
      <c r="G53" s="9">
        <v>688418.04228301311</v>
      </c>
      <c r="H53" s="6">
        <f t="shared" si="4"/>
        <v>3.5246271828708586</v>
      </c>
      <c r="I53" s="6">
        <f t="shared" si="5"/>
        <v>11.364945350219372</v>
      </c>
      <c r="J53" s="6">
        <f>+SUM(G$45:G53)/SUM(G$33:G41)*100-100</f>
        <v>6.2325610597243184</v>
      </c>
    </row>
    <row r="54" spans="1:10" x14ac:dyDescent="0.3">
      <c r="B54" s="1" t="s">
        <v>167</v>
      </c>
      <c r="C54" s="9">
        <v>251841.08441801253</v>
      </c>
      <c r="D54" s="6">
        <f t="shared" si="1"/>
        <v>4.8398218223168783</v>
      </c>
      <c r="E54" s="6">
        <f t="shared" si="3"/>
        <v>2.4950521191939004</v>
      </c>
      <c r="F54" s="6">
        <f>+SUM(C$45:C54)/SUM(C$33:C42)*100-100</f>
        <v>-3.0101516093120324</v>
      </c>
      <c r="G54" s="9">
        <v>737172.45287800906</v>
      </c>
      <c r="H54" s="6">
        <f t="shared" si="4"/>
        <v>7.0820936699030597</v>
      </c>
      <c r="I54" s="6">
        <f t="shared" si="5"/>
        <v>15.80856801491521</v>
      </c>
      <c r="J54" s="6">
        <f>+SUM(G$45:G54)/SUM(G$33:G42)*100-100</f>
        <v>7.236441139301661</v>
      </c>
    </row>
    <row r="55" spans="1:10" x14ac:dyDescent="0.3">
      <c r="B55" s="1" t="s">
        <v>168</v>
      </c>
      <c r="C55" s="9">
        <v>217937.7762868641</v>
      </c>
      <c r="D55" s="6">
        <f t="shared" si="1"/>
        <v>-13.462183189647803</v>
      </c>
      <c r="E55" s="6">
        <f t="shared" si="3"/>
        <v>-6.7751745031582828</v>
      </c>
      <c r="F55" s="6">
        <f>+SUM(C$45:C55)/SUM(C$33:C43)*100-100</f>
        <v>-3.3383092089693065</v>
      </c>
      <c r="G55" s="9">
        <v>664587.9010387857</v>
      </c>
      <c r="H55" s="6">
        <f t="shared" si="4"/>
        <v>-9.8463462051307857</v>
      </c>
      <c r="I55" s="6">
        <f t="shared" si="5"/>
        <v>8.2403609188093014</v>
      </c>
      <c r="J55" s="6">
        <f>+SUM(G$45:G55)/SUM(G$33:G43)*100-100</f>
        <v>7.3286339349543823</v>
      </c>
    </row>
    <row r="56" spans="1:10" x14ac:dyDescent="0.3">
      <c r="B56" s="1" t="s">
        <v>169</v>
      </c>
      <c r="C56" s="9">
        <v>205682.37617520368</v>
      </c>
      <c r="D56" s="6">
        <f t="shared" si="1"/>
        <v>-5.6233482420822014</v>
      </c>
      <c r="E56" s="6">
        <f t="shared" si="3"/>
        <v>4.7111383979153914</v>
      </c>
      <c r="F56" s="6">
        <f>+SUM(C$45:C56)/SUM(C$33:C44)*100-100</f>
        <v>-2.7890347580944166</v>
      </c>
      <c r="G56" s="9">
        <v>610667.69475366501</v>
      </c>
      <c r="H56" s="6">
        <f t="shared" si="4"/>
        <v>-8.1133295085331127</v>
      </c>
      <c r="I56" s="6">
        <f t="shared" si="5"/>
        <v>13.040997586747125</v>
      </c>
      <c r="J56" s="6">
        <f>+SUM(G$45:G56)/SUM(G$33:G44)*100-100</f>
        <v>7.7556800939243544</v>
      </c>
    </row>
    <row r="57" spans="1:10" x14ac:dyDescent="0.3">
      <c r="A57" s="1">
        <v>2014</v>
      </c>
      <c r="B57" s="1" t="s">
        <v>158</v>
      </c>
      <c r="C57" s="9">
        <v>200379.43144203915</v>
      </c>
      <c r="D57" s="6">
        <f t="shared" si="1"/>
        <v>-2.5782202791392308</v>
      </c>
      <c r="E57" s="6">
        <f t="shared" si="3"/>
        <v>-0.53355066581937649</v>
      </c>
      <c r="F57" s="6">
        <f>+SUM(C$57:C57)/SUM(C$45:C45)*100-100</f>
        <v>-0.53355066581937649</v>
      </c>
      <c r="G57" s="9">
        <v>581032.85047775856</v>
      </c>
      <c r="H57" s="6">
        <f t="shared" si="4"/>
        <v>-4.852859342405651</v>
      </c>
      <c r="I57" s="6">
        <f t="shared" si="5"/>
        <v>4.9952152314112368</v>
      </c>
      <c r="J57" s="6">
        <f>+SUM(G$57:G57)/SUM(G$45:G45)*100-100</f>
        <v>4.9952152314112368</v>
      </c>
    </row>
    <row r="58" spans="1:10" x14ac:dyDescent="0.3">
      <c r="B58" s="1" t="s">
        <v>159</v>
      </c>
      <c r="C58" s="9">
        <v>224690.31063786824</v>
      </c>
      <c r="D58" s="6">
        <f t="shared" si="1"/>
        <v>12.132422485119761</v>
      </c>
      <c r="E58" s="6">
        <f t="shared" si="3"/>
        <v>0.73076128730404832</v>
      </c>
      <c r="F58" s="6">
        <f>+SUM(C$57:C58)/SUM(C$45:C46)*100-100</f>
        <v>0.13077935316714218</v>
      </c>
      <c r="G58" s="9">
        <v>663333.38242724014</v>
      </c>
      <c r="H58" s="6">
        <f t="shared" si="4"/>
        <v>14.164523035454764</v>
      </c>
      <c r="I58" s="6">
        <f t="shared" si="5"/>
        <v>10.200353970426164</v>
      </c>
      <c r="J58" s="6">
        <f>+SUM(G$57:G58)/SUM(G$45:G46)*100-100</f>
        <v>7.7071388016806139</v>
      </c>
    </row>
    <row r="59" spans="1:10" x14ac:dyDescent="0.3">
      <c r="B59" s="1" t="s">
        <v>160</v>
      </c>
      <c r="C59" s="9">
        <v>253981.44919299078</v>
      </c>
      <c r="D59" s="6">
        <f t="shared" si="1"/>
        <v>13.036226827925333</v>
      </c>
      <c r="E59" s="6">
        <f t="shared" si="3"/>
        <v>21.118508641037479</v>
      </c>
      <c r="F59" s="6">
        <f>+SUM(C$57:C59)/SUM(C$45:C47)*100-100</f>
        <v>7.0701969349110811</v>
      </c>
      <c r="G59" s="9">
        <v>709935.76204022428</v>
      </c>
      <c r="H59" s="6">
        <f t="shared" si="4"/>
        <v>7.0254838438039684</v>
      </c>
      <c r="I59" s="6">
        <f t="shared" si="5"/>
        <v>22.906867570056377</v>
      </c>
      <c r="J59" s="6">
        <f>+SUM(G$57:G59)/SUM(G$45:G47)*100-100</f>
        <v>12.77347528609944</v>
      </c>
    </row>
    <row r="60" spans="1:10" x14ac:dyDescent="0.3">
      <c r="B60" s="1" t="s">
        <v>161</v>
      </c>
      <c r="C60" s="9">
        <v>256528.24542123181</v>
      </c>
      <c r="D60" s="6">
        <f t="shared" si="1"/>
        <v>1.0027489158492813</v>
      </c>
      <c r="E60" s="6">
        <f t="shared" si="3"/>
        <v>4.5839902959761361</v>
      </c>
      <c r="F60" s="6">
        <f>+SUM(C$57:C60)/SUM(C$45:C48)*100-100</f>
        <v>6.3768134178616549</v>
      </c>
      <c r="G60" s="9">
        <v>692234.91628789506</v>
      </c>
      <c r="H60" s="6">
        <f t="shared" si="4"/>
        <v>-2.4933024505569676</v>
      </c>
      <c r="I60" s="6">
        <f t="shared" si="5"/>
        <v>4.3125767323287221</v>
      </c>
      <c r="J60" s="6">
        <f>+SUM(G$57:G60)/SUM(G$45:G48)*100-100</f>
        <v>10.430623133360712</v>
      </c>
    </row>
    <row r="61" spans="1:10" x14ac:dyDescent="0.3">
      <c r="B61" s="1" t="s">
        <v>162</v>
      </c>
      <c r="C61" s="9">
        <v>277660.53882361262</v>
      </c>
      <c r="D61" s="6">
        <f t="shared" si="1"/>
        <v>8.2378037426952915</v>
      </c>
      <c r="E61" s="6">
        <f t="shared" si="3"/>
        <v>9.2868110787593281</v>
      </c>
      <c r="F61" s="6">
        <f>+SUM(C$57:C61)/SUM(C$45:C49)*100-100</f>
        <v>7.0290331578307814</v>
      </c>
      <c r="G61" s="9">
        <v>752105.35912662477</v>
      </c>
      <c r="H61" s="6">
        <f t="shared" si="4"/>
        <v>8.6488620307950725</v>
      </c>
      <c r="I61" s="6">
        <f t="shared" si="5"/>
        <v>12.553118645473532</v>
      </c>
      <c r="J61" s="6">
        <f>+SUM(G$57:G61)/SUM(G$45:G49)*100-100</f>
        <v>10.893396291417474</v>
      </c>
    </row>
    <row r="62" spans="1:10" x14ac:dyDescent="0.3">
      <c r="B62" s="1" t="s">
        <v>163</v>
      </c>
      <c r="C62" s="9">
        <v>233090.37932608108</v>
      </c>
      <c r="D62" s="6">
        <f t="shared" si="1"/>
        <v>-16.05203234365446</v>
      </c>
      <c r="E62" s="6">
        <f t="shared" si="3"/>
        <v>-5.5422832549813847</v>
      </c>
      <c r="F62" s="6">
        <f>+SUM(C$57:C62)/SUM(C$45:C50)*100-100</f>
        <v>4.7816080890953288</v>
      </c>
      <c r="G62" s="9">
        <v>649168.38377938373</v>
      </c>
      <c r="H62" s="6">
        <f t="shared" si="4"/>
        <v>-13.686510021252303</v>
      </c>
      <c r="I62" s="6">
        <f t="shared" si="5"/>
        <v>0.43779118239559978</v>
      </c>
      <c r="J62" s="6">
        <f>+SUM(G$57:G62)/SUM(G$45:G50)*100-100</f>
        <v>9.072420627457717</v>
      </c>
    </row>
    <row r="63" spans="1:10" x14ac:dyDescent="0.3">
      <c r="B63" s="1" t="s">
        <v>164</v>
      </c>
      <c r="C63" s="9">
        <v>294123.73392227222</v>
      </c>
      <c r="D63" s="6">
        <f t="shared" si="1"/>
        <v>26.184416007495841</v>
      </c>
      <c r="E63" s="6">
        <f t="shared" si="3"/>
        <v>10.981660737865823</v>
      </c>
      <c r="F63" s="6">
        <f>+SUM(C$57:C63)/SUM(C$45:C51)*100-100</f>
        <v>5.7802649910418324</v>
      </c>
      <c r="G63" s="9">
        <v>786839.06307190203</v>
      </c>
      <c r="H63" s="6">
        <f t="shared" si="4"/>
        <v>21.207237248834488</v>
      </c>
      <c r="I63" s="6">
        <f t="shared" si="5"/>
        <v>10.870329747412228</v>
      </c>
      <c r="J63" s="6">
        <f>+SUM(G$57:G63)/SUM(G$45:G51)*100-100</f>
        <v>9.3610469621560526</v>
      </c>
    </row>
    <row r="64" spans="1:10" x14ac:dyDescent="0.3">
      <c r="B64" s="1" t="s">
        <v>165</v>
      </c>
      <c r="C64" s="9">
        <v>272441.82710871648</v>
      </c>
      <c r="D64" s="6">
        <f t="shared" si="1"/>
        <v>-7.3716957568903894</v>
      </c>
      <c r="E64" s="6">
        <f t="shared" si="3"/>
        <v>14.815281437061927</v>
      </c>
      <c r="F64" s="6">
        <f>+SUM(C$57:C64)/SUM(C$45:C52)*100-100</f>
        <v>6.9190369286229441</v>
      </c>
      <c r="G64" s="9">
        <v>698542.15875108249</v>
      </c>
      <c r="H64" s="6">
        <f t="shared" si="4"/>
        <v>-11.221723534683093</v>
      </c>
      <c r="I64" s="6">
        <f t="shared" si="5"/>
        <v>5.0470965525535973</v>
      </c>
      <c r="J64" s="6">
        <f>+SUM(G$57:G64)/SUM(G$45:G52)*100-100</f>
        <v>8.7969875415107452</v>
      </c>
    </row>
    <row r="65" spans="1:10" x14ac:dyDescent="0.3">
      <c r="B65" s="1" t="s">
        <v>166</v>
      </c>
      <c r="C65" s="9">
        <v>301214.80222926941</v>
      </c>
      <c r="D65" s="6">
        <f t="shared" si="1"/>
        <v>10.561144529790283</v>
      </c>
      <c r="E65" s="6">
        <f t="shared" si="3"/>
        <v>25.393782626606097</v>
      </c>
      <c r="F65" s="6">
        <f>+SUM(C$57:C65)/SUM(C$45:C53)*100-100</f>
        <v>9.0095809249621368</v>
      </c>
      <c r="G65" s="9">
        <v>743102.94767223368</v>
      </c>
      <c r="H65" s="6">
        <f t="shared" si="4"/>
        <v>6.3791123216988126</v>
      </c>
      <c r="I65" s="6">
        <f t="shared" si="5"/>
        <v>7.9435607480402552</v>
      </c>
      <c r="J65" s="6">
        <f>+SUM(G$57:G65)/SUM(G$45:G53)*100-100</f>
        <v>8.6952395826897231</v>
      </c>
    </row>
    <row r="66" spans="1:10" x14ac:dyDescent="0.3">
      <c r="B66" s="1" t="s">
        <v>167</v>
      </c>
      <c r="C66" s="9">
        <v>294646.14209002868</v>
      </c>
      <c r="D66" s="6">
        <f t="shared" si="1"/>
        <v>-2.1807228896543336</v>
      </c>
      <c r="E66" s="6">
        <f t="shared" si="3"/>
        <v>16.996852507578609</v>
      </c>
      <c r="F66" s="6">
        <f>+SUM(C$57:C66)/SUM(C$45:C54)*100-100</f>
        <v>9.8566479416301007</v>
      </c>
      <c r="G66" s="9">
        <v>740833.72256279842</v>
      </c>
      <c r="H66" s="6">
        <f t="shared" si="4"/>
        <v>-0.30537156615292815</v>
      </c>
      <c r="I66" s="6">
        <f t="shared" si="5"/>
        <v>0.49666393128164543</v>
      </c>
      <c r="J66" s="6">
        <f>+SUM(G$57:G66)/SUM(G$45:G54)*100-100</f>
        <v>7.767055554536654</v>
      </c>
    </row>
    <row r="67" spans="1:10" x14ac:dyDescent="0.3">
      <c r="B67" s="1" t="s">
        <v>168</v>
      </c>
      <c r="C67" s="9">
        <v>262318.12135621876</v>
      </c>
      <c r="D67" s="6">
        <f t="shared" si="1"/>
        <v>-10.971811985894647</v>
      </c>
      <c r="E67" s="6">
        <f t="shared" si="3"/>
        <v>20.363768881874947</v>
      </c>
      <c r="F67" s="6">
        <f>+SUM(C$57:C67)/SUM(C$45:C55)*100-100</f>
        <v>10.739881919142505</v>
      </c>
      <c r="G67" s="9">
        <v>662678.41344626155</v>
      </c>
      <c r="H67" s="6">
        <f t="shared" si="4"/>
        <v>-10.549642482009432</v>
      </c>
      <c r="I67" s="6">
        <f t="shared" si="5"/>
        <v>-0.28731904230268412</v>
      </c>
      <c r="J67" s="6">
        <f>+SUM(G$57:G67)/SUM(G$45:G55)*100-100</f>
        <v>7.0211163589280403</v>
      </c>
    </row>
    <row r="68" spans="1:10" x14ac:dyDescent="0.3">
      <c r="B68" s="1" t="s">
        <v>169</v>
      </c>
      <c r="C68" s="9">
        <v>247055.58020383635</v>
      </c>
      <c r="D68" s="6">
        <f t="shared" si="1"/>
        <v>-5.8183327455507481</v>
      </c>
      <c r="E68" s="6">
        <f t="shared" si="3"/>
        <v>20.115094349838841</v>
      </c>
      <c r="F68" s="6">
        <f>+SUM(C$57:C68)/SUM(C$45:C56)*100-100</f>
        <v>11.428981623332874</v>
      </c>
      <c r="G68" s="9">
        <v>650640.83929393243</v>
      </c>
      <c r="H68" s="6">
        <f t="shared" si="4"/>
        <v>-1.816503134563817</v>
      </c>
      <c r="I68" s="6">
        <f t="shared" si="5"/>
        <v>6.5458095923007704</v>
      </c>
      <c r="J68" s="6">
        <f>+SUM(G$57:G68)/SUM(G$45:G56)*100-100</f>
        <v>6.9838404038842725</v>
      </c>
    </row>
    <row r="69" spans="1:10" x14ac:dyDescent="0.3">
      <c r="A69" s="1">
        <v>2015</v>
      </c>
      <c r="B69" s="1" t="s">
        <v>158</v>
      </c>
      <c r="C69" s="9">
        <v>231100.46100000001</v>
      </c>
      <c r="D69" s="6">
        <f t="shared" si="1"/>
        <v>-6.4581092200679535</v>
      </c>
      <c r="E69" s="6">
        <f t="shared" si="3"/>
        <v>15.331428648577173</v>
      </c>
      <c r="F69" s="6">
        <f>+SUM(C$69:C69)/SUM(C$57:C57)*100-100</f>
        <v>15.331428648577173</v>
      </c>
      <c r="G69" s="9">
        <v>588921.14599999995</v>
      </c>
      <c r="H69" s="6">
        <f t="shared" si="4"/>
        <v>-9.4859851344268407</v>
      </c>
      <c r="I69" s="6">
        <f t="shared" si="5"/>
        <v>1.3576333103636244</v>
      </c>
      <c r="J69" s="6">
        <f>+SUM(G$69:G69)/SUM(G$57:G57)*100-100</f>
        <v>1.3576333103636244</v>
      </c>
    </row>
    <row r="70" spans="1:10" x14ac:dyDescent="0.3">
      <c r="B70" s="1" t="s">
        <v>159</v>
      </c>
      <c r="C70" s="9">
        <v>274617.51</v>
      </c>
      <c r="D70" s="6">
        <f t="shared" si="1"/>
        <v>18.830360100406722</v>
      </c>
      <c r="E70" s="6">
        <f t="shared" si="3"/>
        <v>22.220450548310055</v>
      </c>
      <c r="F70" s="6">
        <f>+SUM(C$69:C70)/SUM(C$57:C58)*100-100</f>
        <v>18.972940422781704</v>
      </c>
      <c r="G70" s="9">
        <v>689289.85000000009</v>
      </c>
      <c r="H70" s="6">
        <f t="shared" si="4"/>
        <v>17.04280864793401</v>
      </c>
      <c r="I70" s="6">
        <f t="shared" si="5"/>
        <v>3.9130350228690816</v>
      </c>
      <c r="J70" s="6">
        <f>+SUM(G$69:G70)/SUM(G$57:G58)*100-100</f>
        <v>2.7198394009768379</v>
      </c>
    </row>
    <row r="71" spans="1:10" x14ac:dyDescent="0.3">
      <c r="B71" s="1" t="s">
        <v>160</v>
      </c>
      <c r="C71" s="9">
        <v>290125.90000000002</v>
      </c>
      <c r="D71" s="6">
        <f t="shared" si="1"/>
        <v>5.6472691781379751</v>
      </c>
      <c r="E71" s="6">
        <f t="shared" si="3"/>
        <v>14.23113810943903</v>
      </c>
      <c r="F71" s="6">
        <f>+SUM(C$69:C71)/SUM(C$57:C59)*100-100</f>
        <v>17.199392509447065</v>
      </c>
      <c r="G71" s="9">
        <v>735713.59000000008</v>
      </c>
      <c r="H71" s="6">
        <f t="shared" si="4"/>
        <v>6.7350099526345844</v>
      </c>
      <c r="I71" s="6">
        <f t="shared" si="5"/>
        <v>3.6310085134597472</v>
      </c>
      <c r="J71" s="6">
        <f>+SUM(G$69:G71)/SUM(G$57:G59)*100-100</f>
        <v>3.0508381616040054</v>
      </c>
    </row>
    <row r="72" spans="1:10" x14ac:dyDescent="0.3">
      <c r="B72" s="1" t="s">
        <v>161</v>
      </c>
      <c r="C72" s="9">
        <v>280283.76500000001</v>
      </c>
      <c r="D72" s="6">
        <f t="shared" si="1"/>
        <v>-3.392366900025138</v>
      </c>
      <c r="E72" s="6">
        <f t="shared" si="3"/>
        <v>9.2603914004715051</v>
      </c>
      <c r="F72" s="6">
        <f>+SUM(C$69:C72)/SUM(C$57:C60)*100-100</f>
        <v>15.022583202822105</v>
      </c>
      <c r="G72" s="9">
        <v>709793.6000028142</v>
      </c>
      <c r="H72" s="6">
        <f t="shared" si="4"/>
        <v>-3.5231087680718076</v>
      </c>
      <c r="I72" s="6">
        <f t="shared" si="5"/>
        <v>2.5365209557872959</v>
      </c>
      <c r="J72" s="6">
        <f>+SUM(G$69:G72)/SUM(G$57:G60)*100-100</f>
        <v>2.9163120469661123</v>
      </c>
    </row>
    <row r="73" spans="1:10" x14ac:dyDescent="0.3">
      <c r="B73" s="1" t="s">
        <v>162</v>
      </c>
      <c r="C73" s="9">
        <v>297763.07</v>
      </c>
      <c r="D73" s="6">
        <f t="shared" si="1"/>
        <v>6.2362887839757803</v>
      </c>
      <c r="E73" s="6">
        <f t="shared" si="3"/>
        <v>7.2399669256414398</v>
      </c>
      <c r="F73" s="6">
        <f>+SUM(C$69:C73)/SUM(C$57:C61)*100-100</f>
        <v>13.241463661276143</v>
      </c>
      <c r="G73" s="9">
        <v>771679.82499999995</v>
      </c>
      <c r="H73" s="6">
        <f t="shared" si="4"/>
        <v>8.7189043402110826</v>
      </c>
      <c r="I73" s="6">
        <f t="shared" si="5"/>
        <v>2.6026228421116144</v>
      </c>
      <c r="J73" s="6">
        <f>+SUM(G$69:G73)/SUM(G$57:G61)*100-100</f>
        <v>2.8468939342895396</v>
      </c>
    </row>
    <row r="74" spans="1:10" x14ac:dyDescent="0.3">
      <c r="B74" s="1" t="s">
        <v>163</v>
      </c>
      <c r="C74" s="9">
        <v>273467.34999999998</v>
      </c>
      <c r="D74" s="6">
        <f t="shared" si="1"/>
        <v>-8.1594134558056624</v>
      </c>
      <c r="E74" s="6">
        <f t="shared" si="3"/>
        <v>17.322452685802901</v>
      </c>
      <c r="F74" s="6">
        <f>+SUM(C$69:C74)/SUM(C$57:C62)*100-100</f>
        <v>13.899155229849498</v>
      </c>
      <c r="G74" s="9">
        <v>741080.57399999991</v>
      </c>
      <c r="H74" s="6">
        <f t="shared" si="4"/>
        <v>-3.9652780866728108</v>
      </c>
      <c r="I74" s="6">
        <f t="shared" si="5"/>
        <v>14.158451415257474</v>
      </c>
      <c r="J74" s="6">
        <f>+SUM(G$69:G74)/SUM(G$57:G62)*100-100</f>
        <v>4.6609870615060629</v>
      </c>
    </row>
    <row r="75" spans="1:10" x14ac:dyDescent="0.3">
      <c r="B75" s="1" t="s">
        <v>164</v>
      </c>
      <c r="C75" s="9">
        <v>299546.01</v>
      </c>
      <c r="D75" s="6">
        <f t="shared" si="1"/>
        <v>9.5362974775599554</v>
      </c>
      <c r="E75" s="6">
        <f t="shared" si="3"/>
        <v>1.8435357138369284</v>
      </c>
      <c r="F75" s="6">
        <f>+SUM(C$69:C75)/SUM(C$57:C63)*100-100</f>
        <v>11.861845627899783</v>
      </c>
      <c r="G75" s="9">
        <v>834848.55999999994</v>
      </c>
      <c r="H75" s="6">
        <f t="shared" si="4"/>
        <v>12.652873289321988</v>
      </c>
      <c r="I75" s="6">
        <f t="shared" si="5"/>
        <v>6.1015650062750808</v>
      </c>
      <c r="J75" s="6">
        <f>+SUM(G$69:G75)/SUM(G$57:G63)*100-100</f>
        <v>4.8954410688581902</v>
      </c>
    </row>
    <row r="76" spans="1:10" x14ac:dyDescent="0.3">
      <c r="B76" s="1" t="s">
        <v>165</v>
      </c>
      <c r="C76" s="9">
        <v>273149.62</v>
      </c>
      <c r="D76" s="6">
        <f t="shared" si="1"/>
        <v>-8.8121320661223308</v>
      </c>
      <c r="E76" s="6">
        <f t="shared" si="3"/>
        <v>0.259795971417077</v>
      </c>
      <c r="F76" s="6">
        <f>+SUM(C$69:C76)/SUM(C$57:C64)*100-100</f>
        <v>10.291529159129723</v>
      </c>
      <c r="G76" s="9">
        <v>772132.94</v>
      </c>
      <c r="H76" s="6">
        <f t="shared" si="4"/>
        <v>-7.5122151495356349</v>
      </c>
      <c r="I76" s="6">
        <f t="shared" si="5"/>
        <v>10.534909071270633</v>
      </c>
      <c r="J76" s="6">
        <f>+SUM(G$69:G76)/SUM(G$57:G64)*100-100</f>
        <v>5.6074001407506273</v>
      </c>
    </row>
    <row r="77" spans="1:10" x14ac:dyDescent="0.3">
      <c r="B77" s="1" t="s">
        <v>166</v>
      </c>
      <c r="C77" s="9">
        <v>280443.62</v>
      </c>
      <c r="D77" s="6">
        <f t="shared" si="1"/>
        <v>2.6703313736991419</v>
      </c>
      <c r="E77" s="6">
        <f t="shared" si="3"/>
        <v>-6.8958039497207153</v>
      </c>
      <c r="F77" s="6">
        <f>+SUM(C$69:C77)/SUM(C$57:C65)*100-100</f>
        <v>8.0543504871116056</v>
      </c>
      <c r="G77" s="9">
        <v>810193.72999999986</v>
      </c>
      <c r="H77" s="6">
        <f t="shared" si="4"/>
        <v>4.9293053084874145</v>
      </c>
      <c r="I77" s="6">
        <f t="shared" si="5"/>
        <v>9.0284640288304132</v>
      </c>
      <c r="J77" s="6">
        <f>+SUM(G$69:G77)/SUM(G$57:G65)*100-100</f>
        <v>6.0124484584036111</v>
      </c>
    </row>
    <row r="78" spans="1:10" x14ac:dyDescent="0.3">
      <c r="B78" s="1" t="s">
        <v>167</v>
      </c>
      <c r="C78" s="9">
        <v>258231.75000000003</v>
      </c>
      <c r="D78" s="6">
        <f t="shared" si="1"/>
        <v>-7.9202621903111776</v>
      </c>
      <c r="E78" s="6">
        <f t="shared" si="3"/>
        <v>-12.358686196170282</v>
      </c>
      <c r="F78" s="6">
        <f>+SUM(C$69:C78)/SUM(C$57:C66)*100-100</f>
        <v>5.7487992880536467</v>
      </c>
      <c r="G78" s="9">
        <v>787664.59000000008</v>
      </c>
      <c r="H78" s="6">
        <f t="shared" si="4"/>
        <v>-2.7807102382784166</v>
      </c>
      <c r="I78" s="6">
        <f t="shared" si="5"/>
        <v>6.321373610693314</v>
      </c>
      <c r="J78" s="6">
        <f>+SUM(G$69:G78)/SUM(G$57:G66)*100-100</f>
        <v>6.045063247922883</v>
      </c>
    </row>
    <row r="79" spans="1:10" x14ac:dyDescent="0.3">
      <c r="B79" s="1" t="s">
        <v>168</v>
      </c>
      <c r="C79" s="9">
        <v>237471.66000000003</v>
      </c>
      <c r="D79" s="6">
        <f t="shared" si="1"/>
        <v>-8.0393251410796722</v>
      </c>
      <c r="E79" s="6">
        <f t="shared" si="3"/>
        <v>-9.4718814040598147</v>
      </c>
      <c r="F79" s="6">
        <f>+SUM(C$69:C79)/SUM(C$57:C67)*100-100</f>
        <v>4.3581493083160581</v>
      </c>
      <c r="G79" s="9">
        <v>725788.3600000001</v>
      </c>
      <c r="H79" s="6">
        <f t="shared" si="4"/>
        <v>-7.8556571903276762</v>
      </c>
      <c r="I79" s="6">
        <f t="shared" si="5"/>
        <v>9.5234649678016581</v>
      </c>
      <c r="J79" s="6">
        <f>+SUM(G$69:G79)/SUM(G$57:G67)*100-100</f>
        <v>6.3452090387182665</v>
      </c>
    </row>
    <row r="80" spans="1:10" x14ac:dyDescent="0.3">
      <c r="B80" s="1" t="s">
        <v>169</v>
      </c>
      <c r="C80" s="9">
        <v>232145.30000000002</v>
      </c>
      <c r="D80" s="6">
        <f t="shared" si="1"/>
        <v>-2.242945537164303</v>
      </c>
      <c r="E80" s="6">
        <f t="shared" si="3"/>
        <v>-6.0351926443168793</v>
      </c>
      <c r="F80" s="6">
        <f>+SUM(C$69:C80)/SUM(C$57:C68)*100-100</f>
        <v>3.5346645069227236</v>
      </c>
      <c r="G80" s="9">
        <v>705681.84</v>
      </c>
      <c r="H80" s="6">
        <f t="shared" si="4"/>
        <v>-2.7703006975752658</v>
      </c>
      <c r="I80" s="6">
        <f t="shared" si="5"/>
        <v>8.4595059796426852</v>
      </c>
      <c r="J80" s="6">
        <f>+SUM(G$69:G80)/SUM(G$57:G68)*100-100</f>
        <v>6.5103439713608111</v>
      </c>
    </row>
    <row r="81" spans="1:10" x14ac:dyDescent="0.3">
      <c r="A81" s="1">
        <v>2016</v>
      </c>
      <c r="B81" s="1" t="s">
        <v>158</v>
      </c>
      <c r="C81" s="9">
        <v>194052.65</v>
      </c>
      <c r="D81" s="6">
        <f t="shared" si="1"/>
        <v>-16.40896886561994</v>
      </c>
      <c r="E81" s="6">
        <f t="shared" si="3"/>
        <v>-16.031041582387857</v>
      </c>
      <c r="F81" s="6">
        <f>+SUM(C$81:C81)/SUM(C$69:C69)*100-100</f>
        <v>-16.031041582387857</v>
      </c>
      <c r="G81" s="9">
        <v>596127.99300000002</v>
      </c>
      <c r="H81" s="6">
        <f t="shared" si="4"/>
        <v>-15.524538225328271</v>
      </c>
      <c r="I81" s="6">
        <f t="shared" si="5"/>
        <v>1.2237371758425581</v>
      </c>
      <c r="J81" s="6">
        <f>+SUM(G$81:G81)/SUM(G$69:G69)*100-100</f>
        <v>1.2237371758425581</v>
      </c>
    </row>
    <row r="82" spans="1:10" x14ac:dyDescent="0.3">
      <c r="B82" s="1" t="s">
        <v>159</v>
      </c>
      <c r="C82" s="9">
        <v>262042.43999999997</v>
      </c>
      <c r="D82" s="6">
        <f t="shared" si="1"/>
        <v>35.03677481343334</v>
      </c>
      <c r="E82" s="6">
        <f t="shared" si="3"/>
        <v>-4.5791217027639846</v>
      </c>
      <c r="F82" s="6">
        <f>+SUM(C$81:C82)/SUM(C$69:C70)*100-100</f>
        <v>-9.8123625905317198</v>
      </c>
      <c r="G82" s="9">
        <v>733812.47000000009</v>
      </c>
      <c r="H82" s="6">
        <f t="shared" si="4"/>
        <v>23.096462272658286</v>
      </c>
      <c r="I82" s="6">
        <f t="shared" si="5"/>
        <v>6.4592014520451642</v>
      </c>
      <c r="J82" s="6">
        <f>+SUM(G$81:G82)/SUM(G$69:G70)*100-100</f>
        <v>4.0470209661691854</v>
      </c>
    </row>
    <row r="83" spans="1:10" x14ac:dyDescent="0.3">
      <c r="B83" s="1" t="s">
        <v>160</v>
      </c>
      <c r="C83" s="9">
        <v>236463.38999999998</v>
      </c>
      <c r="D83" s="6">
        <f t="shared" si="1"/>
        <v>-9.7614149830080805</v>
      </c>
      <c r="E83" s="6">
        <f t="shared" si="3"/>
        <v>-18.496283854698959</v>
      </c>
      <c r="F83" s="6">
        <f>+SUM(C$81:C83)/SUM(C$69:C71)*100-100</f>
        <v>-12.978097182581692</v>
      </c>
      <c r="G83" s="9">
        <v>685446.15999999992</v>
      </c>
      <c r="H83" s="6">
        <f t="shared" si="4"/>
        <v>-6.5910994943980938</v>
      </c>
      <c r="I83" s="6">
        <f t="shared" si="5"/>
        <v>-6.8324726745906901</v>
      </c>
      <c r="J83" s="6">
        <f>+SUM(G$81:G83)/SUM(G$69:G71)*100-100</f>
        <v>7.2596412505390617E-2</v>
      </c>
    </row>
    <row r="84" spans="1:10" x14ac:dyDescent="0.3">
      <c r="B84" s="1" t="s">
        <v>161</v>
      </c>
      <c r="C84" s="9">
        <v>255164.33000000002</v>
      </c>
      <c r="D84" s="6">
        <f t="shared" si="1"/>
        <v>7.9085984515404419</v>
      </c>
      <c r="E84" s="6">
        <f t="shared" si="3"/>
        <v>-8.9621441327506091</v>
      </c>
      <c r="F84" s="6">
        <f>+SUM(C$81:C84)/SUM(C$69:C72)*100-100</f>
        <v>-11.932118617200899</v>
      </c>
      <c r="G84" s="9">
        <v>738886.96</v>
      </c>
      <c r="H84" s="6">
        <f t="shared" si="4"/>
        <v>7.796498560878959</v>
      </c>
      <c r="I84" s="6">
        <f t="shared" si="5"/>
        <v>4.0988478900162448</v>
      </c>
      <c r="J84" s="6">
        <f>+SUM(G$81:G84)/SUM(G$69:G72)*100-100</f>
        <v>1.1218266689340055</v>
      </c>
    </row>
    <row r="85" spans="1:10" x14ac:dyDescent="0.3">
      <c r="B85" s="1" t="s">
        <v>162</v>
      </c>
      <c r="C85" s="9">
        <v>237219.87</v>
      </c>
      <c r="D85" s="6">
        <f t="shared" si="1"/>
        <v>-7.0325111664314619</v>
      </c>
      <c r="E85" s="6">
        <f t="shared" si="3"/>
        <v>-20.332675909070929</v>
      </c>
      <c r="F85" s="6">
        <f>+SUM(C$81:C85)/SUM(C$69:C73)*100-100</f>
        <v>-13.75276979273778</v>
      </c>
      <c r="G85" s="9">
        <v>689904.75999999989</v>
      </c>
      <c r="H85" s="6">
        <f t="shared" si="4"/>
        <v>-6.6291872304797579</v>
      </c>
      <c r="I85" s="6">
        <f t="shared" si="5"/>
        <v>-10.597019949303473</v>
      </c>
      <c r="J85" s="6">
        <f>+SUM(G$81:G85)/SUM(G$69:G73)*100-100</f>
        <v>-1.4653458015821315</v>
      </c>
    </row>
    <row r="86" spans="1:10" x14ac:dyDescent="0.3">
      <c r="B86" s="1" t="s">
        <v>163</v>
      </c>
      <c r="C86" s="9">
        <v>247726.91999999998</v>
      </c>
      <c r="D86" s="6">
        <f t="shared" si="1"/>
        <v>4.4292453241796323</v>
      </c>
      <c r="E86" s="6">
        <f t="shared" si="3"/>
        <v>-9.4126154365411452</v>
      </c>
      <c r="F86" s="6">
        <f>+SUM(C$81:C86)/SUM(C$69:C74)*100-100</f>
        <v>-13.032288591910088</v>
      </c>
      <c r="G86" s="9">
        <v>721605.7699999999</v>
      </c>
      <c r="H86" s="6">
        <f t="shared" si="4"/>
        <v>4.5949835162754908</v>
      </c>
      <c r="I86" s="6">
        <f t="shared" si="5"/>
        <v>-2.6278929286844317</v>
      </c>
      <c r="J86" s="6">
        <f>+SUM(G$81:G86)/SUM(G$69:G74)*100-100</f>
        <v>-1.6687083525707891</v>
      </c>
    </row>
    <row r="87" spans="1:10" x14ac:dyDescent="0.3">
      <c r="B87" s="1" t="s">
        <v>164</v>
      </c>
      <c r="C87" s="9">
        <v>215014.37</v>
      </c>
      <c r="D87" s="6">
        <f t="shared" ref="D87:D137" si="6">+C87/C86*100-100</f>
        <v>-13.205084857148336</v>
      </c>
      <c r="E87" s="6">
        <f t="shared" si="3"/>
        <v>-28.219918536053939</v>
      </c>
      <c r="F87" s="6">
        <f>+SUM(C$81:C87)/SUM(C$69:C75)*100-100</f>
        <v>-15.369021064030164</v>
      </c>
      <c r="G87" s="9">
        <v>628366.48</v>
      </c>
      <c r="H87" s="6">
        <f t="shared" ref="H87:H137" si="7">+G87/G86*100-100</f>
        <v>-12.921084320043605</v>
      </c>
      <c r="I87" s="6">
        <f t="shared" si="5"/>
        <v>-24.732878499544881</v>
      </c>
      <c r="J87" s="6">
        <f>+SUM(G$81:G87)/SUM(G$69:G75)*100-100</f>
        <v>-5.4655624470201758</v>
      </c>
    </row>
    <row r="88" spans="1:10" x14ac:dyDescent="0.3">
      <c r="B88" s="1" t="s">
        <v>165</v>
      </c>
      <c r="C88" s="9">
        <v>236606.39999999997</v>
      </c>
      <c r="D88" s="6">
        <f t="shared" si="6"/>
        <v>10.042133462986683</v>
      </c>
      <c r="E88" s="6">
        <f t="shared" si="3"/>
        <v>-13.378462690154961</v>
      </c>
      <c r="F88" s="6">
        <f>+SUM(C$81:C88)/SUM(C$69:C76)*100-100</f>
        <v>-15.124107949162436</v>
      </c>
      <c r="G88" s="9">
        <v>697717.46999999986</v>
      </c>
      <c r="H88" s="6">
        <f t="shared" si="7"/>
        <v>11.036710615117457</v>
      </c>
      <c r="I88" s="6">
        <f t="shared" si="5"/>
        <v>-9.6376499621943452</v>
      </c>
      <c r="J88" s="6">
        <f>+SUM(G$81:G88)/SUM(G$69:G76)*100-100</f>
        <v>-6.0168464726091315</v>
      </c>
    </row>
    <row r="89" spans="1:10" x14ac:dyDescent="0.3">
      <c r="B89" s="1" t="s">
        <v>166</v>
      </c>
      <c r="C89" s="9">
        <v>234356.85</v>
      </c>
      <c r="D89" s="6">
        <f t="shared" si="6"/>
        <v>-0.95075619256282096</v>
      </c>
      <c r="E89" s="6">
        <f t="shared" si="3"/>
        <v>-16.433524142927553</v>
      </c>
      <c r="F89" s="6">
        <f>+SUM(C$81:C89)/SUM(C$69:C77)*100-100</f>
        <v>-15.270965702852052</v>
      </c>
      <c r="G89" s="9">
        <v>687122.51000000013</v>
      </c>
      <c r="H89" s="6">
        <f t="shared" si="7"/>
        <v>-1.5185172301905681</v>
      </c>
      <c r="I89" s="6">
        <f t="shared" si="5"/>
        <v>-15.190344659912355</v>
      </c>
      <c r="J89" s="6">
        <f>+SUM(G$81:G89)/SUM(G$69:G77)*100-100</f>
        <v>-7.1338734355630606</v>
      </c>
    </row>
    <row r="90" spans="1:10" x14ac:dyDescent="0.3">
      <c r="B90" s="1" t="s">
        <v>167</v>
      </c>
      <c r="C90" s="9">
        <v>232057.49</v>
      </c>
      <c r="D90" s="6">
        <f t="shared" si="6"/>
        <v>-0.98113624585755588</v>
      </c>
      <c r="E90" s="6">
        <f t="shared" si="3"/>
        <v>-10.135957332899622</v>
      </c>
      <c r="F90" s="6">
        <f>+SUM(C$81:C90)/SUM(C$69:C78)*100-100</f>
        <v>-14.790301538042741</v>
      </c>
      <c r="G90" s="9">
        <v>663349.19000000006</v>
      </c>
      <c r="H90" s="6">
        <f t="shared" si="7"/>
        <v>-3.4598371693571863</v>
      </c>
      <c r="I90" s="6">
        <f t="shared" si="5"/>
        <v>-15.782783887745921</v>
      </c>
      <c r="J90" s="6">
        <f>+SUM(G$81:G90)/SUM(G$69:G78)*100-100</f>
        <v>-8.049361812015988</v>
      </c>
    </row>
    <row r="91" spans="1:10" x14ac:dyDescent="0.3">
      <c r="B91" s="1" t="s">
        <v>168</v>
      </c>
      <c r="C91" s="9">
        <v>226922.33000000005</v>
      </c>
      <c r="D91" s="6">
        <f t="shared" si="6"/>
        <v>-2.2128826783397244</v>
      </c>
      <c r="E91" s="6">
        <f t="shared" si="3"/>
        <v>-4.4423532475411918</v>
      </c>
      <c r="F91" s="6">
        <f>+SUM(C$81:C91)/SUM(C$69:C79)*100-100</f>
        <v>-13.970148053325531</v>
      </c>
      <c r="G91" s="9">
        <v>635103.64000000025</v>
      </c>
      <c r="H91" s="6">
        <f t="shared" si="7"/>
        <v>-4.258021329610699</v>
      </c>
      <c r="I91" s="6">
        <f t="shared" si="5"/>
        <v>-12.494650644438536</v>
      </c>
      <c r="J91" s="6">
        <f>+SUM(G$81:G91)/SUM(G$69:G79)*100-100</f>
        <v>-8.4444024285089085</v>
      </c>
    </row>
    <row r="92" spans="1:10" x14ac:dyDescent="0.3">
      <c r="B92" s="1" t="s">
        <v>169</v>
      </c>
      <c r="C92" s="9">
        <v>235279.09999999998</v>
      </c>
      <c r="D92" s="6">
        <f t="shared" si="6"/>
        <v>3.682656528337219</v>
      </c>
      <c r="E92" s="6">
        <f t="shared" si="3"/>
        <v>1.3499304099630507</v>
      </c>
      <c r="F92" s="6">
        <f>+SUM(C$81:C92)/SUM(C$69:C80)*100-100</f>
        <v>-12.868505232742677</v>
      </c>
      <c r="G92" s="9">
        <v>626942.67999999982</v>
      </c>
      <c r="H92" s="6">
        <f t="shared" si="7"/>
        <v>-1.2849808261216111</v>
      </c>
      <c r="I92" s="6">
        <f t="shared" si="5"/>
        <v>-11.157883841817466</v>
      </c>
      <c r="J92" s="6">
        <f>+SUM(G$81:G92)/SUM(G$69:G80)*100-100</f>
        <v>-8.6602144625598214</v>
      </c>
    </row>
    <row r="93" spans="1:10" x14ac:dyDescent="0.3">
      <c r="A93" s="1">
        <v>2017</v>
      </c>
      <c r="B93" s="1" t="s">
        <v>158</v>
      </c>
      <c r="C93" s="9">
        <v>210784.18</v>
      </c>
      <c r="D93" s="6">
        <f t="shared" si="6"/>
        <v>-10.411005482424912</v>
      </c>
      <c r="E93" s="6">
        <f t="shared" si="3"/>
        <v>8.6221600168820061</v>
      </c>
      <c r="F93" s="6">
        <f>+SUM(C$93:C93)/SUM(C$81:C81)*100-100</f>
        <v>8.6221600168820061</v>
      </c>
      <c r="G93" s="9">
        <v>537905.25999999989</v>
      </c>
      <c r="H93" s="6">
        <f t="shared" si="7"/>
        <v>-14.201843779402594</v>
      </c>
      <c r="I93" s="6">
        <f t="shared" si="5"/>
        <v>-9.7668174760583923</v>
      </c>
      <c r="J93" s="6">
        <f>+SUM(G$93:G93)/SUM(G$81:G81)*100-100</f>
        <v>-9.7668174760583923</v>
      </c>
    </row>
    <row r="94" spans="1:10" x14ac:dyDescent="0.3">
      <c r="B94" s="1" t="s">
        <v>159</v>
      </c>
      <c r="C94" s="9">
        <v>240057.82</v>
      </c>
      <c r="D94" s="6">
        <f t="shared" si="6"/>
        <v>13.887968252645905</v>
      </c>
      <c r="E94" s="6">
        <f t="shared" si="3"/>
        <v>-8.3897173297577154</v>
      </c>
      <c r="F94" s="6">
        <f>+SUM(C$93:C94)/SUM(C$81:C82)*100-100</f>
        <v>-1.1517532451401564</v>
      </c>
      <c r="G94" s="9">
        <v>630653.78</v>
      </c>
      <c r="H94" s="6">
        <f t="shared" si="7"/>
        <v>17.242538212026432</v>
      </c>
      <c r="I94" s="6">
        <f t="shared" si="5"/>
        <v>-14.057909100399996</v>
      </c>
      <c r="J94" s="6">
        <f>+SUM(G$93:G94)/SUM(G$81:G82)*100-100</f>
        <v>-12.13448477505267</v>
      </c>
    </row>
    <row r="95" spans="1:10" x14ac:dyDescent="0.3">
      <c r="B95" s="1" t="s">
        <v>160</v>
      </c>
      <c r="C95" s="9">
        <v>253880.28</v>
      </c>
      <c r="D95" s="6">
        <f t="shared" si="6"/>
        <v>5.7579711421190041</v>
      </c>
      <c r="E95" s="6">
        <f t="shared" si="3"/>
        <v>7.3655757028604114</v>
      </c>
      <c r="F95" s="6">
        <f>+SUM(C$93:C95)/SUM(C$81:C83)*100-100</f>
        <v>1.7563570949272105</v>
      </c>
      <c r="G95" s="9">
        <v>695564.23999999987</v>
      </c>
      <c r="H95" s="6">
        <f t="shared" si="7"/>
        <v>10.292566548954937</v>
      </c>
      <c r="I95" s="6">
        <f t="shared" si="5"/>
        <v>1.4761305249707704</v>
      </c>
      <c r="J95" s="6">
        <f>+SUM(G$93:G95)/SUM(G$81:G83)*100-100</f>
        <v>-7.5054255731258763</v>
      </c>
    </row>
    <row r="96" spans="1:10" x14ac:dyDescent="0.3">
      <c r="B96" s="1" t="s">
        <v>161</v>
      </c>
      <c r="C96" s="9">
        <v>211607.272</v>
      </c>
      <c r="D96" s="6">
        <f t="shared" si="6"/>
        <v>-16.650764683259368</v>
      </c>
      <c r="E96" s="6">
        <f t="shared" si="3"/>
        <v>-17.070198644144355</v>
      </c>
      <c r="F96" s="6">
        <f>+SUM(C$93:C96)/SUM(C$81:C84)*100-100</f>
        <v>-3.3124936604617545</v>
      </c>
      <c r="G96" s="9">
        <v>569457.80599999998</v>
      </c>
      <c r="H96" s="6">
        <f t="shared" si="7"/>
        <v>-18.130091621731438</v>
      </c>
      <c r="I96" s="6">
        <f t="shared" si="5"/>
        <v>-22.930321303816214</v>
      </c>
      <c r="J96" s="6">
        <f>+SUM(G$93:G96)/SUM(G$81:G84)*100-100</f>
        <v>-11.643451071069578</v>
      </c>
    </row>
    <row r="97" spans="1:10" x14ac:dyDescent="0.3">
      <c r="B97" s="1" t="s">
        <v>162</v>
      </c>
      <c r="C97" s="9">
        <v>223103.63</v>
      </c>
      <c r="D97" s="6">
        <f t="shared" si="6"/>
        <v>5.4328747265358572</v>
      </c>
      <c r="E97" s="6">
        <f t="shared" si="3"/>
        <v>-5.950698817936285</v>
      </c>
      <c r="F97" s="6">
        <f>+SUM(C$93:C97)/SUM(C$81:C85)*100-100</f>
        <v>-3.8406497434964564</v>
      </c>
      <c r="G97" s="9">
        <v>629803.06999999995</v>
      </c>
      <c r="H97" s="6">
        <f t="shared" si="7"/>
        <v>10.596968443347677</v>
      </c>
      <c r="I97" s="6">
        <f t="shared" si="5"/>
        <v>-8.7115923073207853</v>
      </c>
      <c r="J97" s="6">
        <f>+SUM(G$93:G97)/SUM(G$81:G85)*100-100</f>
        <v>-11.056169253660514</v>
      </c>
    </row>
    <row r="98" spans="1:10" x14ac:dyDescent="0.3">
      <c r="B98" s="1" t="s">
        <v>163</v>
      </c>
      <c r="C98" s="9">
        <v>222911.74</v>
      </c>
      <c r="D98" s="6">
        <f t="shared" si="6"/>
        <v>-8.6009358072757891E-2</v>
      </c>
      <c r="E98" s="6">
        <f t="shared" ref="E98:E137" si="8">+C98/C86*100-100</f>
        <v>-10.01715114368676</v>
      </c>
      <c r="F98" s="6">
        <f>+SUM(C$93:C98)/SUM(C$81:C86)*100-100</f>
        <v>-4.9086459292498432</v>
      </c>
      <c r="G98" s="9">
        <v>607064.43499999994</v>
      </c>
      <c r="H98" s="6">
        <f t="shared" si="7"/>
        <v>-3.61043571921617</v>
      </c>
      <c r="I98" s="6">
        <f t="shared" ref="I98:I137" si="9">+G98/G86*100-100</f>
        <v>-15.873117949153865</v>
      </c>
      <c r="J98" s="6">
        <f>+SUM(G$93:G98)/SUM(G$81:G86)*100-100</f>
        <v>-11.890571104110407</v>
      </c>
    </row>
    <row r="99" spans="1:10" x14ac:dyDescent="0.3">
      <c r="B99" s="1" t="s">
        <v>164</v>
      </c>
      <c r="C99" s="9">
        <v>216963.85</v>
      </c>
      <c r="D99" s="6">
        <f t="shared" si="6"/>
        <v>-2.6682713077381948</v>
      </c>
      <c r="E99" s="6">
        <f t="shared" si="8"/>
        <v>0.9066742841420421</v>
      </c>
      <c r="F99" s="6">
        <f>+SUM(C$93:C99)/SUM(C$81:C87)*100-100</f>
        <v>-4.1497762462300471</v>
      </c>
      <c r="G99" s="9">
        <v>594304.29</v>
      </c>
      <c r="H99" s="6">
        <f t="shared" si="7"/>
        <v>-2.1019424404264271</v>
      </c>
      <c r="I99" s="6">
        <f t="shared" si="9"/>
        <v>-5.4207522336328253</v>
      </c>
      <c r="J99" s="6">
        <f>+SUM(G$93:G99)/SUM(G$81:G87)*100-100</f>
        <v>-11.042575775007577</v>
      </c>
    </row>
    <row r="100" spans="1:10" x14ac:dyDescent="0.3">
      <c r="B100" s="1" t="s">
        <v>165</v>
      </c>
      <c r="C100" s="9">
        <v>219384.36</v>
      </c>
      <c r="D100" s="6">
        <f t="shared" si="6"/>
        <v>1.1156282486690685</v>
      </c>
      <c r="E100" s="6">
        <f t="shared" si="8"/>
        <v>-7.2787718337289107</v>
      </c>
      <c r="F100" s="6">
        <f>+SUM(C$93:C100)/SUM(C$81:C88)*100-100</f>
        <v>-4.5426776765833523</v>
      </c>
      <c r="G100" s="9">
        <v>621530.48</v>
      </c>
      <c r="H100" s="6">
        <f t="shared" si="7"/>
        <v>4.5811868529503528</v>
      </c>
      <c r="I100" s="6">
        <f t="shared" si="9"/>
        <v>-10.9194614261271</v>
      </c>
      <c r="J100" s="6">
        <f>+SUM(G$93:G100)/SUM(G$81:G88)*100-100</f>
        <v>-11.026934643240352</v>
      </c>
    </row>
    <row r="101" spans="1:10" x14ac:dyDescent="0.3">
      <c r="B101" s="1" t="s">
        <v>166</v>
      </c>
      <c r="C101" s="9">
        <v>213836.78999999998</v>
      </c>
      <c r="D101" s="6">
        <f t="shared" si="6"/>
        <v>-2.5286989464517973</v>
      </c>
      <c r="E101" s="6">
        <f t="shared" si="8"/>
        <v>-8.7559036571792177</v>
      </c>
      <c r="F101" s="6">
        <f>+SUM(C$93:C101)/SUM(C$81:C89)*100-100</f>
        <v>-5.0087290134126334</v>
      </c>
      <c r="G101" s="9">
        <v>609339.19999999995</v>
      </c>
      <c r="H101" s="6">
        <f t="shared" si="7"/>
        <v>-1.9614935055156053</v>
      </c>
      <c r="I101" s="6">
        <f t="shared" si="9"/>
        <v>-11.320151627691573</v>
      </c>
      <c r="J101" s="6">
        <f>+SUM(G$93:G101)/SUM(G$81:G89)*100-100</f>
        <v>-11.059541262064315</v>
      </c>
    </row>
    <row r="102" spans="1:10" x14ac:dyDescent="0.3">
      <c r="B102" s="1" t="s">
        <v>167</v>
      </c>
      <c r="C102" s="9">
        <v>218894.94</v>
      </c>
      <c r="D102" s="6">
        <f t="shared" si="6"/>
        <v>2.3654255191541296</v>
      </c>
      <c r="E102" s="6">
        <f t="shared" si="8"/>
        <v>-5.6721073730479361</v>
      </c>
      <c r="F102" s="6">
        <f>+SUM(C$93:C102)/SUM(C$81:C90)*100-100</f>
        <v>-5.074216573973672</v>
      </c>
      <c r="G102" s="9">
        <v>616166.91999999993</v>
      </c>
      <c r="H102" s="6">
        <f t="shared" si="7"/>
        <v>1.1205121876288331</v>
      </c>
      <c r="I102" s="6">
        <f t="shared" si="9"/>
        <v>-7.1127349985910371</v>
      </c>
      <c r="J102" s="6">
        <f>+SUM(G$93:G102)/SUM(G$81:G90)*100-100</f>
        <v>-10.676907422084696</v>
      </c>
    </row>
    <row r="103" spans="1:10" x14ac:dyDescent="0.3">
      <c r="B103" s="1" t="s">
        <v>168</v>
      </c>
      <c r="C103" s="9">
        <v>216247.69</v>
      </c>
      <c r="D103" s="6">
        <f t="shared" si="6"/>
        <v>-1.2093701206615322</v>
      </c>
      <c r="E103" s="6">
        <f t="shared" si="8"/>
        <v>-4.7040941277132333</v>
      </c>
      <c r="F103" s="6">
        <f>+SUM(C$93:C103)/SUM(C$81:C91)*100-100</f>
        <v>-5.0416327103706919</v>
      </c>
      <c r="G103" s="9">
        <v>612336.08499999996</v>
      </c>
      <c r="H103" s="6">
        <f t="shared" si="7"/>
        <v>-0.62172032864080506</v>
      </c>
      <c r="I103" s="6">
        <f t="shared" si="9"/>
        <v>-3.5848566385165554</v>
      </c>
      <c r="J103" s="6">
        <f>+SUM(G$93:G103)/SUM(G$81:G91)*100-100</f>
        <v>-10.074537464205534</v>
      </c>
    </row>
    <row r="104" spans="1:10" x14ac:dyDescent="0.3">
      <c r="B104" s="1" t="s">
        <v>169</v>
      </c>
      <c r="C104" s="9">
        <v>189347.88</v>
      </c>
      <c r="D104" s="6">
        <f t="shared" si="6"/>
        <v>-12.439351375267876</v>
      </c>
      <c r="E104" s="6">
        <f t="shared" si="8"/>
        <v>-19.522014492574982</v>
      </c>
      <c r="F104" s="6">
        <f>+SUM(C$93:C104)/SUM(C$81:C92)*100-100</f>
        <v>-6.2528111229477474</v>
      </c>
      <c r="G104" s="9">
        <v>553678.89</v>
      </c>
      <c r="H104" s="6">
        <f t="shared" si="7"/>
        <v>-9.5792484612432958</v>
      </c>
      <c r="I104" s="6">
        <f t="shared" si="9"/>
        <v>-11.685883309140763</v>
      </c>
      <c r="J104" s="6">
        <f>+SUM(G$93:G104)/SUM(G$81:G92)*100-100</f>
        <v>-10.199188668144316</v>
      </c>
    </row>
    <row r="105" spans="1:10" x14ac:dyDescent="0.3">
      <c r="A105" s="1">
        <v>2018</v>
      </c>
      <c r="B105" s="1" t="s">
        <v>158</v>
      </c>
      <c r="C105" s="9">
        <v>176948.685</v>
      </c>
      <c r="D105" s="6">
        <f t="shared" si="6"/>
        <v>-6.5483674810618453</v>
      </c>
      <c r="E105" s="6">
        <f t="shared" si="8"/>
        <v>-16.052198509394771</v>
      </c>
      <c r="F105" s="6">
        <f>+SUM(C$105:C105)/SUM(C$93:C93)*100-100</f>
        <v>-16.052198509394771</v>
      </c>
      <c r="G105" s="9">
        <v>500862.99499999994</v>
      </c>
      <c r="H105" s="6">
        <f t="shared" si="7"/>
        <v>-9.5390841070354071</v>
      </c>
      <c r="I105" s="6">
        <f t="shared" si="9"/>
        <v>-6.8863920386277613</v>
      </c>
      <c r="J105" s="6">
        <f>+SUM(G$105:G105)/SUM(G$93:G93)*100-100</f>
        <v>-6.8863920386277613</v>
      </c>
    </row>
    <row r="106" spans="1:10" x14ac:dyDescent="0.3">
      <c r="B106" s="1" t="s">
        <v>159</v>
      </c>
      <c r="C106" s="9">
        <v>201483</v>
      </c>
      <c r="D106" s="6">
        <f t="shared" si="6"/>
        <v>13.865214652485264</v>
      </c>
      <c r="E106" s="6">
        <f t="shared" si="8"/>
        <v>-16.068970383885016</v>
      </c>
      <c r="F106" s="6">
        <f>+SUM(C$105:C106)/SUM(C$93:C94)*100-100</f>
        <v>-16.061128954267787</v>
      </c>
      <c r="G106" s="9">
        <v>567671.07000000007</v>
      </c>
      <c r="H106" s="6">
        <f t="shared" si="7"/>
        <v>13.338592722347187</v>
      </c>
      <c r="I106" s="6">
        <f t="shared" si="9"/>
        <v>-9.9868916983261329</v>
      </c>
      <c r="J106" s="6">
        <f>+SUM(G$105:G106)/SUM(G$93:G94)*100-100</f>
        <v>-8.5596851828727551</v>
      </c>
    </row>
    <row r="107" spans="1:10" x14ac:dyDescent="0.3">
      <c r="B107" s="1" t="s">
        <v>160</v>
      </c>
      <c r="C107" s="9">
        <v>196606.94999999998</v>
      </c>
      <c r="D107" s="6">
        <f t="shared" si="6"/>
        <v>-2.4200801060139128</v>
      </c>
      <c r="E107" s="6">
        <f t="shared" si="8"/>
        <v>-22.559188133871615</v>
      </c>
      <c r="F107" s="6">
        <f>+SUM(C$105:C107)/SUM(C$93:C95)*100-100</f>
        <v>-18.402092381696804</v>
      </c>
      <c r="G107" s="9">
        <v>574867.89999999991</v>
      </c>
      <c r="H107" s="6">
        <f t="shared" si="7"/>
        <v>1.2677817102780864</v>
      </c>
      <c r="I107" s="6">
        <f t="shared" si="9"/>
        <v>-17.352292291507112</v>
      </c>
      <c r="J107" s="6">
        <f>+SUM(G$105:G107)/SUM(G$93:G95)*100-100</f>
        <v>-11.840489165501964</v>
      </c>
    </row>
    <row r="108" spans="1:10" x14ac:dyDescent="0.3">
      <c r="B108" s="1" t="s">
        <v>161</v>
      </c>
      <c r="C108" s="9">
        <v>196163.34999999998</v>
      </c>
      <c r="D108" s="6">
        <f t="shared" si="6"/>
        <v>-0.22562783258679531</v>
      </c>
      <c r="E108" s="6">
        <f t="shared" si="8"/>
        <v>-7.298389064814387</v>
      </c>
      <c r="F108" s="6">
        <f>+SUM(C$105:C108)/SUM(C$93:C96)*100-100</f>
        <v>-15.837922795706149</v>
      </c>
      <c r="G108" s="9">
        <v>589132.22</v>
      </c>
      <c r="H108" s="6">
        <f t="shared" si="7"/>
        <v>2.4813213609596403</v>
      </c>
      <c r="I108" s="6">
        <f t="shared" si="9"/>
        <v>3.4549379765636274</v>
      </c>
      <c r="J108" s="6">
        <f>+SUM(G$105:G108)/SUM(G$93:G96)*100-100</f>
        <v>-8.261360270943527</v>
      </c>
    </row>
    <row r="109" spans="1:10" x14ac:dyDescent="0.3">
      <c r="B109" s="1" t="s">
        <v>162</v>
      </c>
      <c r="C109" s="9">
        <v>192537.85</v>
      </c>
      <c r="D109" s="6">
        <f t="shared" si="6"/>
        <v>-1.8482045703236452</v>
      </c>
      <c r="E109" s="6">
        <f t="shared" si="8"/>
        <v>-13.700261174594061</v>
      </c>
      <c r="F109" s="6">
        <f>+SUM(C$105:C109)/SUM(C$93:C97)*100-100</f>
        <v>-15.419363748176323</v>
      </c>
      <c r="G109" s="9">
        <v>589787.57999999996</v>
      </c>
      <c r="H109" s="6">
        <f t="shared" si="7"/>
        <v>0.11124158172846421</v>
      </c>
      <c r="I109" s="6">
        <f t="shared" si="9"/>
        <v>-6.3536511500332864</v>
      </c>
      <c r="J109" s="6">
        <f>+SUM(G$105:G109)/SUM(G$93:G97)*100-100</f>
        <v>-7.869153156252068</v>
      </c>
    </row>
    <row r="110" spans="1:10" x14ac:dyDescent="0.3">
      <c r="B110" s="1" t="s">
        <v>163</v>
      </c>
      <c r="C110" s="9">
        <v>191652.84999999998</v>
      </c>
      <c r="D110" s="6">
        <f t="shared" si="6"/>
        <v>-0.45964988182845445</v>
      </c>
      <c r="E110" s="6">
        <f t="shared" si="8"/>
        <v>-14.022989547342817</v>
      </c>
      <c r="F110" s="6">
        <f>+SUM(C$105:C110)/SUM(C$93:C98)*100-100</f>
        <v>-15.190884016081796</v>
      </c>
      <c r="G110" s="9">
        <v>590334.9439999999</v>
      </c>
      <c r="H110" s="6">
        <f t="shared" si="7"/>
        <v>9.2806972978280555E-2</v>
      </c>
      <c r="I110" s="6">
        <f t="shared" si="9"/>
        <v>-2.7558015320070695</v>
      </c>
      <c r="J110" s="6">
        <f>+SUM(G$105:G110)/SUM(G$93:G98)*100-100</f>
        <v>-7.0234434731522981</v>
      </c>
    </row>
    <row r="111" spans="1:10" x14ac:dyDescent="0.3">
      <c r="B111" s="1" t="s">
        <v>164</v>
      </c>
      <c r="C111" s="9">
        <v>192689.45</v>
      </c>
      <c r="D111" s="6">
        <f t="shared" si="6"/>
        <v>0.54087377255282831</v>
      </c>
      <c r="E111" s="6">
        <f t="shared" si="8"/>
        <v>-11.188223291575994</v>
      </c>
      <c r="F111" s="6">
        <f>+SUM(C$105:C111)/SUM(C$93:C99)*100-100</f>
        <v>-14.641002513218496</v>
      </c>
      <c r="G111" s="9">
        <v>588338.9040000001</v>
      </c>
      <c r="H111" s="6">
        <f t="shared" si="7"/>
        <v>-0.3381199131589625</v>
      </c>
      <c r="I111" s="6">
        <f t="shared" si="9"/>
        <v>-1.0037595387372988</v>
      </c>
      <c r="J111" s="6">
        <f>+SUM(G$105:G111)/SUM(G$93:G99)*100-100</f>
        <v>-6.184585024259448</v>
      </c>
    </row>
    <row r="112" spans="1:10" x14ac:dyDescent="0.3">
      <c r="B112" s="1" t="s">
        <v>165</v>
      </c>
      <c r="C112" s="9">
        <v>194679.71</v>
      </c>
      <c r="D112" s="6">
        <f t="shared" si="6"/>
        <v>1.0328847791095939</v>
      </c>
      <c r="E112" s="6">
        <f t="shared" si="8"/>
        <v>-11.260898452378271</v>
      </c>
      <c r="F112" s="6">
        <f>+SUM(C$105:C112)/SUM(C$93:C100)*100-100</f>
        <v>-14.228735432787559</v>
      </c>
      <c r="G112" s="9">
        <v>621400.51</v>
      </c>
      <c r="H112" s="6">
        <f t="shared" si="7"/>
        <v>5.6194832222075775</v>
      </c>
      <c r="I112" s="6">
        <f t="shared" si="9"/>
        <v>-2.0911283385487422E-2</v>
      </c>
      <c r="J112" s="6">
        <f>+SUM(G$105:G112)/SUM(G$93:G100)*100-100</f>
        <v>-5.4005717332364043</v>
      </c>
    </row>
    <row r="113" spans="1:10" x14ac:dyDescent="0.3">
      <c r="B113" s="1" t="s">
        <v>166</v>
      </c>
      <c r="C113" s="9">
        <v>203293.15</v>
      </c>
      <c r="D113" s="6">
        <f t="shared" si="6"/>
        <v>4.4244158777512013</v>
      </c>
      <c r="E113" s="6">
        <f t="shared" si="8"/>
        <v>-4.9306950408299741</v>
      </c>
      <c r="F113" s="6">
        <f>+SUM(C$105:C113)/SUM(C$93:C101)*100-100</f>
        <v>-13.240793296389072</v>
      </c>
      <c r="G113" s="9">
        <v>610543.80799999996</v>
      </c>
      <c r="H113" s="6">
        <f t="shared" si="7"/>
        <v>-1.747134388415617</v>
      </c>
      <c r="I113" s="6">
        <f t="shared" si="9"/>
        <v>0.19769087562396237</v>
      </c>
      <c r="J113" s="6">
        <f>+SUM(G$105:G113)/SUM(G$93:G101)*100-100</f>
        <v>-4.779852092902857</v>
      </c>
    </row>
    <row r="114" spans="1:10" x14ac:dyDescent="0.3">
      <c r="B114" s="1" t="s">
        <v>167</v>
      </c>
      <c r="C114" s="9">
        <v>207723.84000000003</v>
      </c>
      <c r="D114" s="6">
        <f t="shared" si="6"/>
        <v>2.1794585798882196</v>
      </c>
      <c r="E114" s="6">
        <f t="shared" si="8"/>
        <v>-5.1034071413436806</v>
      </c>
      <c r="F114" s="6">
        <f>+SUM(C$105:C114)/SUM(C$93:C102)*100-100</f>
        <v>-12.442544301095097</v>
      </c>
      <c r="G114" s="9">
        <v>641974.56999999995</v>
      </c>
      <c r="H114" s="6">
        <f t="shared" si="7"/>
        <v>5.1479945563545897</v>
      </c>
      <c r="I114" s="6">
        <f t="shared" si="9"/>
        <v>4.1884186187729995</v>
      </c>
      <c r="J114" s="6">
        <f>+SUM(G$105:G114)/SUM(G$93:G102)*100-100</f>
        <v>-3.8757058098349688</v>
      </c>
    </row>
    <row r="115" spans="1:10" x14ac:dyDescent="0.3">
      <c r="B115" s="1" t="s">
        <v>168</v>
      </c>
      <c r="C115" s="9">
        <v>192559.85</v>
      </c>
      <c r="D115" s="6">
        <f t="shared" si="6"/>
        <v>-7.3000720572082685</v>
      </c>
      <c r="E115" s="6">
        <f t="shared" si="8"/>
        <v>-10.95403146271758</v>
      </c>
      <c r="F115" s="6">
        <f>+SUM(C$105:C115)/SUM(C$93:C103)*100-100</f>
        <v>-12.311036733805722</v>
      </c>
      <c r="G115" s="9">
        <v>611400.84000000008</v>
      </c>
      <c r="H115" s="6">
        <f t="shared" si="7"/>
        <v>-4.7624518834133625</v>
      </c>
      <c r="I115" s="6">
        <f t="shared" si="9"/>
        <v>-0.15273393531917634</v>
      </c>
      <c r="J115" s="6">
        <f>+SUM(G$105:G115)/SUM(G$93:G103)*100-100</f>
        <v>-3.53667138820947</v>
      </c>
    </row>
    <row r="116" spans="1:10" x14ac:dyDescent="0.3">
      <c r="B116" s="1" t="s">
        <v>169</v>
      </c>
      <c r="C116" s="9">
        <v>169893.19999999995</v>
      </c>
      <c r="D116" s="6">
        <f t="shared" si="6"/>
        <v>-11.771223336536693</v>
      </c>
      <c r="E116" s="6">
        <f t="shared" si="8"/>
        <v>-10.274569749605888</v>
      </c>
      <c r="F116" s="6">
        <f>+SUM(C$105:C116)/SUM(C$93:C104)*100-100</f>
        <v>-12.164810826160505</v>
      </c>
      <c r="G116" s="9">
        <v>551577.79999999993</v>
      </c>
      <c r="H116" s="6">
        <f t="shared" si="7"/>
        <v>-9.7845858373371186</v>
      </c>
      <c r="I116" s="6">
        <f t="shared" si="9"/>
        <v>-0.37947807618240859</v>
      </c>
      <c r="J116" s="6">
        <f>+SUM(G$105:G116)/SUM(G$93:G104)*100-100</f>
        <v>-3.2964792672082694</v>
      </c>
    </row>
    <row r="117" spans="1:10" x14ac:dyDescent="0.3">
      <c r="A117" s="1">
        <v>2019</v>
      </c>
      <c r="B117" s="1" t="s">
        <v>158</v>
      </c>
      <c r="C117" s="9">
        <v>163423.46</v>
      </c>
      <c r="D117" s="6">
        <f t="shared" si="6"/>
        <v>-3.8081218082889592</v>
      </c>
      <c r="E117" s="6">
        <f t="shared" si="8"/>
        <v>-7.6435860486897695</v>
      </c>
      <c r="F117" s="6">
        <f>+SUM(C$117:C117)/SUM(C$105:C105)*100-100</f>
        <v>-7.6435860486897695</v>
      </c>
      <c r="G117" s="9">
        <v>518830.11</v>
      </c>
      <c r="H117" s="6">
        <f t="shared" si="7"/>
        <v>-5.9370935523510866</v>
      </c>
      <c r="I117" s="6">
        <f t="shared" si="9"/>
        <v>3.5872314743476039</v>
      </c>
      <c r="J117" s="6">
        <f>+SUM(G$117:G117)/SUM(G$105:G105)*100-100</f>
        <v>3.5872314743476039</v>
      </c>
    </row>
    <row r="118" spans="1:10" x14ac:dyDescent="0.3">
      <c r="B118" s="1" t="s">
        <v>159</v>
      </c>
      <c r="C118" s="9">
        <v>194422.1</v>
      </c>
      <c r="D118" s="6">
        <f t="shared" si="6"/>
        <v>18.968292557261975</v>
      </c>
      <c r="E118" s="6">
        <f t="shared" si="8"/>
        <v>-3.5044643964999551</v>
      </c>
      <c r="F118" s="6">
        <f>+SUM(C$117:C118)/SUM(C$105:C106)*100-100</f>
        <v>-5.4398523738835536</v>
      </c>
      <c r="G118" s="9">
        <v>621271.56200000015</v>
      </c>
      <c r="H118" s="6">
        <f t="shared" si="7"/>
        <v>19.744700630424134</v>
      </c>
      <c r="I118" s="6">
        <f t="shared" si="9"/>
        <v>9.4421743211257905</v>
      </c>
      <c r="J118" s="6">
        <f>+SUM(G$117:G118)/SUM(G$105:G106)*100-100</f>
        <v>6.6977375213583201</v>
      </c>
    </row>
    <row r="119" spans="1:10" x14ac:dyDescent="0.3">
      <c r="B119" s="1" t="s">
        <v>160</v>
      </c>
      <c r="C119" s="9">
        <v>202455.65000000002</v>
      </c>
      <c r="D119" s="6">
        <f t="shared" si="6"/>
        <v>4.1320148275324726</v>
      </c>
      <c r="E119" s="6">
        <f t="shared" si="8"/>
        <v>2.9748185402398235</v>
      </c>
      <c r="F119" s="6">
        <f>+SUM(C$117:C119)/SUM(C$105:C107)*100-100</f>
        <v>-2.5628582329950831</v>
      </c>
      <c r="G119" s="9">
        <v>655183.73</v>
      </c>
      <c r="H119" s="6">
        <f t="shared" si="7"/>
        <v>5.458509623525913</v>
      </c>
      <c r="I119" s="6">
        <f t="shared" si="9"/>
        <v>13.971180161564092</v>
      </c>
      <c r="J119" s="6">
        <f>+SUM(G$117:G119)/SUM(G$105:G107)*100-100</f>
        <v>9.2420138368278373</v>
      </c>
    </row>
    <row r="120" spans="1:10" x14ac:dyDescent="0.3">
      <c r="B120" s="1" t="s">
        <v>161</v>
      </c>
      <c r="C120" s="9">
        <v>173343.38500000001</v>
      </c>
      <c r="D120" s="6">
        <f t="shared" si="6"/>
        <v>-14.379576465265359</v>
      </c>
      <c r="E120" s="6">
        <f t="shared" si="8"/>
        <v>-11.633144009826495</v>
      </c>
      <c r="F120" s="6">
        <f>+SUM(C$117:C120)/SUM(C$105:C108)*100-100</f>
        <v>-4.8699809817009339</v>
      </c>
      <c r="G120" s="9">
        <v>581143.70500000007</v>
      </c>
      <c r="H120" s="6">
        <f t="shared" si="7"/>
        <v>-11.300650735023581</v>
      </c>
      <c r="I120" s="6">
        <f t="shared" si="9"/>
        <v>-1.3559799869713203</v>
      </c>
      <c r="J120" s="6">
        <f>+SUM(G$117:G120)/SUM(G$105:G108)*100-100</f>
        <v>6.4453625376401931</v>
      </c>
    </row>
    <row r="121" spans="1:10" x14ac:dyDescent="0.3">
      <c r="B121" s="1" t="s">
        <v>162</v>
      </c>
      <c r="C121" s="9">
        <v>191007.26</v>
      </c>
      <c r="D121" s="6">
        <f t="shared" si="6"/>
        <v>10.190106187207547</v>
      </c>
      <c r="E121" s="6">
        <f t="shared" si="8"/>
        <v>-0.79495538150030143</v>
      </c>
      <c r="F121" s="6">
        <f>+SUM(C$117:C121)/SUM(C$105:C109)*100-100</f>
        <v>-4.0558643090642761</v>
      </c>
      <c r="G121" s="9">
        <v>643375.49</v>
      </c>
      <c r="H121" s="6">
        <f t="shared" si="7"/>
        <v>10.708501953058217</v>
      </c>
      <c r="I121" s="6">
        <f t="shared" si="9"/>
        <v>9.0859678666003845</v>
      </c>
      <c r="J121" s="6">
        <f>+SUM(G$117:G121)/SUM(G$105:G109)*100-100</f>
        <v>6.9971763832533895</v>
      </c>
    </row>
    <row r="122" spans="1:10" x14ac:dyDescent="0.3">
      <c r="B122" s="1" t="s">
        <v>163</v>
      </c>
      <c r="C122" s="9">
        <v>168997.9</v>
      </c>
      <c r="D122" s="6">
        <f t="shared" si="6"/>
        <v>-11.522787144321128</v>
      </c>
      <c r="E122" s="6">
        <f t="shared" si="8"/>
        <v>-11.820826040416293</v>
      </c>
      <c r="F122" s="6">
        <f>+SUM(C$117:C122)/SUM(C$105:C110)*100-100</f>
        <v>-5.3438913714431351</v>
      </c>
      <c r="G122" s="9">
        <v>578861.61</v>
      </c>
      <c r="H122" s="6">
        <f t="shared" si="7"/>
        <v>-10.027407167780041</v>
      </c>
      <c r="I122" s="6">
        <f t="shared" si="9"/>
        <v>-1.9435295363440162</v>
      </c>
      <c r="J122" s="6">
        <f>+SUM(G$117:G122)/SUM(G$105:G110)*100-100</f>
        <v>5.4505774785212964</v>
      </c>
    </row>
    <row r="123" spans="1:10" x14ac:dyDescent="0.3">
      <c r="B123" s="1" t="s">
        <v>164</v>
      </c>
      <c r="C123" s="9">
        <v>195203.4</v>
      </c>
      <c r="D123" s="6">
        <f t="shared" si="6"/>
        <v>15.506405700899251</v>
      </c>
      <c r="E123" s="6">
        <f t="shared" si="8"/>
        <v>1.3046640591895482</v>
      </c>
      <c r="F123" s="6">
        <f>+SUM(C$117:C123)/SUM(C$105:C111)*100-100</f>
        <v>-4.3935735414222563</v>
      </c>
      <c r="G123" s="9">
        <v>651512.41999999993</v>
      </c>
      <c r="H123" s="6">
        <f t="shared" si="7"/>
        <v>12.550635375526099</v>
      </c>
      <c r="I123" s="6">
        <f t="shared" si="9"/>
        <v>10.737606432363322</v>
      </c>
      <c r="J123" s="6">
        <f>+SUM(G$117:G123)/SUM(G$105:G111)*100-100</f>
        <v>6.2280251742930375</v>
      </c>
    </row>
    <row r="124" spans="1:10" x14ac:dyDescent="0.3">
      <c r="B124" s="1" t="s">
        <v>165</v>
      </c>
      <c r="C124" s="9">
        <v>182987.51</v>
      </c>
      <c r="D124" s="6">
        <f t="shared" si="6"/>
        <v>-6.2580313662569296</v>
      </c>
      <c r="E124" s="6">
        <f t="shared" si="8"/>
        <v>-6.0058647097840776</v>
      </c>
      <c r="F124" s="6">
        <f>+SUM(C$117:C124)/SUM(C$105:C112)*100-100</f>
        <v>-4.5970270933165409</v>
      </c>
      <c r="G124" s="9">
        <v>631085.37000000011</v>
      </c>
      <c r="H124" s="6">
        <f t="shared" si="7"/>
        <v>-3.1353277962068375</v>
      </c>
      <c r="I124" s="6">
        <f t="shared" si="9"/>
        <v>1.558553596938637</v>
      </c>
      <c r="J124" s="6">
        <f>+SUM(G$117:G124)/SUM(G$105:G112)*100-100</f>
        <v>5.6002961907988009</v>
      </c>
    </row>
    <row r="125" spans="1:10" x14ac:dyDescent="0.3">
      <c r="B125" s="1" t="s">
        <v>166</v>
      </c>
      <c r="C125" s="9">
        <v>180952.48094107062</v>
      </c>
      <c r="D125" s="6">
        <f t="shared" si="6"/>
        <v>-1.1121136403951226</v>
      </c>
      <c r="E125" s="6">
        <f t="shared" si="8"/>
        <v>-10.989386046174886</v>
      </c>
      <c r="F125" s="6">
        <f>+SUM(C$117:C125)/SUM(C$105:C113)*100-100</f>
        <v>-5.3412893251354632</v>
      </c>
      <c r="G125" s="9">
        <v>605898.06999999995</v>
      </c>
      <c r="H125" s="6">
        <f t="shared" si="7"/>
        <v>-3.9911082077532853</v>
      </c>
      <c r="I125" s="6">
        <f t="shared" si="9"/>
        <v>-0.76091804373848504</v>
      </c>
      <c r="J125" s="6">
        <f>+SUM(G$117:G125)/SUM(G$105:G113)*100-100</f>
        <v>4.8581130177701084</v>
      </c>
    </row>
    <row r="126" spans="1:10" x14ac:dyDescent="0.3">
      <c r="B126" s="1" t="s">
        <v>167</v>
      </c>
      <c r="C126" s="9">
        <v>195092.09999999998</v>
      </c>
      <c r="D126" s="6">
        <f t="shared" si="6"/>
        <v>7.813995688478073</v>
      </c>
      <c r="E126" s="6">
        <f t="shared" si="8"/>
        <v>-6.0810256540607242</v>
      </c>
      <c r="F126" s="6">
        <f>+SUM(C$117:C126)/SUM(C$105:C114)*100-100</f>
        <v>-5.4199373625075395</v>
      </c>
      <c r="G126" s="9">
        <v>624728.92999999993</v>
      </c>
      <c r="H126" s="6">
        <f t="shared" si="7"/>
        <v>3.1079253974187253</v>
      </c>
      <c r="I126" s="6">
        <f t="shared" si="9"/>
        <v>-2.6863431677675322</v>
      </c>
      <c r="J126" s="6">
        <f>+SUM(G$117:G126)/SUM(G$105:G114)*100-100</f>
        <v>4.0337011876455904</v>
      </c>
    </row>
    <row r="127" spans="1:10" x14ac:dyDescent="0.3">
      <c r="B127" s="1" t="s">
        <v>168</v>
      </c>
      <c r="C127" s="9">
        <v>166554.34</v>
      </c>
      <c r="D127" s="6">
        <f t="shared" si="6"/>
        <v>-14.627839876653127</v>
      </c>
      <c r="E127" s="6">
        <f t="shared" si="8"/>
        <v>-13.505156968080328</v>
      </c>
      <c r="F127" s="6">
        <f>+SUM(C$117:C127)/SUM(C$105:C115)*100-100</f>
        <v>-6.1453068884573412</v>
      </c>
      <c r="G127" s="9">
        <v>585884.53</v>
      </c>
      <c r="H127" s="6">
        <f t="shared" si="7"/>
        <v>-6.2178007347922772</v>
      </c>
      <c r="I127" s="6">
        <f t="shared" si="9"/>
        <v>-4.1734175569663989</v>
      </c>
      <c r="J127" s="6">
        <f>+SUM(G$117:G127)/SUM(G$105:G115)*100-100</f>
        <v>3.2600972182675179</v>
      </c>
    </row>
    <row r="128" spans="1:10" x14ac:dyDescent="0.3">
      <c r="B128" s="1" t="s">
        <v>169</v>
      </c>
      <c r="C128" s="9">
        <v>158083.10800000001</v>
      </c>
      <c r="D128" s="6">
        <f t="shared" si="6"/>
        <v>-5.0861670731606239</v>
      </c>
      <c r="E128" s="6">
        <f t="shared" si="8"/>
        <v>-6.9514801063255902</v>
      </c>
      <c r="F128" s="6">
        <f>+SUM(C$117:C128)/SUM(C$105:C116)*100-100</f>
        <v>-6.2044388556083163</v>
      </c>
      <c r="G128" s="9">
        <v>548756.26799999992</v>
      </c>
      <c r="H128" s="6">
        <f t="shared" si="7"/>
        <v>-6.3371296047021701</v>
      </c>
      <c r="I128" s="6">
        <f t="shared" si="9"/>
        <v>-0.51153835415421156</v>
      </c>
      <c r="J128" s="6">
        <f>+SUM(G$117:G128)/SUM(G$105:G116)*100-100</f>
        <v>2.9645044308012274</v>
      </c>
    </row>
    <row r="129" spans="1:10" x14ac:dyDescent="0.3">
      <c r="A129" s="1">
        <v>2020</v>
      </c>
      <c r="B129" s="1" t="s">
        <v>158</v>
      </c>
      <c r="C129" s="9">
        <v>148213.75</v>
      </c>
      <c r="D129" s="6">
        <f t="shared" si="6"/>
        <v>-6.2431452195385759</v>
      </c>
      <c r="E129" s="6">
        <f t="shared" si="8"/>
        <v>-9.3069318199480051</v>
      </c>
      <c r="F129" s="6">
        <f>+SUM(C$129:C129)/SUM(C$117:C117)*100-100</f>
        <v>-9.3069318199480051</v>
      </c>
      <c r="G129" s="9">
        <v>474608.65</v>
      </c>
      <c r="H129" s="6">
        <f t="shared" si="7"/>
        <v>-13.51194005860539</v>
      </c>
      <c r="I129" s="6">
        <f t="shared" si="9"/>
        <v>-8.5233025508099303</v>
      </c>
      <c r="J129" s="6">
        <f>+SUM(G$129:G129)/SUM(G$117:G117)*100-100</f>
        <v>-8.5233025508099303</v>
      </c>
    </row>
    <row r="130" spans="1:10" x14ac:dyDescent="0.3">
      <c r="B130" s="1" t="s">
        <v>159</v>
      </c>
      <c r="C130" s="9">
        <v>165040.99</v>
      </c>
      <c r="D130" s="6">
        <f t="shared" si="6"/>
        <v>11.353359590456336</v>
      </c>
      <c r="E130" s="6">
        <f t="shared" si="8"/>
        <v>-15.112021730039956</v>
      </c>
      <c r="F130" s="6">
        <f>+SUM(C$129:C130)/SUM(C$117:C118)*100-100</f>
        <v>-12.460911908478053</v>
      </c>
      <c r="G130" s="9">
        <v>575767.56000000006</v>
      </c>
      <c r="H130" s="6">
        <f t="shared" si="7"/>
        <v>21.314173266753585</v>
      </c>
      <c r="I130" s="6">
        <f t="shared" si="9"/>
        <v>-7.3243336381780324</v>
      </c>
      <c r="J130" s="6">
        <f>+SUM(G$129:G130)/SUM(G$117:G118)*100-100</f>
        <v>-7.8699526720806574</v>
      </c>
    </row>
    <row r="131" spans="1:10" x14ac:dyDescent="0.3">
      <c r="B131" s="1" t="s">
        <v>160</v>
      </c>
      <c r="C131" s="9">
        <v>107961.03</v>
      </c>
      <c r="D131" s="6">
        <f t="shared" si="6"/>
        <v>-34.585323318770691</v>
      </c>
      <c r="E131" s="6">
        <f t="shared" si="8"/>
        <v>-46.674232109600311</v>
      </c>
      <c r="F131" s="6">
        <f>+SUM(C$129:C131)/SUM(C$117:C119)*100-100</f>
        <v>-24.823333863583827</v>
      </c>
      <c r="G131" s="9">
        <v>404111.74999999994</v>
      </c>
      <c r="H131" s="6">
        <f t="shared" si="7"/>
        <v>-29.813386846594852</v>
      </c>
      <c r="I131" s="6">
        <f t="shared" si="9"/>
        <v>-38.320850855072372</v>
      </c>
      <c r="J131" s="6">
        <f>+SUM(G$129:G131)/SUM(G$117:G119)*100-100</f>
        <v>-18.982911665206103</v>
      </c>
    </row>
    <row r="132" spans="1:10" x14ac:dyDescent="0.3">
      <c r="B132" s="1" t="s">
        <v>161</v>
      </c>
      <c r="C132" s="9">
        <v>3233.25</v>
      </c>
      <c r="D132" s="6">
        <f t="shared" si="6"/>
        <v>-97.005169365279301</v>
      </c>
      <c r="E132" s="6">
        <f t="shared" si="8"/>
        <v>-98.134771626849215</v>
      </c>
      <c r="F132" s="6">
        <f>+SUM(C$129:C132)/SUM(C$117:C120)*100-100</f>
        <v>-42.145144543728286</v>
      </c>
      <c r="G132" s="9">
        <v>30559.200000000001</v>
      </c>
      <c r="H132" s="6">
        <f t="shared" si="7"/>
        <v>-92.437933319187081</v>
      </c>
      <c r="I132" s="6">
        <f t="shared" si="9"/>
        <v>-94.741541595120609</v>
      </c>
      <c r="J132" s="6">
        <f>+SUM(G$129:G132)/SUM(G$117:G120)*100-100</f>
        <v>-37.509301008574134</v>
      </c>
    </row>
    <row r="133" spans="1:10" x14ac:dyDescent="0.3">
      <c r="B133" s="1" t="s">
        <v>162</v>
      </c>
      <c r="C133" s="9">
        <v>70161.3</v>
      </c>
      <c r="D133" s="6">
        <f t="shared" si="6"/>
        <v>2069.9930410577595</v>
      </c>
      <c r="E133" s="6">
        <f t="shared" si="8"/>
        <v>-63.267731289376123</v>
      </c>
      <c r="F133" s="6">
        <f>+SUM(C$129:C133)/SUM(C$117:C121)*100-100</f>
        <v>-46.508481292129133</v>
      </c>
      <c r="G133" s="9">
        <v>298568.04999179841</v>
      </c>
      <c r="H133" s="6">
        <f t="shared" si="7"/>
        <v>877.01526869747374</v>
      </c>
      <c r="I133" s="6">
        <f t="shared" si="9"/>
        <v>-53.59349949874553</v>
      </c>
      <c r="J133" s="6">
        <f>+SUM(G$129:G133)/SUM(G$117:G121)*100-100</f>
        <v>-40.93607209672718</v>
      </c>
    </row>
    <row r="134" spans="1:10" x14ac:dyDescent="0.3">
      <c r="B134" s="1" t="s">
        <v>163</v>
      </c>
      <c r="C134" s="9">
        <v>118924.18</v>
      </c>
      <c r="D134" s="6">
        <f t="shared" si="6"/>
        <v>69.50110673547951</v>
      </c>
      <c r="E134" s="6">
        <f t="shared" si="8"/>
        <v>-29.62978829914455</v>
      </c>
      <c r="F134" s="6">
        <f>+SUM(C$129:C134)/SUM(C$117:C122)*100-100</f>
        <v>-43.900275458846508</v>
      </c>
      <c r="G134" s="9">
        <v>439428.82002143865</v>
      </c>
      <c r="H134" s="6">
        <f t="shared" si="7"/>
        <v>47.178782201749215</v>
      </c>
      <c r="I134" s="6">
        <f t="shared" si="9"/>
        <v>-24.087413566527815</v>
      </c>
      <c r="J134" s="6">
        <f>+SUM(G$129:G134)/SUM(G$117:G122)*100-100</f>
        <v>-38.225889756347797</v>
      </c>
    </row>
    <row r="135" spans="1:10" x14ac:dyDescent="0.3">
      <c r="B135" s="1" t="s">
        <v>164</v>
      </c>
      <c r="C135" s="9">
        <v>136106.65</v>
      </c>
      <c r="D135" s="6">
        <f t="shared" si="6"/>
        <v>14.448256023291478</v>
      </c>
      <c r="E135" s="6">
        <f t="shared" si="8"/>
        <v>-30.274447063934346</v>
      </c>
      <c r="F135" s="6">
        <f>+SUM(C$129:C135)/SUM(C$117:C123)*100-100</f>
        <v>-41.836574082017883</v>
      </c>
      <c r="G135" s="9">
        <v>513111.82999532699</v>
      </c>
      <c r="H135" s="6">
        <f t="shared" si="7"/>
        <v>16.767905657688445</v>
      </c>
      <c r="I135" s="6">
        <f t="shared" si="9"/>
        <v>-21.242970318919319</v>
      </c>
      <c r="J135" s="6">
        <f>+SUM(G$129:G135)/SUM(G$117:G123)*100-100</f>
        <v>-35.622567893343188</v>
      </c>
    </row>
    <row r="136" spans="1:10" x14ac:dyDescent="0.3">
      <c r="B136" s="1" t="s">
        <v>165</v>
      </c>
      <c r="C136" s="9">
        <v>134084.20000000001</v>
      </c>
      <c r="D136" s="6">
        <f t="shared" si="6"/>
        <v>-1.4859303347778905</v>
      </c>
      <c r="E136" s="6">
        <f t="shared" si="8"/>
        <v>-26.724944232532593</v>
      </c>
      <c r="F136" s="6">
        <f>+SUM(C$129:C136)/SUM(C$117:C124)*100-100</f>
        <v>-39.957811262131401</v>
      </c>
      <c r="G136" s="9">
        <v>509440.79000839236</v>
      </c>
      <c r="H136" s="6">
        <f t="shared" si="7"/>
        <v>-0.71544637490974594</v>
      </c>
      <c r="I136" s="6">
        <f t="shared" si="9"/>
        <v>-19.275455552330072</v>
      </c>
      <c r="J136" s="6">
        <f>+SUM(G$129:G136)/SUM(G$117:G124)*100-100</f>
        <v>-33.509094119644359</v>
      </c>
    </row>
    <row r="137" spans="1:10" x14ac:dyDescent="0.3">
      <c r="B137" s="1" t="s">
        <v>166</v>
      </c>
      <c r="C137" s="9">
        <v>148141.45000000001</v>
      </c>
      <c r="D137" s="6">
        <f t="shared" si="6"/>
        <v>10.483897431613869</v>
      </c>
      <c r="E137" s="6">
        <f t="shared" si="8"/>
        <v>-18.132401816450312</v>
      </c>
      <c r="F137" s="6">
        <f>+SUM(C$129:C137)/SUM(C$117:C125)*100-100</f>
        <v>-37.568303539129587</v>
      </c>
      <c r="G137" s="9">
        <v>534261.58498153661</v>
      </c>
      <c r="H137" s="6">
        <f t="shared" si="7"/>
        <v>4.8721648246375082</v>
      </c>
      <c r="I137" s="6">
        <f t="shared" si="9"/>
        <v>-11.82319082456614</v>
      </c>
      <c r="J137" s="6">
        <f>+SUM(G$129:G137)/SUM(G$117:G125)*100-100</f>
        <v>-31.114514409357383</v>
      </c>
    </row>
    <row r="138" spans="1:10" x14ac:dyDescent="0.3">
      <c r="B138" s="1" t="s">
        <v>167</v>
      </c>
      <c r="C138" s="9">
        <v>153446.93</v>
      </c>
      <c r="D138" s="6">
        <f>+C138/C137*100-100</f>
        <v>3.5813609222806946</v>
      </c>
      <c r="E138" s="6">
        <f>+C138/C126*100-100</f>
        <v>-21.346415359719842</v>
      </c>
      <c r="F138" s="6">
        <f>+SUM(C$129:C138)/SUM(C$117:C126)*100-100</f>
        <v>-35.855663515709452</v>
      </c>
      <c r="G138" s="9">
        <v>539360.1273387192</v>
      </c>
      <c r="H138" s="6">
        <f>+G138/G137*100-100</f>
        <v>0.9543157323128213</v>
      </c>
      <c r="I138" s="6">
        <f>+G138/G126*100-100</f>
        <v>-13.664935072124919</v>
      </c>
      <c r="J138" s="6">
        <f>+SUM(G$129:G138)/SUM(G$117:G126)*100-100</f>
        <v>-29.330899970937224</v>
      </c>
    </row>
    <row r="139" spans="1:10" x14ac:dyDescent="0.3">
      <c r="B139" s="1" t="s">
        <v>168</v>
      </c>
      <c r="C139" s="9">
        <v>135757.78</v>
      </c>
      <c r="D139" s="6">
        <f>+C139/C138*100-100</f>
        <v>-11.527861782571989</v>
      </c>
      <c r="E139" s="6">
        <f>+C139/C127*100-100</f>
        <v>-18.490397788493524</v>
      </c>
      <c r="F139" s="6">
        <f>+SUM(C$129:C139)/SUM(C$117:C127)*100-100</f>
        <v>-34.41989925039897</v>
      </c>
      <c r="G139" s="9">
        <v>483380.98997901921</v>
      </c>
      <c r="H139" s="6">
        <f>+G139/G138*100-100</f>
        <v>-10.378805277266068</v>
      </c>
      <c r="I139" s="6">
        <f>+G139/G127*100-100</f>
        <v>-17.495519129167121</v>
      </c>
      <c r="J139" s="6">
        <f>+SUM(G$129:G139)/SUM(G$117:G127)*100-100</f>
        <v>-28.295606011935675</v>
      </c>
    </row>
    <row r="140" spans="1:10" x14ac:dyDescent="0.3">
      <c r="B140" s="1" t="s">
        <v>169</v>
      </c>
      <c r="C140" s="9">
        <v>127417.18</v>
      </c>
      <c r="D140" s="6">
        <f>+C140/C139*100-100</f>
        <v>-6.1437362926824619</v>
      </c>
      <c r="E140" s="6">
        <f>+C140/C128*100-100</f>
        <v>-19.398611520213791</v>
      </c>
      <c r="F140" s="6">
        <f>+SUM(C$129:C140)/SUM(C$117:C128)*100-100</f>
        <v>-33.326878746091936</v>
      </c>
      <c r="G140" s="9">
        <v>457110.33999079699</v>
      </c>
      <c r="H140" s="6">
        <f>+G140/G139*100-100</f>
        <v>-5.4347710259277022</v>
      </c>
      <c r="I140" s="6">
        <f>+G140/G128*100-100</f>
        <v>-16.700661724232546</v>
      </c>
      <c r="J140" s="6">
        <f>+SUM(G$129:G140)/SUM(G$117:G128)*100-100</f>
        <v>-27.417558618370379</v>
      </c>
    </row>
    <row r="141" spans="1:10" x14ac:dyDescent="0.3">
      <c r="A141" s="1">
        <v>2021</v>
      </c>
      <c r="B141" s="1" t="s">
        <v>158</v>
      </c>
      <c r="C141" s="9">
        <v>110182.8</v>
      </c>
      <c r="D141" s="6">
        <f>+C141/C140*100-100</f>
        <v>-13.525946815021328</v>
      </c>
      <c r="E141" s="6">
        <f t="shared" ref="E141:E142" si="10">+C141/C129*100-100</f>
        <v>-25.659528889863452</v>
      </c>
      <c r="F141" s="6">
        <f>+SUM(C$141:C141)/SUM(C$129:C129)*100-100</f>
        <v>-25.659528889863452</v>
      </c>
      <c r="G141" s="9">
        <v>391223.37002765649</v>
      </c>
      <c r="H141" s="6">
        <f t="shared" ref="H141:H142" si="11">+G141/G140*100-100</f>
        <v>-14.413799951334951</v>
      </c>
      <c r="I141" s="6">
        <f t="shared" ref="I141:I142" si="12">+G141/G129*100-100</f>
        <v>-17.569271013569505</v>
      </c>
      <c r="J141" s="6">
        <f>+SUM(G$141:G141)/SUM(G$129:G129)*100-100</f>
        <v>-17.569271013569505</v>
      </c>
    </row>
    <row r="142" spans="1:10" x14ac:dyDescent="0.3">
      <c r="B142" s="1" t="s">
        <v>159</v>
      </c>
      <c r="C142" s="9">
        <v>147595.29999999999</v>
      </c>
      <c r="D142" s="6">
        <f>+C142/C141*100-100</f>
        <v>33.954936705184451</v>
      </c>
      <c r="E142" s="6">
        <f t="shared" si="10"/>
        <v>-10.570519481251296</v>
      </c>
      <c r="F142" s="6">
        <f>+SUM(C$141:C142)/SUM(C$129:C130)*100-100</f>
        <v>-17.709752771817605</v>
      </c>
      <c r="G142" s="9">
        <v>505824.27</v>
      </c>
      <c r="H142" s="6">
        <f t="shared" si="11"/>
        <v>29.292958640032708</v>
      </c>
      <c r="I142" s="6">
        <f t="shared" si="12"/>
        <v>-12.147834449026618</v>
      </c>
      <c r="J142" s="6">
        <f>+SUM(G$141:G142)/SUM(G$129:G130)*100-100</f>
        <v>-14.597490738327323</v>
      </c>
    </row>
    <row r="143" spans="1:10" x14ac:dyDescent="0.3">
      <c r="B143" s="1" t="s">
        <v>160</v>
      </c>
      <c r="C143" s="9">
        <v>167204.21</v>
      </c>
      <c r="D143" s="6">
        <f t="shared" ref="D143" si="13">+C143/C142*100-100</f>
        <v>13.285592427401156</v>
      </c>
      <c r="E143" s="6">
        <f t="shared" ref="E143" si="14">+C143/C131*100-100</f>
        <v>54.874596880003821</v>
      </c>
      <c r="F143" s="6">
        <f>+SUM(C$141:C143)/SUM(C$129:C131)*100-100</f>
        <v>0.89420678622738592</v>
      </c>
      <c r="G143" s="9">
        <v>572461.84000629431</v>
      </c>
      <c r="H143" s="6">
        <f t="shared" ref="H143" si="15">+G143/G142*100-100</f>
        <v>13.174055488933803</v>
      </c>
      <c r="I143" s="6">
        <f t="shared" ref="I143" si="16">+G143/G131*100-100</f>
        <v>41.659291026874229</v>
      </c>
      <c r="J143" s="6">
        <f>+SUM(G$141:G143)/SUM(G$129:G131)*100-100</f>
        <v>1.0327703251631561</v>
      </c>
    </row>
    <row r="144" spans="1:10" x14ac:dyDescent="0.3">
      <c r="B144" s="1" t="s">
        <v>161</v>
      </c>
      <c r="C144" s="9">
        <v>141572.32</v>
      </c>
      <c r="D144" s="6">
        <f t="shared" ref="D144" si="17">+C144/C143*100-100</f>
        <v>-15.329691758359417</v>
      </c>
      <c r="E144" s="6">
        <f>+C144/C132*100-100</f>
        <v>4278.6382123250605</v>
      </c>
      <c r="F144" s="6">
        <f>+SUM(C$141:C144)/SUM(C$129:C132)*100-100</f>
        <v>33.480018401267586</v>
      </c>
      <c r="G144" s="9">
        <v>457335.73001029977</v>
      </c>
      <c r="H144" s="6">
        <f t="shared" ref="H144" si="18">+G144/G143*100-100</f>
        <v>-20.110704670677919</v>
      </c>
      <c r="I144" s="6">
        <f t="shared" ref="I144" si="19">+G144/G132*100-100</f>
        <v>1396.5566180079968</v>
      </c>
      <c r="J144" s="6">
        <f>+SUM(G$141:G144)/SUM(G$129:G132)*100-100</f>
        <v>29.749765660253559</v>
      </c>
    </row>
    <row r="145" spans="2:10" x14ac:dyDescent="0.3">
      <c r="B145" s="1" t="s">
        <v>162</v>
      </c>
      <c r="C145" s="9">
        <v>119592.08996948155</v>
      </c>
      <c r="D145" s="6">
        <f t="shared" ref="D145" si="20">+C145/C144*100-100</f>
        <v>-15.525796307158387</v>
      </c>
      <c r="E145" s="6">
        <f>+C145/C133*100-100</f>
        <v>70.453070238837569</v>
      </c>
      <c r="F145" s="6">
        <f>+SUM(C$141:C145)/SUM(C$129:C133)*100-100</f>
        <v>38.72470755755387</v>
      </c>
      <c r="G145" s="9">
        <v>398756.86996061238</v>
      </c>
      <c r="H145" s="6">
        <f t="shared" ref="H145" si="21">+G145/G144*100-100</f>
        <v>-12.808721515891207</v>
      </c>
      <c r="I145" s="6">
        <f t="shared" ref="I145" si="22">+G145/G133*100-100</f>
        <v>33.556443822963018</v>
      </c>
      <c r="J145" s="6">
        <f>+SUM(G$141:G145)/SUM(G$129:G133)*100-100</f>
        <v>30.386984085853186</v>
      </c>
    </row>
    <row r="146" spans="2:10" x14ac:dyDescent="0.3">
      <c r="B146" s="1" t="s">
        <v>163</v>
      </c>
      <c r="C146" s="9">
        <v>144900.06</v>
      </c>
      <c r="D146" s="6">
        <f>+C146/C145*100-100</f>
        <v>21.161909652199199</v>
      </c>
      <c r="E146" s="6">
        <f>+C146/C134*100-100</f>
        <v>21.842387309292349</v>
      </c>
      <c r="F146" s="6">
        <f>+SUM(C$141:C146)/SUM(C$129:C134)*100-100</f>
        <v>35.452330711554367</v>
      </c>
      <c r="G146" s="9">
        <v>485677.21997744561</v>
      </c>
      <c r="H146" s="6">
        <f t="shared" ref="H146:H147" si="23">+G146/G145*100-100</f>
        <v>21.797831351574942</v>
      </c>
      <c r="I146" s="6">
        <f>+G146/G134*100-100</f>
        <v>10.524662436512628</v>
      </c>
      <c r="J146" s="6">
        <f>+SUM(G$141:G146)/SUM(G$129:G134)*100-100</f>
        <v>26.460801586802972</v>
      </c>
    </row>
    <row r="147" spans="2:10" x14ac:dyDescent="0.3">
      <c r="B147" s="1" t="s">
        <v>164</v>
      </c>
      <c r="C147" s="9">
        <v>161742.75</v>
      </c>
      <c r="D147" s="6">
        <f>+C147/C146*100-100</f>
        <v>11.623659783163646</v>
      </c>
      <c r="E147" s="6">
        <f>+C147/C135*100-100</f>
        <v>18.835303050953073</v>
      </c>
      <c r="F147" s="6">
        <f>+SUM(C$141:C147)/SUM(C$129:C135)*100-100</f>
        <v>32.435303207338819</v>
      </c>
      <c r="G147" s="9">
        <v>544203.37998197554</v>
      </c>
      <c r="H147" s="6">
        <f t="shared" si="23"/>
        <v>12.050423119957699</v>
      </c>
      <c r="I147" s="6">
        <f>+G147/G135*100-100</f>
        <v>6.0594100874524059</v>
      </c>
      <c r="J147" s="6">
        <f>+SUM(G$141:G147)/SUM(G$129:G135)*100-100</f>
        <v>22.634924750002398</v>
      </c>
    </row>
    <row r="148" spans="2:10" x14ac:dyDescent="0.3">
      <c r="B148" s="1" t="s">
        <v>165</v>
      </c>
      <c r="C148" s="9">
        <v>160351.05799999999</v>
      </c>
      <c r="D148" s="6">
        <f>+C148/C147*100-100</f>
        <v>-0.86043547546954358</v>
      </c>
      <c r="E148" s="6">
        <f>+C148/C136*100-100</f>
        <v>19.58982340946956</v>
      </c>
      <c r="F148" s="6">
        <f>+SUM(C$141:C148)/SUM(C$129:C136)*100-100</f>
        <v>30.486308666994944</v>
      </c>
      <c r="G148" s="9">
        <v>547982.02798550413</v>
      </c>
      <c r="H148" s="6">
        <f t="shared" ref="H148" si="24">+G148/G147*100-100</f>
        <v>0.69434482447606172</v>
      </c>
      <c r="I148" s="6">
        <f>+G148/G136*100-100</f>
        <v>7.565400873470864</v>
      </c>
      <c r="J148" s="6">
        <f>+SUM(G$141:G148)/SUM(G$129:G136)*100-100</f>
        <v>20.269556844945441</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35" orientation="portrait"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zoomScale="90" zoomScaleNormal="90" workbookViewId="0">
      <selection activeCell="A9" sqref="A9"/>
    </sheetView>
  </sheetViews>
  <sheetFormatPr baseColWidth="10" defaultColWidth="11.5546875" defaultRowHeight="14.4" x14ac:dyDescent="0.3"/>
  <cols>
    <col min="1" max="1" width="6.33203125" style="1" customWidth="1"/>
    <col min="2" max="2" width="7" style="1" customWidth="1"/>
    <col min="3" max="3" width="9.6640625" style="1" customWidth="1"/>
    <col min="4" max="4" width="10.88671875" style="1" customWidth="1"/>
    <col min="5" max="5" width="11.6640625" style="1" customWidth="1"/>
    <col min="6" max="6" width="11.109375" style="1" customWidth="1"/>
    <col min="7" max="9" width="11.5546875" style="1"/>
    <col min="10" max="10" width="11.5546875" style="1" customWidth="1"/>
    <col min="11"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0.199999999999999" customHeight="1" x14ac:dyDescent="0.3"/>
    <row r="9" spans="1:15" ht="21" x14ac:dyDescent="0.4">
      <c r="A9" s="8" t="s">
        <v>236</v>
      </c>
      <c r="N9" s="109" t="s">
        <v>61</v>
      </c>
      <c r="O9" s="109"/>
    </row>
    <row r="10" spans="1:15" ht="21" x14ac:dyDescent="0.4">
      <c r="A10" s="118" t="s">
        <v>147</v>
      </c>
      <c r="B10" s="118"/>
      <c r="C10" s="118"/>
      <c r="D10" s="118"/>
      <c r="E10" s="118"/>
      <c r="F10" s="118"/>
      <c r="N10" s="110">
        <v>44497</v>
      </c>
      <c r="O10" s="110"/>
    </row>
    <row r="11" spans="1:15" x14ac:dyDescent="0.3">
      <c r="A11" s="118"/>
      <c r="B11" s="118"/>
      <c r="C11" s="118"/>
      <c r="D11" s="118"/>
      <c r="E11" s="118"/>
      <c r="F11" s="118"/>
    </row>
    <row r="12" spans="1:15" x14ac:dyDescent="0.3">
      <c r="A12" s="114" t="s">
        <v>148</v>
      </c>
      <c r="B12" s="114"/>
      <c r="C12" s="114"/>
      <c r="D12" s="114"/>
      <c r="E12" s="114"/>
      <c r="F12" s="114"/>
    </row>
    <row r="13" spans="1:15" ht="28.95" customHeight="1" x14ac:dyDescent="0.3">
      <c r="A13" s="119" t="s">
        <v>144</v>
      </c>
      <c r="B13" s="120"/>
      <c r="C13" s="120"/>
      <c r="D13" s="120"/>
      <c r="E13" s="120"/>
      <c r="F13" s="121"/>
    </row>
    <row r="14" spans="1:15" x14ac:dyDescent="0.3">
      <c r="A14" s="114" t="s">
        <v>24</v>
      </c>
      <c r="B14" s="114"/>
      <c r="C14" s="114"/>
      <c r="D14" s="114"/>
      <c r="E14" s="114"/>
      <c r="F14" s="114"/>
    </row>
    <row r="15" spans="1:15" x14ac:dyDescent="0.3">
      <c r="A15" s="114" t="s">
        <v>143</v>
      </c>
      <c r="B15" s="114"/>
      <c r="C15" s="114"/>
      <c r="D15" s="114"/>
      <c r="E15" s="114"/>
      <c r="F15" s="114"/>
    </row>
    <row r="16" spans="1:15" x14ac:dyDescent="0.3">
      <c r="A16" s="114" t="s">
        <v>328</v>
      </c>
      <c r="B16" s="114"/>
      <c r="C16" s="114"/>
      <c r="D16" s="114"/>
      <c r="E16" s="114"/>
      <c r="F16" s="114"/>
    </row>
    <row r="17" spans="1:10" ht="84" customHeight="1" x14ac:dyDescent="0.3">
      <c r="A17" s="115" t="s">
        <v>149</v>
      </c>
      <c r="B17" s="116"/>
      <c r="C17" s="116"/>
      <c r="D17" s="116"/>
      <c r="E17" s="116"/>
      <c r="F17" s="117"/>
    </row>
    <row r="20" spans="1:10" ht="28.8" x14ac:dyDescent="0.3">
      <c r="A20" s="4" t="s">
        <v>11</v>
      </c>
      <c r="B20" s="4" t="s">
        <v>14</v>
      </c>
      <c r="C20" s="4" t="s">
        <v>145</v>
      </c>
      <c r="D20" s="4" t="s">
        <v>9</v>
      </c>
      <c r="E20" s="4" t="s">
        <v>13</v>
      </c>
      <c r="F20" s="4" t="s">
        <v>146</v>
      </c>
      <c r="G20" s="4" t="s">
        <v>9</v>
      </c>
      <c r="H20" s="4" t="s">
        <v>13</v>
      </c>
      <c r="J20" s="5"/>
    </row>
    <row r="21" spans="1:10" x14ac:dyDescent="0.3">
      <c r="A21" s="1">
        <v>2011</v>
      </c>
      <c r="B21" s="1">
        <v>1</v>
      </c>
      <c r="C21" s="84">
        <v>43549.5149445102</v>
      </c>
      <c r="D21" s="7"/>
      <c r="E21" s="6"/>
      <c r="F21" s="5">
        <v>167032.01428220901</v>
      </c>
      <c r="J21" s="84"/>
    </row>
    <row r="22" spans="1:10" x14ac:dyDescent="0.3">
      <c r="B22" s="1">
        <v>2</v>
      </c>
      <c r="C22" s="84">
        <v>43983.975959294898</v>
      </c>
      <c r="D22" s="7"/>
      <c r="E22" s="6">
        <f>+C22/C21*100-100</f>
        <v>0.99762538190901751</v>
      </c>
      <c r="F22" s="5">
        <v>169774.87573068801</v>
      </c>
      <c r="G22" s="11"/>
      <c r="H22" s="6">
        <f>+F22/F21*100-100</f>
        <v>1.6421172074503119</v>
      </c>
      <c r="J22" s="84"/>
    </row>
    <row r="23" spans="1:10" x14ac:dyDescent="0.3">
      <c r="B23" s="1">
        <v>3</v>
      </c>
      <c r="C23" s="84">
        <v>44782.973258829297</v>
      </c>
      <c r="D23" s="7"/>
      <c r="E23" s="6">
        <f t="shared" ref="E23:E24" si="0">+C23/C22*100-100</f>
        <v>1.8165645149357061</v>
      </c>
      <c r="F23" s="5">
        <v>173123.474138591</v>
      </c>
      <c r="H23" s="6">
        <f>+F23/F22*100-100</f>
        <v>1.9723757084144893</v>
      </c>
      <c r="J23" s="84"/>
    </row>
    <row r="24" spans="1:10" x14ac:dyDescent="0.3">
      <c r="B24" s="1">
        <v>4</v>
      </c>
      <c r="C24" s="84">
        <v>44553.252926330199</v>
      </c>
      <c r="D24" s="7"/>
      <c r="E24" s="6">
        <f t="shared" si="0"/>
        <v>-0.51296355686658046</v>
      </c>
      <c r="F24" s="5">
        <v>174697.63584851101</v>
      </c>
      <c r="H24" s="6">
        <f>+F24/F23*100-100</f>
        <v>0.90927109553024366</v>
      </c>
      <c r="J24" s="84"/>
    </row>
    <row r="25" spans="1:10" x14ac:dyDescent="0.3">
      <c r="B25" s="1" t="s">
        <v>74</v>
      </c>
      <c r="C25" s="83">
        <v>176869.71708896459</v>
      </c>
      <c r="D25" s="7"/>
      <c r="F25" s="5">
        <f>+SUM(F21:F24)</f>
        <v>684627.99999999907</v>
      </c>
      <c r="J25" s="84"/>
    </row>
    <row r="26" spans="1:10" x14ac:dyDescent="0.3">
      <c r="A26" s="1">
        <v>2012</v>
      </c>
      <c r="B26" s="1">
        <v>1</v>
      </c>
      <c r="C26" s="84">
        <v>45190.598956061804</v>
      </c>
      <c r="D26" s="7">
        <f>+C26/C21*100-100</f>
        <v>3.7683175430142768</v>
      </c>
      <c r="E26" s="6">
        <f>+C26/C24*100-100</f>
        <v>1.4305263653486122</v>
      </c>
      <c r="F26" s="5">
        <v>175963.06475740901</v>
      </c>
      <c r="G26" s="7">
        <f>+F26/F21*100-100</f>
        <v>5.3469094015178058</v>
      </c>
      <c r="H26" s="6">
        <f>+F26/F24*100-100</f>
        <v>0.72435376858524592</v>
      </c>
      <c r="J26" s="84"/>
    </row>
    <row r="27" spans="1:10" x14ac:dyDescent="0.3">
      <c r="B27" s="1">
        <v>2</v>
      </c>
      <c r="C27" s="84">
        <v>45835.126080645801</v>
      </c>
      <c r="D27" s="7">
        <f t="shared" ref="D27:D29" si="1">+C27/C22*100-100</f>
        <v>4.208692099741171</v>
      </c>
      <c r="E27" s="6">
        <f>+C27/C26*100-100</f>
        <v>1.426241606601991</v>
      </c>
      <c r="F27" s="5">
        <v>178164.81974338999</v>
      </c>
      <c r="G27" s="7">
        <f>+F27/F22*100-100</f>
        <v>4.941805421204279</v>
      </c>
      <c r="H27" s="6">
        <f>+F27/F26*100-100</f>
        <v>1.2512597396598011</v>
      </c>
      <c r="J27" s="84"/>
    </row>
    <row r="28" spans="1:10" x14ac:dyDescent="0.3">
      <c r="B28" s="1">
        <v>3</v>
      </c>
      <c r="C28" s="84">
        <v>45819.110049439303</v>
      </c>
      <c r="D28" s="7">
        <f t="shared" si="1"/>
        <v>2.3136846779277249</v>
      </c>
      <c r="E28" s="6">
        <f>+C28/C27*100-100</f>
        <v>-3.4942701321071468E-2</v>
      </c>
      <c r="F28" s="5">
        <v>177764.278681631</v>
      </c>
      <c r="G28" s="7">
        <f>+F28/F23*100-100</f>
        <v>2.6806327484653565</v>
      </c>
      <c r="H28" s="6">
        <f>+F28/F27*100-100</f>
        <v>-0.22481490023444906</v>
      </c>
      <c r="J28" s="84"/>
    </row>
    <row r="29" spans="1:10" x14ac:dyDescent="0.3">
      <c r="B29" s="1">
        <v>4</v>
      </c>
      <c r="C29" s="84">
        <v>46258.932094630902</v>
      </c>
      <c r="D29" s="7">
        <f t="shared" si="1"/>
        <v>3.8284054614846639</v>
      </c>
      <c r="E29" s="6">
        <f>+C29/C28*100-100</f>
        <v>0.95990962006251834</v>
      </c>
      <c r="F29" s="5">
        <v>179522.83681756901</v>
      </c>
      <c r="G29" s="7">
        <f>+F29/F24*100-100</f>
        <v>2.7620299185056894</v>
      </c>
      <c r="H29" s="6">
        <f>+F29/F28*100-100</f>
        <v>0.98926406867576588</v>
      </c>
      <c r="J29" s="84"/>
    </row>
    <row r="30" spans="1:10" x14ac:dyDescent="0.3">
      <c r="B30" s="1" t="s">
        <v>74</v>
      </c>
      <c r="C30" s="83">
        <v>183103.7671807778</v>
      </c>
      <c r="D30" s="7">
        <f t="shared" ref="D30:D36" si="2">+C30/C25*100-100</f>
        <v>3.5246565632699713</v>
      </c>
      <c r="F30" s="5">
        <f>+SUM(F26:F29)</f>
        <v>711414.99999999895</v>
      </c>
      <c r="G30" s="7">
        <f t="shared" ref="G30:G31" si="3">+F30/F25*100-100</f>
        <v>3.9126357671611487</v>
      </c>
      <c r="J30" s="84"/>
    </row>
    <row r="31" spans="1:10" x14ac:dyDescent="0.3">
      <c r="A31" s="1">
        <v>2013</v>
      </c>
      <c r="B31" s="1">
        <v>1</v>
      </c>
      <c r="C31" s="84">
        <v>46590.326305569302</v>
      </c>
      <c r="D31" s="7">
        <f t="shared" si="2"/>
        <v>3.0973861419018505</v>
      </c>
      <c r="E31" s="6">
        <f>+C31/C29*100-100</f>
        <v>0.71638966991385189</v>
      </c>
      <c r="F31" s="5">
        <v>182590.76268173099</v>
      </c>
      <c r="G31" s="7">
        <f t="shared" si="3"/>
        <v>3.7665278980331749</v>
      </c>
      <c r="H31" s="6">
        <f>+F31/F29*100-100</f>
        <v>1.7089334808582493</v>
      </c>
      <c r="J31" s="84"/>
    </row>
    <row r="32" spans="1:10" x14ac:dyDescent="0.3">
      <c r="B32" s="1">
        <v>2</v>
      </c>
      <c r="C32" s="84">
        <v>47622.671503472899</v>
      </c>
      <c r="D32" s="7">
        <f t="shared" si="2"/>
        <v>3.8999465599417249</v>
      </c>
      <c r="E32" s="6">
        <f>+C32/C31*100-100</f>
        <v>2.2157930192049093</v>
      </c>
      <c r="F32" s="5">
        <v>186575.446318979</v>
      </c>
      <c r="G32" s="7">
        <f t="shared" ref="G32:G65" si="4">+F32/F27*100-100</f>
        <v>4.7206999606896431</v>
      </c>
      <c r="H32" s="6">
        <f>+F32/F31*100-100</f>
        <v>2.1823029701637324</v>
      </c>
      <c r="J32" s="84"/>
    </row>
    <row r="33" spans="1:10" x14ac:dyDescent="0.3">
      <c r="B33" s="1">
        <v>3</v>
      </c>
      <c r="C33" s="84">
        <v>47684.729132815497</v>
      </c>
      <c r="D33" s="7">
        <f t="shared" si="2"/>
        <v>4.0717051932330719</v>
      </c>
      <c r="E33" s="6">
        <f>+C33/C32*100-100</f>
        <v>0.13031110473941965</v>
      </c>
      <c r="F33" s="5">
        <v>188248.91842098901</v>
      </c>
      <c r="G33" s="7">
        <f t="shared" si="4"/>
        <v>5.8980577071592535</v>
      </c>
      <c r="H33" s="6">
        <f>+F33/F32*100-100</f>
        <v>0.89694122942039201</v>
      </c>
      <c r="J33" s="84"/>
    </row>
    <row r="34" spans="1:10" x14ac:dyDescent="0.3">
      <c r="B34" s="1">
        <v>4</v>
      </c>
      <c r="C34" s="84">
        <v>48262.441683520097</v>
      </c>
      <c r="D34" s="7">
        <f t="shared" si="2"/>
        <v>4.3310761796028032</v>
      </c>
      <c r="E34" s="6">
        <f>+C34/C33*100-100</f>
        <v>1.2115252853707119</v>
      </c>
      <c r="F34" s="5">
        <v>190523.87257830001</v>
      </c>
      <c r="G34" s="7">
        <f t="shared" si="4"/>
        <v>6.1279311065646027</v>
      </c>
      <c r="H34" s="6">
        <f>+F34/F33*100-100</f>
        <v>1.2084819272233176</v>
      </c>
      <c r="J34" s="84"/>
    </row>
    <row r="35" spans="1:10" x14ac:dyDescent="0.3">
      <c r="B35" s="1" t="s">
        <v>74</v>
      </c>
      <c r="C35" s="83">
        <v>190160.16862537779</v>
      </c>
      <c r="D35" s="7">
        <f t="shared" si="2"/>
        <v>3.8537718547501072</v>
      </c>
      <c r="F35" s="5">
        <f>+SUM(F31:F34)</f>
        <v>747938.99999999907</v>
      </c>
      <c r="G35" s="7">
        <f t="shared" si="4"/>
        <v>5.1339935199567321</v>
      </c>
      <c r="J35" s="84"/>
    </row>
    <row r="36" spans="1:10" x14ac:dyDescent="0.3">
      <c r="A36" s="1">
        <v>2014</v>
      </c>
      <c r="B36" s="1">
        <v>1</v>
      </c>
      <c r="C36" s="84">
        <v>48917.260126186899</v>
      </c>
      <c r="D36" s="7">
        <f t="shared" si="2"/>
        <v>4.9944570152955521</v>
      </c>
      <c r="E36" s="6">
        <f>+C36/C34*100-100</f>
        <v>1.3567868094216209</v>
      </c>
      <c r="F36" s="5">
        <v>193171.893701761</v>
      </c>
      <c r="G36" s="7">
        <f t="shared" si="4"/>
        <v>5.7949979860009222</v>
      </c>
      <c r="H36" s="6">
        <f>+F36/F34*100-100</f>
        <v>1.3898631639311958</v>
      </c>
      <c r="J36" s="84"/>
    </row>
    <row r="37" spans="1:10" x14ac:dyDescent="0.3">
      <c r="B37" s="1">
        <v>2</v>
      </c>
      <c r="C37" s="84">
        <v>49251.410198396399</v>
      </c>
      <c r="D37" s="7">
        <f t="shared" ref="D37:D68" si="5">+C37/C32*100-100</f>
        <v>3.420090985035813</v>
      </c>
      <c r="E37" s="6">
        <f>+C37/C36*100-100</f>
        <v>0.68309237137877687</v>
      </c>
      <c r="F37" s="5">
        <v>194221.16954987001</v>
      </c>
      <c r="G37" s="7">
        <f t="shared" si="4"/>
        <v>4.0979257355330105</v>
      </c>
      <c r="H37" s="6">
        <f>+F37/F36*100-100</f>
        <v>0.54318246200402598</v>
      </c>
      <c r="J37" s="84"/>
    </row>
    <row r="38" spans="1:10" x14ac:dyDescent="0.3">
      <c r="B38" s="1">
        <v>3</v>
      </c>
      <c r="C38" s="84">
        <v>50078.812383782097</v>
      </c>
      <c r="D38" s="7">
        <f t="shared" si="5"/>
        <v>5.020649785591516</v>
      </c>
      <c r="E38" s="6">
        <f>+C38/C37*100-100</f>
        <v>1.6799563343520987</v>
      </c>
      <c r="F38" s="5">
        <v>196068.02960946099</v>
      </c>
      <c r="G38" s="7">
        <f t="shared" si="4"/>
        <v>4.1536021848400679</v>
      </c>
      <c r="H38" s="6">
        <f>+F38/F37*100-100</f>
        <v>0.95090564219712803</v>
      </c>
      <c r="J38" s="84"/>
    </row>
    <row r="39" spans="1:10" x14ac:dyDescent="0.3">
      <c r="B39" s="1">
        <v>4</v>
      </c>
      <c r="C39" s="84">
        <v>50748.112429708999</v>
      </c>
      <c r="D39" s="7">
        <f t="shared" si="5"/>
        <v>5.1503211596475751</v>
      </c>
      <c r="E39" s="6">
        <f>+C39/C38*100-100</f>
        <v>1.3364934471642016</v>
      </c>
      <c r="F39" s="5">
        <v>198127.907138907</v>
      </c>
      <c r="G39" s="7">
        <f t="shared" si="4"/>
        <v>3.99111904335345</v>
      </c>
      <c r="H39" s="6">
        <f>+F39/F38*100-100</f>
        <v>1.0505932729313372</v>
      </c>
      <c r="J39" s="84"/>
    </row>
    <row r="40" spans="1:10" x14ac:dyDescent="0.3">
      <c r="B40" s="1" t="s">
        <v>74</v>
      </c>
      <c r="C40" s="83">
        <v>198995.59513807439</v>
      </c>
      <c r="D40" s="7">
        <f t="shared" si="5"/>
        <v>4.6463076766106042</v>
      </c>
      <c r="F40" s="5">
        <f>+SUM(F36:F39)</f>
        <v>781588.99999999895</v>
      </c>
      <c r="G40" s="7">
        <f>+F40/F35*100-100</f>
        <v>4.4990300011097162</v>
      </c>
      <c r="J40" s="84"/>
    </row>
    <row r="41" spans="1:10" x14ac:dyDescent="0.3">
      <c r="A41" s="1">
        <v>2015</v>
      </c>
      <c r="B41" s="1">
        <v>1</v>
      </c>
      <c r="C41" s="84">
        <v>51035.722972541</v>
      </c>
      <c r="D41" s="7">
        <f t="shared" si="5"/>
        <v>4.3307062596909844</v>
      </c>
      <c r="E41" s="6">
        <f>+C41/C39*100-100</f>
        <v>0.56674136053899815</v>
      </c>
      <c r="F41" s="5">
        <v>199457.05649255301</v>
      </c>
      <c r="G41" s="7">
        <f t="shared" si="4"/>
        <v>3.2536631858544069</v>
      </c>
      <c r="H41" s="6">
        <f>+F41/F39*100-100</f>
        <v>0.67085418346147208</v>
      </c>
      <c r="J41" s="84"/>
    </row>
    <row r="42" spans="1:10" x14ac:dyDescent="0.3">
      <c r="B42" s="1">
        <v>2</v>
      </c>
      <c r="C42" s="84">
        <v>51558.127730516499</v>
      </c>
      <c r="D42" s="7">
        <f t="shared" si="5"/>
        <v>4.6835563140793113</v>
      </c>
      <c r="E42" s="6">
        <f>+C42/C41*100-100</f>
        <v>1.0236060695301177</v>
      </c>
      <c r="F42" s="5">
        <v>200597.781238111</v>
      </c>
      <c r="G42" s="7">
        <f t="shared" si="4"/>
        <v>3.283170265640706</v>
      </c>
      <c r="H42" s="6">
        <f>+F42/F41*100-100</f>
        <v>0.57191496035167688</v>
      </c>
      <c r="J42" s="84"/>
    </row>
    <row r="43" spans="1:10" x14ac:dyDescent="0.3">
      <c r="B43" s="1">
        <v>3</v>
      </c>
      <c r="C43" s="84">
        <v>52054.541333409397</v>
      </c>
      <c r="D43" s="7">
        <f t="shared" si="5"/>
        <v>3.9452392250962021</v>
      </c>
      <c r="E43" s="6">
        <f>+C43/C42*100-100</f>
        <v>0.96282317598411282</v>
      </c>
      <c r="F43" s="5">
        <v>202994.892195764</v>
      </c>
      <c r="G43" s="7">
        <f t="shared" si="4"/>
        <v>3.532887335125622</v>
      </c>
      <c r="H43" s="6">
        <f>+F43/F42*100-100</f>
        <v>1.1949837843957027</v>
      </c>
      <c r="J43" s="84"/>
    </row>
    <row r="44" spans="1:10" x14ac:dyDescent="0.3">
      <c r="B44" s="1">
        <v>4</v>
      </c>
      <c r="C44" s="84">
        <v>51830.016879860603</v>
      </c>
      <c r="D44" s="7">
        <f t="shared" si="5"/>
        <v>2.1319107220985671</v>
      </c>
      <c r="E44" s="6">
        <f>+C44/C43*100-100</f>
        <v>-0.43132539024927041</v>
      </c>
      <c r="F44" s="5">
        <v>201642.270073572</v>
      </c>
      <c r="G44" s="7">
        <f t="shared" si="4"/>
        <v>1.7737849177405849</v>
      </c>
      <c r="H44" s="6">
        <f>+F44/F43*100-100</f>
        <v>-0.66633308235537925</v>
      </c>
      <c r="J44" s="84"/>
    </row>
    <row r="45" spans="1:10" x14ac:dyDescent="0.3">
      <c r="B45" s="1" t="s">
        <v>74</v>
      </c>
      <c r="C45" s="83">
        <v>206478.40891632749</v>
      </c>
      <c r="D45" s="7">
        <f t="shared" si="5"/>
        <v>3.7602911627571984</v>
      </c>
      <c r="F45" s="5">
        <f>+SUM(F41:F44)</f>
        <v>804692</v>
      </c>
      <c r="G45" s="7">
        <f t="shared" si="4"/>
        <v>2.9559013752753742</v>
      </c>
      <c r="J45" s="84"/>
    </row>
    <row r="46" spans="1:10" x14ac:dyDescent="0.3">
      <c r="A46" s="1">
        <v>2016</v>
      </c>
      <c r="B46" s="1">
        <v>1</v>
      </c>
      <c r="C46" s="84">
        <v>52071.8182117674</v>
      </c>
      <c r="D46" s="7">
        <f t="shared" si="5"/>
        <v>2.0301372820442793</v>
      </c>
      <c r="E46" s="6">
        <f>+C46/C44*100-100</f>
        <v>0.46652759629093055</v>
      </c>
      <c r="F46" s="5">
        <v>203859.605227755</v>
      </c>
      <c r="G46" s="7">
        <f t="shared" si="4"/>
        <v>2.2072664726035214</v>
      </c>
      <c r="H46" s="6">
        <f>+F46/F44*100-100</f>
        <v>1.099638063672856</v>
      </c>
      <c r="J46" s="84"/>
    </row>
    <row r="47" spans="1:10" x14ac:dyDescent="0.3">
      <c r="B47" s="1">
        <v>2</v>
      </c>
      <c r="C47" s="84">
        <v>52503.969395529399</v>
      </c>
      <c r="D47" s="7">
        <f t="shared" si="5"/>
        <v>1.8345151514357099</v>
      </c>
      <c r="E47" s="6">
        <f>+C47/C46*100-100</f>
        <v>0.82991375873319839</v>
      </c>
      <c r="F47" s="5">
        <v>204762.670335473</v>
      </c>
      <c r="G47" s="7">
        <f t="shared" si="4"/>
        <v>2.0762388654828925</v>
      </c>
      <c r="H47" s="6">
        <f>+F47/F46*100-100</f>
        <v>0.44298384013305281</v>
      </c>
      <c r="J47" s="84"/>
    </row>
    <row r="48" spans="1:10" x14ac:dyDescent="0.3">
      <c r="B48" s="1">
        <v>3</v>
      </c>
      <c r="C48" s="84">
        <v>52919.947913121199</v>
      </c>
      <c r="D48" s="7">
        <f t="shared" si="5"/>
        <v>1.6624996735037314</v>
      </c>
      <c r="E48" s="6">
        <f>+C48/C47*100-100</f>
        <v>0.79228013116133411</v>
      </c>
      <c r="F48" s="5">
        <v>205982.96834549401</v>
      </c>
      <c r="G48" s="7">
        <f t="shared" si="4"/>
        <v>1.4719957322120223</v>
      </c>
      <c r="H48" s="6">
        <f>+F48/F47*100-100</f>
        <v>0.59595726507264146</v>
      </c>
      <c r="J48" s="84"/>
    </row>
    <row r="49" spans="1:10" x14ac:dyDescent="0.3">
      <c r="B49" s="1">
        <v>4</v>
      </c>
      <c r="C49" s="84">
        <v>53187.233410893103</v>
      </c>
      <c r="D49" s="7">
        <f t="shared" si="5"/>
        <v>2.6185917210454619</v>
      </c>
      <c r="E49" s="6">
        <f>+C49/C48*100-100</f>
        <v>0.50507513388092207</v>
      </c>
      <c r="F49" s="5">
        <v>206883.75609127799</v>
      </c>
      <c r="G49" s="7">
        <f t="shared" si="4"/>
        <v>2.5993984375367205</v>
      </c>
      <c r="H49" s="6">
        <f>+F49/F48*100-100</f>
        <v>0.43731176078260603</v>
      </c>
      <c r="J49" s="84"/>
    </row>
    <row r="50" spans="1:10" x14ac:dyDescent="0.3">
      <c r="B50" s="1" t="s">
        <v>74</v>
      </c>
      <c r="C50" s="83">
        <v>210682.9689313111</v>
      </c>
      <c r="D50" s="7">
        <f>+C50/C45*100-100</f>
        <v>2.0363194568626426</v>
      </c>
      <c r="F50" s="5">
        <f>+SUM(F46:F49)</f>
        <v>821489</v>
      </c>
      <c r="G50" s="7">
        <f t="shared" si="4"/>
        <v>2.0873825016279426</v>
      </c>
      <c r="J50" s="84"/>
    </row>
    <row r="51" spans="1:10" x14ac:dyDescent="0.3">
      <c r="A51" s="1">
        <v>2017</v>
      </c>
      <c r="B51" s="1">
        <v>1</v>
      </c>
      <c r="C51" s="84">
        <v>53352.828753729598</v>
      </c>
      <c r="D51" s="7">
        <f t="shared" si="5"/>
        <v>2.4600841413920733</v>
      </c>
      <c r="E51" s="6">
        <f t="shared" ref="E51" si="6">+C51/C49*100-100</f>
        <v>0.31134415576235597</v>
      </c>
      <c r="F51" s="5">
        <v>206486.87828924501</v>
      </c>
      <c r="G51" s="7">
        <f t="shared" si="4"/>
        <v>1.2887658928578674</v>
      </c>
      <c r="H51" s="6">
        <f>+F51/F49*100-100</f>
        <v>-0.19183613519558662</v>
      </c>
      <c r="J51" s="84"/>
    </row>
    <row r="52" spans="1:10" x14ac:dyDescent="0.3">
      <c r="B52" s="1">
        <v>2</v>
      </c>
      <c r="C52" s="84">
        <v>53338.2928224446</v>
      </c>
      <c r="D52" s="7">
        <f t="shared" si="5"/>
        <v>1.5890673343761392</v>
      </c>
      <c r="E52" s="6">
        <f t="shared" ref="E52:E54" si="7">+C52/C51*100-100</f>
        <v>-2.7244912077847516E-2</v>
      </c>
      <c r="F52" s="5">
        <v>207902.218680652</v>
      </c>
      <c r="G52" s="7">
        <f t="shared" si="4"/>
        <v>1.5332620638494916</v>
      </c>
      <c r="H52" s="6">
        <f>+F52/F51*100-100</f>
        <v>0.6854384177499071</v>
      </c>
      <c r="J52" s="84"/>
    </row>
    <row r="53" spans="1:10" x14ac:dyDescent="0.3">
      <c r="B53" s="1">
        <v>3</v>
      </c>
      <c r="C53" s="84">
        <v>53640.405588362599</v>
      </c>
      <c r="D53" s="7">
        <f t="shared" si="5"/>
        <v>1.3614104012803949</v>
      </c>
      <c r="E53" s="6">
        <f t="shared" si="7"/>
        <v>0.56640876550677888</v>
      </c>
      <c r="F53" s="5">
        <v>208672.08376419899</v>
      </c>
      <c r="G53" s="7">
        <f t="shared" si="4"/>
        <v>1.3055037706780439</v>
      </c>
      <c r="H53" s="6">
        <f>+F53/F52*100-100</f>
        <v>0.37030152368384961</v>
      </c>
      <c r="J53" s="83"/>
    </row>
    <row r="54" spans="1:10" x14ac:dyDescent="0.3">
      <c r="B54" s="1">
        <v>4</v>
      </c>
      <c r="C54" s="84">
        <v>54152.162886964303</v>
      </c>
      <c r="D54" s="7">
        <f t="shared" si="5"/>
        <v>1.8142125735638928</v>
      </c>
      <c r="E54" s="6">
        <f t="shared" si="7"/>
        <v>0.95405188120487594</v>
      </c>
      <c r="F54" s="5">
        <v>209594.81926590399</v>
      </c>
      <c r="G54" s="7">
        <f t="shared" si="4"/>
        <v>1.310428245236352</v>
      </c>
      <c r="H54" s="6">
        <f>+F54/F53*100-100</f>
        <v>0.4421940324071727</v>
      </c>
      <c r="J54" s="83"/>
    </row>
    <row r="55" spans="1:10" x14ac:dyDescent="0.3">
      <c r="B55" s="1" t="s">
        <v>74</v>
      </c>
      <c r="C55" s="83">
        <v>214483.69005150109</v>
      </c>
      <c r="D55" s="7">
        <f t="shared" si="5"/>
        <v>1.8040001711904665</v>
      </c>
      <c r="F55" s="5">
        <f>+SUM(F51:F54)</f>
        <v>832656.00000000012</v>
      </c>
      <c r="G55" s="7">
        <f t="shared" si="4"/>
        <v>1.3593608678874887</v>
      </c>
      <c r="J55" s="83"/>
    </row>
    <row r="56" spans="1:10" x14ac:dyDescent="0.3">
      <c r="A56" s="1">
        <v>2018</v>
      </c>
      <c r="B56" s="1">
        <v>1</v>
      </c>
      <c r="C56" s="84">
        <v>54931.501750640498</v>
      </c>
      <c r="D56" s="7">
        <f t="shared" si="5"/>
        <v>2.9589302644061632</v>
      </c>
      <c r="E56" s="6">
        <f t="shared" ref="E56" si="8">+C56/C54*100-100</f>
        <v>1.4391647944016057</v>
      </c>
      <c r="F56" s="5">
        <v>211065.40596793999</v>
      </c>
      <c r="G56" s="7">
        <f t="shared" si="4"/>
        <v>2.2173455846823344</v>
      </c>
      <c r="H56" s="6">
        <f>+F56/F54*100-100</f>
        <v>0.70163313539268302</v>
      </c>
      <c r="J56" s="83"/>
    </row>
    <row r="57" spans="1:10" x14ac:dyDescent="0.3">
      <c r="B57" s="1">
        <v>2</v>
      </c>
      <c r="C57" s="84">
        <v>55282.706926708903</v>
      </c>
      <c r="D57" s="7">
        <f t="shared" si="5"/>
        <v>3.6454374547325159</v>
      </c>
      <c r="E57" s="6">
        <f t="shared" ref="E57:E59" si="9">+C57/C56*100-100</f>
        <v>0.63935112799697436</v>
      </c>
      <c r="F57" s="5">
        <v>212430.539106465</v>
      </c>
      <c r="G57" s="7">
        <f t="shared" si="4"/>
        <v>2.1781010585407472</v>
      </c>
      <c r="H57" s="6">
        <f>+F57/F56*100-100</f>
        <v>0.64678204003377004</v>
      </c>
      <c r="J57" s="83"/>
    </row>
    <row r="58" spans="1:10" x14ac:dyDescent="0.3">
      <c r="B58" s="1">
        <v>3</v>
      </c>
      <c r="C58" s="84">
        <v>55496.878969297701</v>
      </c>
      <c r="D58" s="7">
        <f t="shared" si="5"/>
        <v>3.4609607451176174</v>
      </c>
      <c r="E58" s="6">
        <f t="shared" si="9"/>
        <v>0.38741236544863966</v>
      </c>
      <c r="F58" s="5">
        <v>214553.88532548401</v>
      </c>
      <c r="G58" s="7">
        <f t="shared" si="4"/>
        <v>2.8186815673588086</v>
      </c>
      <c r="H58" s="6">
        <f>+F58/F57*100-100</f>
        <v>0.9995484773283323</v>
      </c>
      <c r="J58" s="83"/>
    </row>
    <row r="59" spans="1:10" x14ac:dyDescent="0.3">
      <c r="B59" s="1">
        <v>4</v>
      </c>
      <c r="C59" s="84">
        <v>55940.900507837403</v>
      </c>
      <c r="D59" s="7">
        <f t="shared" si="5"/>
        <v>3.3031693020403594</v>
      </c>
      <c r="E59" s="6">
        <f t="shared" si="9"/>
        <v>0.80008380072209206</v>
      </c>
      <c r="F59" s="5">
        <v>215958.16960011201</v>
      </c>
      <c r="G59" s="7">
        <f t="shared" si="4"/>
        <v>3.0360246290892974</v>
      </c>
      <c r="H59" s="6">
        <f>+F59/F58*100-100</f>
        <v>0.65451356077643652</v>
      </c>
      <c r="J59" s="83"/>
    </row>
    <row r="60" spans="1:10" x14ac:dyDescent="0.3">
      <c r="B60" s="1" t="s">
        <v>74</v>
      </c>
      <c r="C60" s="83">
        <v>221651.98815448454</v>
      </c>
      <c r="D60" s="7">
        <f t="shared" si="5"/>
        <v>3.3421180422913466</v>
      </c>
      <c r="F60" s="5">
        <f>+SUM(F56:F59)</f>
        <v>854008.00000000105</v>
      </c>
      <c r="G60" s="7">
        <f t="shared" si="4"/>
        <v>2.5643242827771502</v>
      </c>
      <c r="J60" s="84"/>
    </row>
    <row r="61" spans="1:10" x14ac:dyDescent="0.3">
      <c r="A61" s="1">
        <v>2019</v>
      </c>
      <c r="B61" s="1">
        <v>1</v>
      </c>
      <c r="C61" s="83">
        <v>56348.702874105104</v>
      </c>
      <c r="D61" s="7">
        <f t="shared" si="5"/>
        <v>2.579942434302879</v>
      </c>
      <c r="E61" s="6">
        <f t="shared" ref="E61" si="10">+C61/C59*100-100</f>
        <v>0.72898784711298958</v>
      </c>
      <c r="F61" s="5">
        <v>217379.719655302</v>
      </c>
      <c r="G61" s="7">
        <f t="shared" si="4"/>
        <v>2.9916383778785303</v>
      </c>
      <c r="H61" s="6">
        <f>+F61/F59*100-100</f>
        <v>0.65825250224256138</v>
      </c>
      <c r="J61" s="83"/>
    </row>
    <row r="62" spans="1:10" x14ac:dyDescent="0.3">
      <c r="B62" s="1">
        <v>2</v>
      </c>
      <c r="C62" s="83">
        <v>57270.5509758845</v>
      </c>
      <c r="D62" s="7">
        <f t="shared" si="5"/>
        <v>3.5957791499084522</v>
      </c>
      <c r="E62" s="6">
        <f t="shared" ref="E62:E64" si="11">+C62/C61*100-100</f>
        <v>1.6359704035051124</v>
      </c>
      <c r="F62" s="5">
        <v>219835.75167833301</v>
      </c>
      <c r="G62" s="7">
        <f t="shared" si="4"/>
        <v>3.4859453838492982</v>
      </c>
      <c r="H62" s="6">
        <f>+F62/F61*100-100</f>
        <v>1.129834939029962</v>
      </c>
      <c r="J62" s="83"/>
    </row>
    <row r="63" spans="1:10" x14ac:dyDescent="0.3">
      <c r="B63" s="1">
        <v>3</v>
      </c>
      <c r="C63" s="83">
        <v>57712.748596601203</v>
      </c>
      <c r="D63" s="7">
        <f t="shared" si="5"/>
        <v>3.9927824203039819</v>
      </c>
      <c r="E63" s="6">
        <f t="shared" si="11"/>
        <v>0.77212042346668852</v>
      </c>
      <c r="F63" s="5">
        <v>221415.772325597</v>
      </c>
      <c r="G63" s="7">
        <f t="shared" si="4"/>
        <v>3.198211484123604</v>
      </c>
      <c r="H63" s="6">
        <f>+F63/F62*100-100</f>
        <v>0.71872779345549986</v>
      </c>
    </row>
    <row r="64" spans="1:10" x14ac:dyDescent="0.3">
      <c r="B64" s="1">
        <v>4</v>
      </c>
      <c r="C64" s="83">
        <v>58180.357847149702</v>
      </c>
      <c r="D64" s="7">
        <f t="shared" si="5"/>
        <v>4.0032557913481241</v>
      </c>
      <c r="E64" s="6">
        <f t="shared" si="11"/>
        <v>0.81023562716961806</v>
      </c>
      <c r="F64" s="5">
        <v>223397.75634076699</v>
      </c>
      <c r="G64" s="7">
        <f t="shared" si="4"/>
        <v>3.4449202613778311</v>
      </c>
      <c r="H64" s="6">
        <f>+F64/F63*100-100</f>
        <v>0.8951412965538168</v>
      </c>
    </row>
    <row r="65" spans="1:8" x14ac:dyDescent="0.3">
      <c r="B65" s="1" t="s">
        <v>74</v>
      </c>
      <c r="C65" s="83">
        <v>229512.36029374052</v>
      </c>
      <c r="D65" s="7">
        <f t="shared" si="5"/>
        <v>3.5462673737794574</v>
      </c>
      <c r="F65" s="5">
        <f>+SUM(F61:F64)</f>
        <v>882028.99999999907</v>
      </c>
      <c r="G65" s="7">
        <f t="shared" si="4"/>
        <v>3.2811168045261923</v>
      </c>
    </row>
    <row r="66" spans="1:8" x14ac:dyDescent="0.3">
      <c r="A66" s="1">
        <v>2020</v>
      </c>
      <c r="B66" s="1">
        <v>1</v>
      </c>
      <c r="C66" s="83">
        <v>57540.005257791199</v>
      </c>
      <c r="D66" s="7">
        <f>+C66/C61*100-100</f>
        <v>2.1141611482126166</v>
      </c>
      <c r="E66" s="6">
        <f>+C66/C64*100-100</f>
        <v>-1.1006336383162676</v>
      </c>
      <c r="F66" s="5">
        <v>217418.016660628</v>
      </c>
      <c r="G66" s="7">
        <f t="shared" ref="G66:G70" si="12">+F66/F61*100-100</f>
        <v>1.7617561282492034E-2</v>
      </c>
      <c r="H66" s="6">
        <f>+F66/F64*100-100</f>
        <v>-2.6767232482933281</v>
      </c>
    </row>
    <row r="67" spans="1:8" x14ac:dyDescent="0.3">
      <c r="B67" s="1">
        <v>2</v>
      </c>
      <c r="C67" s="83">
        <v>48326.513633301103</v>
      </c>
      <c r="D67" s="7">
        <f t="shared" si="5"/>
        <v>-15.617166571960439</v>
      </c>
      <c r="E67" s="6">
        <f t="shared" ref="E67:E68" si="13">+C67/C66*100-100</f>
        <v>-16.012323223141422</v>
      </c>
      <c r="F67" s="5">
        <v>185664.104420527</v>
      </c>
      <c r="G67" s="7">
        <f t="shared" si="12"/>
        <v>-15.544171954253599</v>
      </c>
      <c r="H67" s="6">
        <f>+F67/F66*100-100</f>
        <v>-14.605005016519073</v>
      </c>
    </row>
    <row r="68" spans="1:8" x14ac:dyDescent="0.3">
      <c r="B68" s="1">
        <v>3</v>
      </c>
      <c r="C68" s="83">
        <v>53053.686557134599</v>
      </c>
      <c r="D68" s="7">
        <f t="shared" si="5"/>
        <v>-8.0728472525756274</v>
      </c>
      <c r="E68" s="6">
        <f t="shared" si="13"/>
        <v>9.7817379496957244</v>
      </c>
      <c r="F68" s="5">
        <v>203305.27408372401</v>
      </c>
      <c r="G68" s="7">
        <f t="shared" si="12"/>
        <v>-8.1794074792653362</v>
      </c>
      <c r="H68" s="6">
        <f>+F68/F67*100-100</f>
        <v>9.5016587714984269</v>
      </c>
    </row>
    <row r="69" spans="1:8" x14ac:dyDescent="0.3">
      <c r="B69" s="1">
        <v>4</v>
      </c>
      <c r="C69" s="84">
        <v>55984.743241699798</v>
      </c>
      <c r="D69" s="7">
        <f>+C69/C64*100-100</f>
        <v>-3.7738073238019183</v>
      </c>
      <c r="E69" s="6">
        <f>+C69/C68*100-100</f>
        <v>5.5246993654412506</v>
      </c>
      <c r="F69" s="5">
        <v>215701.04756209199</v>
      </c>
      <c r="G69" s="7">
        <f t="shared" si="12"/>
        <v>-3.4452936791963964</v>
      </c>
      <c r="H69" s="6">
        <f>+F69/F68*100-100</f>
        <v>6.0971234190723607</v>
      </c>
    </row>
    <row r="70" spans="1:8" x14ac:dyDescent="0.3">
      <c r="B70" s="1" t="s">
        <v>74</v>
      </c>
      <c r="C70" s="83">
        <v>214904.94868992668</v>
      </c>
      <c r="D70" s="7">
        <f>+C70/C65*100-100</f>
        <v>-6.3645424521444482</v>
      </c>
      <c r="F70" s="5">
        <f>+SUM(F66:F69)</f>
        <v>822088.442726971</v>
      </c>
      <c r="G70" s="7">
        <f t="shared" si="12"/>
        <v>-6.7957581069361765</v>
      </c>
    </row>
    <row r="71" spans="1:8" x14ac:dyDescent="0.3">
      <c r="A71" s="1">
        <v>2021</v>
      </c>
      <c r="B71" s="1">
        <v>1</v>
      </c>
      <c r="C71" s="83">
        <v>57797.0806476008</v>
      </c>
      <c r="D71" s="7">
        <f>+C71/C66*100-100</f>
        <v>0.44677679235142875</v>
      </c>
      <c r="E71" s="6">
        <f>+C71/C69*100-100</f>
        <v>3.237198745516622</v>
      </c>
      <c r="F71" s="5">
        <v>222167.07901396099</v>
      </c>
      <c r="G71" s="7">
        <f>+F71/F66*100-100</f>
        <v>2.1843002830560749</v>
      </c>
      <c r="H71" s="6">
        <f>+F71/F69*100-100</f>
        <v>2.9976819885437322</v>
      </c>
    </row>
    <row r="72" spans="1:8" x14ac:dyDescent="0.3">
      <c r="B72" s="1">
        <v>2</v>
      </c>
      <c r="C72" s="83">
        <v>56496.938747734501</v>
      </c>
      <c r="D72" s="7">
        <f>+C72/C67*100-100</f>
        <v>16.906713313586266</v>
      </c>
      <c r="E72" s="6">
        <f t="shared" ref="E72" si="14">+C72/C71*100-100</f>
        <v>-2.2494940666527725</v>
      </c>
      <c r="F72" s="5">
        <v>216845.594491286</v>
      </c>
      <c r="G72" s="7">
        <f>+F72/F67*100-100</f>
        <v>16.794571125139669</v>
      </c>
      <c r="H72" s="6">
        <f>+F72/F71*100-100</f>
        <v>-2.3952624062454362</v>
      </c>
    </row>
  </sheetData>
  <mergeCells count="9">
    <mergeCell ref="A14:F14"/>
    <mergeCell ref="A15:F15"/>
    <mergeCell ref="A16:F16"/>
    <mergeCell ref="A17:F17"/>
    <mergeCell ref="N9:O9"/>
    <mergeCell ref="N10:O10"/>
    <mergeCell ref="A10:F11"/>
    <mergeCell ref="A12:F12"/>
    <mergeCell ref="A13:F13"/>
  </mergeCells>
  <pageMargins left="0.7" right="0.7" top="0.75" bottom="0.75" header="0.3" footer="0.3"/>
  <pageSetup paperSize="9" scale="5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2"/>
  <sheetViews>
    <sheetView zoomScale="90" zoomScaleNormal="90" workbookViewId="0">
      <selection activeCell="A9" sqref="A9"/>
    </sheetView>
  </sheetViews>
  <sheetFormatPr baseColWidth="10" defaultColWidth="11.5546875" defaultRowHeight="14.4" x14ac:dyDescent="0.3"/>
  <cols>
    <col min="1" max="2" width="7" style="1" customWidth="1"/>
    <col min="3" max="3" width="13.44140625" style="1" customWidth="1"/>
    <col min="4" max="5" width="12.6640625" style="1" customWidth="1"/>
    <col min="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6.95" customHeight="1" x14ac:dyDescent="0.3"/>
    <row r="9" spans="1:15" ht="21" x14ac:dyDescent="0.4">
      <c r="A9" s="8" t="s">
        <v>83</v>
      </c>
      <c r="N9" s="109" t="s">
        <v>61</v>
      </c>
      <c r="O9" s="109"/>
    </row>
    <row r="10" spans="1:15" ht="21" x14ac:dyDescent="0.4">
      <c r="A10" s="129" t="s">
        <v>20</v>
      </c>
      <c r="B10" s="130"/>
      <c r="C10" s="130"/>
      <c r="D10" s="130"/>
      <c r="E10" s="130"/>
      <c r="F10" s="131"/>
      <c r="N10" s="110">
        <v>44497</v>
      </c>
      <c r="O10" s="110"/>
    </row>
    <row r="11" spans="1:15" x14ac:dyDescent="0.3">
      <c r="A11" s="132"/>
      <c r="B11" s="133"/>
      <c r="C11" s="133"/>
      <c r="D11" s="133"/>
      <c r="E11" s="133"/>
      <c r="F11" s="134"/>
    </row>
    <row r="12" spans="1:15" x14ac:dyDescent="0.3">
      <c r="A12" s="126" t="s">
        <v>131</v>
      </c>
      <c r="B12" s="127"/>
      <c r="C12" s="127"/>
      <c r="D12" s="127"/>
      <c r="E12" s="127"/>
      <c r="F12" s="128"/>
    </row>
    <row r="13" spans="1:15" x14ac:dyDescent="0.3">
      <c r="A13" s="126" t="s">
        <v>130</v>
      </c>
      <c r="B13" s="127"/>
      <c r="C13" s="127"/>
      <c r="D13" s="127"/>
      <c r="E13" s="127"/>
      <c r="F13" s="128"/>
    </row>
    <row r="14" spans="1:15" x14ac:dyDescent="0.3">
      <c r="A14" s="126" t="s">
        <v>22</v>
      </c>
      <c r="B14" s="127"/>
      <c r="C14" s="127"/>
      <c r="D14" s="127"/>
      <c r="E14" s="127"/>
      <c r="F14" s="128"/>
    </row>
    <row r="15" spans="1:15" x14ac:dyDescent="0.3">
      <c r="A15" s="126" t="s">
        <v>143</v>
      </c>
      <c r="B15" s="127"/>
      <c r="C15" s="127"/>
      <c r="D15" s="127"/>
      <c r="E15" s="127"/>
      <c r="F15" s="128"/>
    </row>
    <row r="16" spans="1:15" ht="14.4" customHeight="1" x14ac:dyDescent="0.3">
      <c r="A16" s="126" t="s">
        <v>126</v>
      </c>
      <c r="B16" s="127"/>
      <c r="C16" s="127"/>
      <c r="D16" s="127"/>
      <c r="E16" s="127"/>
      <c r="F16" s="128"/>
    </row>
    <row r="17" spans="1:6" ht="84" customHeight="1" x14ac:dyDescent="0.3">
      <c r="A17" s="115" t="s">
        <v>389</v>
      </c>
      <c r="B17" s="116"/>
      <c r="C17" s="116"/>
      <c r="D17" s="116"/>
      <c r="E17" s="116"/>
      <c r="F17" s="117"/>
    </row>
    <row r="20" spans="1:6" ht="43.2" x14ac:dyDescent="0.3">
      <c r="A20" s="13" t="s">
        <v>11</v>
      </c>
      <c r="B20" s="13" t="s">
        <v>12</v>
      </c>
      <c r="C20" s="4" t="s">
        <v>84</v>
      </c>
      <c r="D20" s="4" t="s">
        <v>85</v>
      </c>
      <c r="E20" s="44"/>
    </row>
    <row r="21" spans="1:6" x14ac:dyDescent="0.3">
      <c r="A21" s="1">
        <v>2014</v>
      </c>
      <c r="B21" s="1" t="s">
        <v>158</v>
      </c>
      <c r="C21" s="16">
        <v>46.829419596925497</v>
      </c>
      <c r="D21" s="16">
        <v>50.743984059673998</v>
      </c>
      <c r="E21" s="39"/>
    </row>
    <row r="22" spans="1:6" x14ac:dyDescent="0.3">
      <c r="B22" s="1" t="s">
        <v>159</v>
      </c>
      <c r="C22" s="16">
        <v>64.239999999999995</v>
      </c>
      <c r="D22" s="16">
        <v>49.641552269897701</v>
      </c>
      <c r="E22" s="39"/>
    </row>
    <row r="23" spans="1:6" x14ac:dyDescent="0.3">
      <c r="B23" s="1" t="s">
        <v>160</v>
      </c>
      <c r="C23" s="16">
        <v>59.097178463908136</v>
      </c>
      <c r="D23" s="16">
        <v>52.647837821253702</v>
      </c>
      <c r="E23" s="39"/>
    </row>
    <row r="24" spans="1:6" x14ac:dyDescent="0.3">
      <c r="B24" s="1" t="s">
        <v>161</v>
      </c>
      <c r="C24" s="16">
        <v>53.350966047645841</v>
      </c>
      <c r="D24" s="16">
        <v>50.157825037944498</v>
      </c>
      <c r="E24" s="39"/>
    </row>
    <row r="25" spans="1:6" x14ac:dyDescent="0.3">
      <c r="B25" s="1" t="s">
        <v>162</v>
      </c>
      <c r="C25" s="16">
        <v>60.150000000000006</v>
      </c>
      <c r="D25" s="16">
        <v>51.203287419890202</v>
      </c>
      <c r="E25" s="39"/>
    </row>
    <row r="26" spans="1:6" x14ac:dyDescent="0.3">
      <c r="B26" s="1" t="s">
        <v>163</v>
      </c>
      <c r="C26" s="16">
        <v>55.481012180865108</v>
      </c>
      <c r="D26" s="16">
        <v>49.206881846717401</v>
      </c>
      <c r="E26" s="39"/>
    </row>
    <row r="27" spans="1:6" x14ac:dyDescent="0.3">
      <c r="B27" s="1" t="s">
        <v>164</v>
      </c>
      <c r="C27" s="16">
        <v>58.844589333663208</v>
      </c>
      <c r="D27" s="16">
        <v>52.743433796732504</v>
      </c>
      <c r="E27" s="39"/>
    </row>
    <row r="28" spans="1:6" x14ac:dyDescent="0.3">
      <c r="B28" s="1" t="s">
        <v>165</v>
      </c>
      <c r="C28" s="16">
        <v>58.404614786961908</v>
      </c>
      <c r="D28" s="16">
        <v>54.598353703772901</v>
      </c>
      <c r="E28" s="39"/>
    </row>
    <row r="29" spans="1:6" x14ac:dyDescent="0.3">
      <c r="B29" s="1" t="s">
        <v>166</v>
      </c>
      <c r="C29" s="16">
        <v>63.164173379363255</v>
      </c>
      <c r="D29" s="16">
        <v>53.508226192321999</v>
      </c>
      <c r="E29" s="39"/>
    </row>
    <row r="30" spans="1:6" x14ac:dyDescent="0.3">
      <c r="B30" s="1" t="s">
        <v>167</v>
      </c>
      <c r="C30" s="16">
        <v>67.362659711493521</v>
      </c>
      <c r="D30" s="16">
        <v>58.275583566398304</v>
      </c>
      <c r="E30" s="39"/>
    </row>
    <row r="31" spans="1:6" x14ac:dyDescent="0.3">
      <c r="B31" s="1" t="s">
        <v>168</v>
      </c>
      <c r="C31" s="16">
        <v>65.892708096213667</v>
      </c>
      <c r="D31" s="16">
        <v>57.823559661865097</v>
      </c>
      <c r="E31" s="39"/>
    </row>
    <row r="32" spans="1:6" x14ac:dyDescent="0.3">
      <c r="B32" s="1" t="s">
        <v>169</v>
      </c>
      <c r="C32" s="16">
        <v>44.245395071736958</v>
      </c>
      <c r="D32" s="16">
        <v>48.546228920895899</v>
      </c>
      <c r="E32" s="39"/>
    </row>
    <row r="33" spans="1:5" x14ac:dyDescent="0.3">
      <c r="A33" s="1">
        <v>2015</v>
      </c>
      <c r="B33" s="1" t="s">
        <v>158</v>
      </c>
      <c r="C33" s="16">
        <v>45.177145661488517</v>
      </c>
      <c r="D33" s="16">
        <v>49.886013814614699</v>
      </c>
      <c r="E33" s="39"/>
    </row>
    <row r="34" spans="1:5" x14ac:dyDescent="0.3">
      <c r="B34" s="1" t="s">
        <v>159</v>
      </c>
      <c r="C34" s="16">
        <v>61.917825941371653</v>
      </c>
      <c r="D34" s="16">
        <v>49.517758762606697</v>
      </c>
      <c r="E34" s="39"/>
    </row>
    <row r="35" spans="1:5" x14ac:dyDescent="0.3">
      <c r="B35" s="1" t="s">
        <v>160</v>
      </c>
      <c r="C35" s="16">
        <v>59.835503046044366</v>
      </c>
      <c r="D35" s="16">
        <v>53.275843687054298</v>
      </c>
      <c r="E35" s="39"/>
    </row>
    <row r="36" spans="1:5" x14ac:dyDescent="0.3">
      <c r="B36" s="1" t="s">
        <v>161</v>
      </c>
      <c r="C36" s="16">
        <v>55.83352618467444</v>
      </c>
      <c r="D36" s="16">
        <v>49.073363705094501</v>
      </c>
      <c r="E36" s="39"/>
    </row>
    <row r="37" spans="1:5" x14ac:dyDescent="0.3">
      <c r="B37" s="1" t="s">
        <v>162</v>
      </c>
      <c r="C37" s="16">
        <v>57.905637387012156</v>
      </c>
      <c r="D37" s="16">
        <v>51.287709288883903</v>
      </c>
      <c r="E37" s="39"/>
    </row>
    <row r="38" spans="1:5" x14ac:dyDescent="0.3">
      <c r="B38" s="1" t="s">
        <v>163</v>
      </c>
      <c r="C38" s="16">
        <v>53.786967940407983</v>
      </c>
      <c r="D38" s="16">
        <v>51.022273875324899</v>
      </c>
      <c r="E38" s="39"/>
    </row>
    <row r="39" spans="1:5" x14ac:dyDescent="0.3">
      <c r="B39" s="1" t="s">
        <v>164</v>
      </c>
      <c r="C39" s="16">
        <v>59.179754764674151</v>
      </c>
      <c r="D39" s="16">
        <v>55.002263261067199</v>
      </c>
      <c r="E39" s="39"/>
    </row>
    <row r="40" spans="1:5" x14ac:dyDescent="0.3">
      <c r="B40" s="1" t="s">
        <v>165</v>
      </c>
      <c r="C40" s="16">
        <v>57.555415477993023</v>
      </c>
      <c r="D40" s="16">
        <v>55.176239597457602</v>
      </c>
      <c r="E40" s="39"/>
    </row>
    <row r="41" spans="1:5" x14ac:dyDescent="0.3">
      <c r="B41" s="1" t="s">
        <v>166</v>
      </c>
      <c r="C41" s="16">
        <v>61.072317200417373</v>
      </c>
      <c r="D41" s="16">
        <v>56.154805339587902</v>
      </c>
      <c r="E41" s="39"/>
    </row>
    <row r="42" spans="1:5" x14ac:dyDescent="0.3">
      <c r="B42" s="1" t="s">
        <v>167</v>
      </c>
      <c r="C42" s="16">
        <v>61.784742465275308</v>
      </c>
      <c r="D42" s="16">
        <v>58.169230272666297</v>
      </c>
      <c r="E42" s="39"/>
    </row>
    <row r="43" spans="1:5" x14ac:dyDescent="0.3">
      <c r="B43" s="1" t="s">
        <v>168</v>
      </c>
      <c r="C43" s="16">
        <v>63.508004207964888</v>
      </c>
      <c r="D43" s="16">
        <v>58.251227326985003</v>
      </c>
      <c r="E43" s="39"/>
    </row>
    <row r="44" spans="1:5" ht="15" customHeight="1" x14ac:dyDescent="0.3">
      <c r="B44" s="1" t="s">
        <v>169</v>
      </c>
      <c r="C44" s="16">
        <v>43.252634129858251</v>
      </c>
      <c r="D44" s="16">
        <v>51.458424070041303</v>
      </c>
      <c r="E44" s="39"/>
    </row>
    <row r="45" spans="1:5" x14ac:dyDescent="0.3">
      <c r="A45" s="1">
        <v>2016</v>
      </c>
      <c r="B45" s="1" t="s">
        <v>158</v>
      </c>
      <c r="C45" s="16">
        <v>43.824245837234798</v>
      </c>
      <c r="D45" s="16">
        <v>55.331029956418298</v>
      </c>
      <c r="E45" s="39"/>
    </row>
    <row r="46" spans="1:5" x14ac:dyDescent="0.3">
      <c r="B46" s="1" t="s">
        <v>159</v>
      </c>
      <c r="C46" s="16">
        <v>60.441383365180691</v>
      </c>
      <c r="D46" s="16">
        <v>54.968077858361397</v>
      </c>
      <c r="E46" s="39"/>
    </row>
    <row r="47" spans="1:5" x14ac:dyDescent="0.3">
      <c r="B47" s="1" t="s">
        <v>160</v>
      </c>
      <c r="C47" s="16">
        <v>57.65</v>
      </c>
      <c r="D47" s="16">
        <v>56.934547426509901</v>
      </c>
      <c r="E47" s="39"/>
    </row>
    <row r="48" spans="1:5" x14ac:dyDescent="0.3">
      <c r="B48" s="1" t="s">
        <v>161</v>
      </c>
      <c r="C48" s="16">
        <v>55.852488794218736</v>
      </c>
      <c r="D48" s="16">
        <v>49.757149422036797</v>
      </c>
      <c r="E48" s="39"/>
    </row>
    <row r="49" spans="1:5" x14ac:dyDescent="0.3">
      <c r="B49" s="1" t="s">
        <v>162</v>
      </c>
      <c r="C49" s="16">
        <v>51.398363853241456</v>
      </c>
      <c r="D49" s="16">
        <v>52.055959853655999</v>
      </c>
      <c r="E49" s="39"/>
    </row>
    <row r="50" spans="1:5" x14ac:dyDescent="0.3">
      <c r="B50" s="1" t="s">
        <v>163</v>
      </c>
      <c r="C50" s="16">
        <v>57.403775052161265</v>
      </c>
      <c r="D50" s="16">
        <v>54.277999453595903</v>
      </c>
      <c r="E50" s="39"/>
    </row>
    <row r="51" spans="1:5" x14ac:dyDescent="0.3">
      <c r="B51" s="1" t="s">
        <v>164</v>
      </c>
      <c r="C51" s="16">
        <v>52.811501392435936</v>
      </c>
      <c r="D51" s="16">
        <v>55.6408465651336</v>
      </c>
      <c r="E51" s="39"/>
    </row>
    <row r="52" spans="1:5" x14ac:dyDescent="0.3">
      <c r="B52" s="1" t="s">
        <v>165</v>
      </c>
      <c r="C52" s="16">
        <v>57.241136656142075</v>
      </c>
      <c r="D52" s="16">
        <v>57.493233073447001</v>
      </c>
      <c r="E52" s="39"/>
    </row>
    <row r="53" spans="1:5" x14ac:dyDescent="0.3">
      <c r="B53" s="1" t="s">
        <v>166</v>
      </c>
      <c r="C53" s="16">
        <v>61.440123368797536</v>
      </c>
      <c r="D53" s="16">
        <v>59.852466550335201</v>
      </c>
      <c r="E53" s="39"/>
    </row>
    <row r="54" spans="1:5" x14ac:dyDescent="0.3">
      <c r="B54" s="1" t="s">
        <v>167</v>
      </c>
      <c r="C54" s="16">
        <v>61.898496063511402</v>
      </c>
      <c r="D54" s="16">
        <v>59.667110968488601</v>
      </c>
      <c r="E54" s="39"/>
    </row>
    <row r="55" spans="1:5" x14ac:dyDescent="0.3">
      <c r="B55" s="1" t="s">
        <v>168</v>
      </c>
      <c r="C55" s="16">
        <v>67.667110186014639</v>
      </c>
      <c r="D55" s="16">
        <v>61.5881317914723</v>
      </c>
      <c r="E55" s="39"/>
    </row>
    <row r="56" spans="1:5" x14ac:dyDescent="0.3">
      <c r="B56" s="1" t="s">
        <v>169</v>
      </c>
      <c r="C56" s="16">
        <v>44.16281828219055</v>
      </c>
      <c r="D56" s="16">
        <v>51.062194690595803</v>
      </c>
      <c r="E56" s="39"/>
    </row>
    <row r="57" spans="1:5" x14ac:dyDescent="0.3">
      <c r="A57" s="1">
        <v>2017</v>
      </c>
      <c r="B57" s="1" t="s">
        <v>158</v>
      </c>
      <c r="C57" s="16">
        <v>47.547020823264333</v>
      </c>
      <c r="D57" s="16">
        <v>53.453162859450501</v>
      </c>
      <c r="E57" s="39"/>
    </row>
    <row r="58" spans="1:5" x14ac:dyDescent="0.3">
      <c r="B58" s="1" t="s">
        <v>159</v>
      </c>
      <c r="C58" s="16">
        <v>59.526222844543831</v>
      </c>
      <c r="D58" s="16">
        <v>51.039518492388702</v>
      </c>
      <c r="E58" s="39"/>
    </row>
    <row r="59" spans="1:5" x14ac:dyDescent="0.3">
      <c r="B59" s="1" t="s">
        <v>160</v>
      </c>
      <c r="C59" s="16">
        <v>60.090284822714281</v>
      </c>
      <c r="D59" s="16">
        <v>55.943862624549503</v>
      </c>
      <c r="E59" s="39"/>
    </row>
    <row r="60" spans="1:5" x14ac:dyDescent="0.3">
      <c r="B60" s="1" t="s">
        <v>161</v>
      </c>
      <c r="C60" s="16">
        <v>50.746744957875919</v>
      </c>
      <c r="D60" s="16">
        <v>51.523150563195301</v>
      </c>
      <c r="E60" s="39"/>
    </row>
    <row r="61" spans="1:5" x14ac:dyDescent="0.3">
      <c r="B61" s="1" t="s">
        <v>162</v>
      </c>
      <c r="C61" s="16">
        <v>60.98314407763641</v>
      </c>
      <c r="D61" s="16">
        <v>55.3499143735351</v>
      </c>
      <c r="E61" s="39"/>
    </row>
    <row r="62" spans="1:5" x14ac:dyDescent="0.3">
      <c r="B62" s="1" t="s">
        <v>163</v>
      </c>
      <c r="C62" s="16">
        <v>55.656036961649058</v>
      </c>
      <c r="D62" s="16">
        <v>54.510779197347702</v>
      </c>
      <c r="E62" s="39"/>
    </row>
    <row r="63" spans="1:5" x14ac:dyDescent="0.3">
      <c r="B63" s="1" t="s">
        <v>164</v>
      </c>
      <c r="C63" s="16">
        <v>56.572909287022675</v>
      </c>
      <c r="D63" s="16">
        <v>57.808994467285899</v>
      </c>
      <c r="E63" s="39"/>
    </row>
    <row r="64" spans="1:5" x14ac:dyDescent="0.3">
      <c r="B64" s="1" t="s">
        <v>165</v>
      </c>
      <c r="C64" s="16">
        <v>60.602121086859803</v>
      </c>
      <c r="D64" s="16">
        <v>61.027025520678102</v>
      </c>
      <c r="E64" s="39"/>
    </row>
    <row r="65" spans="1:5" x14ac:dyDescent="0.3">
      <c r="B65" s="1" t="s">
        <v>166</v>
      </c>
      <c r="C65" s="16">
        <v>64.334563842577353</v>
      </c>
      <c r="D65" s="16">
        <v>57.463714546008703</v>
      </c>
      <c r="E65" s="39"/>
    </row>
    <row r="66" spans="1:5" x14ac:dyDescent="0.3">
      <c r="B66" s="1" t="s">
        <v>167</v>
      </c>
      <c r="C66" s="16">
        <v>68.264522414687534</v>
      </c>
      <c r="D66" s="16">
        <v>58.325468181329697</v>
      </c>
      <c r="E66" s="39"/>
    </row>
    <row r="67" spans="1:5" x14ac:dyDescent="0.3">
      <c r="B67" s="1" t="s">
        <v>168</v>
      </c>
      <c r="C67" s="16">
        <v>70.51296613002151</v>
      </c>
      <c r="D67" s="16">
        <v>61.732998824774697</v>
      </c>
      <c r="E67" s="39"/>
    </row>
    <row r="68" spans="1:5" x14ac:dyDescent="0.3">
      <c r="B68" s="1" t="s">
        <v>169</v>
      </c>
      <c r="C68" s="16">
        <v>47.278469433933196</v>
      </c>
      <c r="D68" s="16">
        <v>53.669855272729102</v>
      </c>
      <c r="E68" s="39"/>
    </row>
    <row r="69" spans="1:5" x14ac:dyDescent="0.3">
      <c r="A69" s="1">
        <v>2018</v>
      </c>
      <c r="B69" s="1" t="s">
        <v>158</v>
      </c>
      <c r="C69" s="16">
        <v>48.980000000000004</v>
      </c>
      <c r="D69" s="16">
        <v>55.608079676892402</v>
      </c>
      <c r="E69" s="39"/>
    </row>
    <row r="70" spans="1:5" x14ac:dyDescent="0.3">
      <c r="B70" s="1" t="s">
        <v>159</v>
      </c>
      <c r="C70" s="16">
        <v>64.89</v>
      </c>
      <c r="D70" s="16">
        <v>53.905239644158797</v>
      </c>
      <c r="E70" s="39"/>
    </row>
    <row r="71" spans="1:5" x14ac:dyDescent="0.3">
      <c r="B71" s="1" t="s">
        <v>160</v>
      </c>
      <c r="C71" s="16">
        <v>41.91</v>
      </c>
      <c r="D71" s="16">
        <v>56.314722396769703</v>
      </c>
      <c r="E71" s="39"/>
    </row>
    <row r="72" spans="1:5" x14ac:dyDescent="0.3">
      <c r="B72" s="1" t="s">
        <v>161</v>
      </c>
      <c r="C72" s="16">
        <v>62.31</v>
      </c>
      <c r="D72" s="16">
        <v>52.826952690719899</v>
      </c>
      <c r="E72" s="39"/>
    </row>
    <row r="73" spans="1:5" x14ac:dyDescent="0.3">
      <c r="B73" s="1" t="s">
        <v>162</v>
      </c>
      <c r="C73" s="16">
        <v>59.040000000000006</v>
      </c>
      <c r="D73" s="16">
        <v>52.565807651627303</v>
      </c>
      <c r="E73" s="39"/>
    </row>
    <row r="74" spans="1:5" x14ac:dyDescent="0.3">
      <c r="B74" s="1" t="s">
        <v>163</v>
      </c>
      <c r="C74" s="16">
        <v>56.74</v>
      </c>
      <c r="D74" s="16">
        <v>53.974064373061701</v>
      </c>
      <c r="E74" s="39"/>
    </row>
    <row r="75" spans="1:5" x14ac:dyDescent="0.3">
      <c r="B75" s="1" t="s">
        <v>164</v>
      </c>
      <c r="C75" s="16">
        <v>57.8</v>
      </c>
      <c r="D75" s="16">
        <v>58.738016940707503</v>
      </c>
      <c r="E75" s="39"/>
    </row>
    <row r="76" spans="1:5" x14ac:dyDescent="0.3">
      <c r="B76" s="1" t="s">
        <v>165</v>
      </c>
      <c r="C76" s="16">
        <v>60.22</v>
      </c>
      <c r="D76" s="16">
        <v>59.950406725331902</v>
      </c>
      <c r="E76" s="39"/>
    </row>
    <row r="77" spans="1:5" x14ac:dyDescent="0.3">
      <c r="B77" s="1" t="s">
        <v>166</v>
      </c>
      <c r="C77" s="16">
        <v>63.33</v>
      </c>
      <c r="D77" s="16">
        <v>56.9123945213098</v>
      </c>
      <c r="E77" s="39"/>
    </row>
    <row r="78" spans="1:5" x14ac:dyDescent="0.3">
      <c r="B78" s="1" t="s">
        <v>167</v>
      </c>
      <c r="C78" s="16">
        <v>64.2</v>
      </c>
      <c r="D78" s="16">
        <v>58.7950481990108</v>
      </c>
      <c r="E78" s="39"/>
    </row>
    <row r="79" spans="1:5" x14ac:dyDescent="0.3">
      <c r="B79" s="1" t="s">
        <v>168</v>
      </c>
      <c r="C79" s="16">
        <v>72.45</v>
      </c>
      <c r="D79" s="16">
        <v>60.986987019721496</v>
      </c>
      <c r="E79" s="39"/>
    </row>
    <row r="80" spans="1:5" x14ac:dyDescent="0.3">
      <c r="B80" s="1" t="s">
        <v>169</v>
      </c>
      <c r="C80" s="16">
        <v>48.41</v>
      </c>
      <c r="D80" s="16">
        <v>54.734240837046997</v>
      </c>
      <c r="E80" s="39"/>
    </row>
    <row r="81" spans="1:5" x14ac:dyDescent="0.3">
      <c r="A81" s="1">
        <v>2019</v>
      </c>
      <c r="B81" s="1" t="s">
        <v>158</v>
      </c>
      <c r="C81" s="16">
        <v>44.804504543464098</v>
      </c>
      <c r="D81" s="16">
        <v>47.079450809384902</v>
      </c>
      <c r="E81" s="39"/>
    </row>
    <row r="82" spans="1:5" x14ac:dyDescent="0.3">
      <c r="B82" s="1" t="s">
        <v>159</v>
      </c>
      <c r="C82" s="16">
        <v>58.725595738313501</v>
      </c>
      <c r="D82" s="16">
        <v>48.053873900018203</v>
      </c>
      <c r="E82" s="39"/>
    </row>
    <row r="83" spans="1:5" x14ac:dyDescent="0.3">
      <c r="B83" s="1" t="s">
        <v>160</v>
      </c>
      <c r="C83" s="16">
        <v>55.613888715011697</v>
      </c>
      <c r="D83" s="16">
        <v>47.278710905965497</v>
      </c>
      <c r="E83" s="39"/>
    </row>
    <row r="84" spans="1:5" x14ac:dyDescent="0.3">
      <c r="B84" s="1" t="s">
        <v>161</v>
      </c>
      <c r="C84" s="16">
        <v>53.262451695042103</v>
      </c>
      <c r="D84" s="16">
        <v>45.680373064944703</v>
      </c>
      <c r="E84" s="39"/>
    </row>
    <row r="85" spans="1:5" x14ac:dyDescent="0.3">
      <c r="B85" s="1" t="s">
        <v>162</v>
      </c>
      <c r="C85" s="16">
        <v>58.275362934172698</v>
      </c>
      <c r="D85" s="16">
        <v>45.553117774353098</v>
      </c>
      <c r="E85" s="39"/>
    </row>
    <row r="86" spans="1:5" x14ac:dyDescent="0.3">
      <c r="B86" s="1" t="s">
        <v>163</v>
      </c>
      <c r="C86" s="16">
        <v>57.035709775806602</v>
      </c>
      <c r="D86" s="16">
        <v>48.245270641176702</v>
      </c>
      <c r="E86" s="39"/>
    </row>
    <row r="87" spans="1:5" x14ac:dyDescent="0.3">
      <c r="B87" s="1" t="s">
        <v>164</v>
      </c>
      <c r="C87" s="16">
        <v>59.187644280873698</v>
      </c>
      <c r="D87" s="16">
        <v>49.4425674778523</v>
      </c>
      <c r="E87" s="39"/>
    </row>
    <row r="88" spans="1:5" x14ac:dyDescent="0.3">
      <c r="B88" s="1" t="s">
        <v>165</v>
      </c>
      <c r="C88" s="16">
        <v>59.711529144358998</v>
      </c>
      <c r="D88" s="16">
        <v>51.7613780605407</v>
      </c>
      <c r="E88" s="39"/>
    </row>
    <row r="89" spans="1:5" x14ac:dyDescent="0.3">
      <c r="B89" s="1" t="s">
        <v>166</v>
      </c>
      <c r="C89" s="16">
        <v>61.857671570931799</v>
      </c>
      <c r="D89" s="16">
        <v>50.0411439672692</v>
      </c>
      <c r="E89" s="39"/>
    </row>
    <row r="90" spans="1:5" x14ac:dyDescent="0.3">
      <c r="B90" s="1" t="s">
        <v>167</v>
      </c>
      <c r="C90" s="16">
        <v>60.823348846080698</v>
      </c>
      <c r="D90" s="16">
        <v>49.616036164479297</v>
      </c>
      <c r="E90" s="39"/>
    </row>
    <row r="91" spans="1:5" x14ac:dyDescent="0.3">
      <c r="B91" s="1" t="s">
        <v>168</v>
      </c>
      <c r="C91" s="16">
        <v>64.8865649620966</v>
      </c>
      <c r="D91" s="16">
        <v>53.280748896897201</v>
      </c>
      <c r="E91" s="39"/>
    </row>
    <row r="92" spans="1:5" x14ac:dyDescent="0.3">
      <c r="B92" s="1" t="s">
        <v>169</v>
      </c>
      <c r="C92" s="16">
        <v>48.834048754923103</v>
      </c>
      <c r="D92" s="16">
        <v>49.775091738759201</v>
      </c>
      <c r="E92" s="39"/>
    </row>
    <row r="93" spans="1:5" x14ac:dyDescent="0.3">
      <c r="A93" s="1">
        <v>2020</v>
      </c>
      <c r="B93" s="1" t="s">
        <v>158</v>
      </c>
      <c r="C93" s="16">
        <v>47.2480054346602</v>
      </c>
      <c r="D93" s="16">
        <v>50.328214735098101</v>
      </c>
      <c r="E93" s="39"/>
    </row>
    <row r="94" spans="1:5" x14ac:dyDescent="0.3">
      <c r="B94" s="1" t="s">
        <v>159</v>
      </c>
      <c r="C94" s="16">
        <v>61.136734681829203</v>
      </c>
      <c r="D94" s="16">
        <v>50.716572800584302</v>
      </c>
    </row>
    <row r="95" spans="1:5" x14ac:dyDescent="0.3">
      <c r="B95" s="1" t="s">
        <v>160</v>
      </c>
      <c r="C95" s="16">
        <v>37.545358358153997</v>
      </c>
      <c r="D95" s="16">
        <v>32.797326382230402</v>
      </c>
    </row>
    <row r="96" spans="1:5" x14ac:dyDescent="0.3">
      <c r="B96" s="1" t="s">
        <v>161</v>
      </c>
      <c r="C96" s="16">
        <v>8.7766727179664201</v>
      </c>
      <c r="D96" s="16">
        <v>8.8576606369792508</v>
      </c>
    </row>
    <row r="97" spans="1:4" x14ac:dyDescent="0.3">
      <c r="B97" s="1" t="s">
        <v>162</v>
      </c>
      <c r="C97" s="16">
        <v>10.0552204776336</v>
      </c>
      <c r="D97" s="16">
        <v>11.2790175797951</v>
      </c>
    </row>
    <row r="98" spans="1:4" x14ac:dyDescent="0.3">
      <c r="B98" s="1" t="s">
        <v>163</v>
      </c>
      <c r="C98" s="16">
        <v>11.8014385459077</v>
      </c>
      <c r="D98" s="16">
        <v>12.701940314807899</v>
      </c>
    </row>
    <row r="99" spans="1:4" x14ac:dyDescent="0.3">
      <c r="B99" s="1" t="s">
        <v>164</v>
      </c>
      <c r="C99" s="16">
        <v>10.0487595187531</v>
      </c>
      <c r="D99" s="16">
        <v>14.0683108902901</v>
      </c>
    </row>
    <row r="100" spans="1:4" x14ac:dyDescent="0.3">
      <c r="B100" s="1" t="s">
        <v>165</v>
      </c>
      <c r="C100" s="16">
        <v>10.034896524393799</v>
      </c>
      <c r="D100" s="16">
        <v>13.5970713552353</v>
      </c>
    </row>
    <row r="101" spans="1:4" x14ac:dyDescent="0.3">
      <c r="B101" s="1" t="s">
        <v>166</v>
      </c>
      <c r="C101" s="16">
        <v>13.0195324229677</v>
      </c>
      <c r="D101" s="16">
        <v>17.946888486577301</v>
      </c>
    </row>
    <row r="102" spans="1:4" x14ac:dyDescent="0.3">
      <c r="B102" s="1" t="s">
        <v>167</v>
      </c>
      <c r="C102" s="16">
        <v>19.3490527499706</v>
      </c>
      <c r="D102" s="16">
        <v>25.832608256487202</v>
      </c>
    </row>
    <row r="103" spans="1:4" x14ac:dyDescent="0.3">
      <c r="B103" s="1" t="s">
        <v>168</v>
      </c>
      <c r="C103" s="16">
        <v>25.8708761497886</v>
      </c>
      <c r="D103" s="16">
        <v>30.694709919793201</v>
      </c>
    </row>
    <row r="104" spans="1:4" x14ac:dyDescent="0.3">
      <c r="B104" s="1" t="s">
        <v>169</v>
      </c>
      <c r="C104" s="16">
        <v>26.027208192684899</v>
      </c>
      <c r="D104" s="16">
        <v>32.806399029007899</v>
      </c>
    </row>
    <row r="105" spans="1:4" x14ac:dyDescent="0.3">
      <c r="A105" s="1">
        <v>2021</v>
      </c>
      <c r="B105" s="1" t="s">
        <v>158</v>
      </c>
      <c r="C105" s="16">
        <v>20.633424796034301</v>
      </c>
      <c r="D105" s="16">
        <v>31.900496424750798</v>
      </c>
    </row>
    <row r="106" spans="1:4" x14ac:dyDescent="0.3">
      <c r="B106" s="1" t="s">
        <v>159</v>
      </c>
      <c r="C106" s="16">
        <v>24.071176928524</v>
      </c>
      <c r="D106" s="16">
        <v>31.484025125738199</v>
      </c>
    </row>
    <row r="107" spans="1:4" x14ac:dyDescent="0.3">
      <c r="B107" s="1" t="s">
        <v>160</v>
      </c>
      <c r="C107" s="16">
        <v>25.956022939786799</v>
      </c>
      <c r="D107" s="16">
        <v>35.303451139242199</v>
      </c>
    </row>
    <row r="108" spans="1:4" x14ac:dyDescent="0.3">
      <c r="B108" s="1" t="s">
        <v>161</v>
      </c>
      <c r="C108" s="16">
        <v>22.5088688068649</v>
      </c>
      <c r="D108" s="16">
        <v>28.921121493150501</v>
      </c>
    </row>
    <row r="109" spans="1:4" x14ac:dyDescent="0.3">
      <c r="B109" s="1" t="s">
        <v>162</v>
      </c>
      <c r="C109" s="16">
        <v>22.789914811134601</v>
      </c>
      <c r="D109" s="16">
        <v>25.6934121479369</v>
      </c>
    </row>
    <row r="110" spans="1:4" x14ac:dyDescent="0.3">
      <c r="B110" s="1" t="s">
        <v>163</v>
      </c>
      <c r="C110" s="16">
        <v>28.975599853919</v>
      </c>
      <c r="D110" s="16">
        <v>36.242771291901903</v>
      </c>
    </row>
    <row r="111" spans="1:4" x14ac:dyDescent="0.3">
      <c r="B111" s="1" t="s">
        <v>164</v>
      </c>
      <c r="C111" s="16">
        <v>33.852053980342603</v>
      </c>
      <c r="D111" s="16">
        <v>43.410577984579803</v>
      </c>
    </row>
    <row r="112" spans="1:4" x14ac:dyDescent="0.3">
      <c r="B112" s="1" t="s">
        <v>165</v>
      </c>
      <c r="C112" s="16">
        <v>38.394187209764603</v>
      </c>
      <c r="D112" s="16">
        <v>45.257937405603897</v>
      </c>
    </row>
  </sheetData>
  <mergeCells count="9">
    <mergeCell ref="A15:F15"/>
    <mergeCell ref="A16:F16"/>
    <mergeCell ref="A17:F17"/>
    <mergeCell ref="N9:O9"/>
    <mergeCell ref="N10:O10"/>
    <mergeCell ref="A10:F11"/>
    <mergeCell ref="A12:F12"/>
    <mergeCell ref="A13:F13"/>
    <mergeCell ref="A14:F14"/>
  </mergeCells>
  <pageMargins left="0.7" right="0.7" top="0.75" bottom="0.75" header="0.3" footer="0.3"/>
  <pageSetup paperSize="9" scale="50" orientation="portrait" r:id="rId1"/>
  <colBreaks count="1" manualBreakCount="1">
    <brk id="15" max="9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9"/>
  <sheetViews>
    <sheetView zoomScale="90" zoomScaleNormal="90" workbookViewId="0">
      <selection activeCell="A9" sqref="A9"/>
    </sheetView>
  </sheetViews>
  <sheetFormatPr baseColWidth="10" defaultColWidth="11.5546875" defaultRowHeight="14.4" x14ac:dyDescent="0.3"/>
  <cols>
    <col min="1" max="1" width="7.33203125" style="1" customWidth="1"/>
    <col min="2" max="2" width="10.33203125" style="1" customWidth="1"/>
    <col min="3" max="3" width="11.5546875" style="1" customWidth="1"/>
    <col min="4" max="4" width="12" style="1" customWidth="1"/>
    <col min="5" max="5" width="12.33203125" style="1" customWidth="1"/>
    <col min="6" max="6" width="11.5546875" style="1"/>
    <col min="7" max="8" width="11.6640625" style="1" customWidth="1"/>
    <col min="9"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6.95" customHeight="1" x14ac:dyDescent="0.3"/>
    <row r="9" spans="1:15" ht="21" x14ac:dyDescent="0.4">
      <c r="A9" s="8" t="s">
        <v>295</v>
      </c>
      <c r="N9" s="109" t="s">
        <v>61</v>
      </c>
      <c r="O9" s="109"/>
    </row>
    <row r="10" spans="1:15" ht="21" x14ac:dyDescent="0.4">
      <c r="A10" s="129" t="s">
        <v>181</v>
      </c>
      <c r="B10" s="130"/>
      <c r="C10" s="130"/>
      <c r="D10" s="130"/>
      <c r="E10" s="130"/>
      <c r="F10" s="131"/>
      <c r="N10" s="110">
        <v>44497</v>
      </c>
      <c r="O10" s="110"/>
    </row>
    <row r="11" spans="1:15" x14ac:dyDescent="0.3">
      <c r="A11" s="132"/>
      <c r="B11" s="133"/>
      <c r="C11" s="133"/>
      <c r="D11" s="133"/>
      <c r="E11" s="133"/>
      <c r="F11" s="134"/>
    </row>
    <row r="12" spans="1:15" x14ac:dyDescent="0.3">
      <c r="A12" s="126" t="s">
        <v>30</v>
      </c>
      <c r="B12" s="127"/>
      <c r="C12" s="127"/>
      <c r="D12" s="127"/>
      <c r="E12" s="127"/>
      <c r="F12" s="128"/>
    </row>
    <row r="13" spans="1:15" x14ac:dyDescent="0.3">
      <c r="A13" s="126" t="s">
        <v>180</v>
      </c>
      <c r="B13" s="127"/>
      <c r="C13" s="127"/>
      <c r="D13" s="127"/>
      <c r="E13" s="127"/>
      <c r="F13" s="128"/>
    </row>
    <row r="14" spans="1:15" x14ac:dyDescent="0.3">
      <c r="A14" s="126" t="s">
        <v>22</v>
      </c>
      <c r="B14" s="127"/>
      <c r="C14" s="127"/>
      <c r="D14" s="127"/>
      <c r="E14" s="127"/>
      <c r="F14" s="128"/>
    </row>
    <row r="15" spans="1:15" x14ac:dyDescent="0.3">
      <c r="A15" s="126" t="s">
        <v>143</v>
      </c>
      <c r="B15" s="127"/>
      <c r="C15" s="127"/>
      <c r="D15" s="127"/>
      <c r="E15" s="127"/>
      <c r="F15" s="128"/>
    </row>
    <row r="16" spans="1:15" x14ac:dyDescent="0.3">
      <c r="A16" s="126" t="s">
        <v>345</v>
      </c>
      <c r="B16" s="127"/>
      <c r="C16" s="127"/>
      <c r="D16" s="127"/>
      <c r="E16" s="127"/>
      <c r="F16" s="128"/>
    </row>
    <row r="17" spans="1:10" ht="84" customHeight="1" x14ac:dyDescent="0.3">
      <c r="A17" s="123" t="s">
        <v>182</v>
      </c>
      <c r="B17" s="123"/>
      <c r="C17" s="123"/>
      <c r="D17" s="123"/>
      <c r="E17" s="123"/>
      <c r="F17" s="123"/>
    </row>
    <row r="20" spans="1:10" ht="60.6" customHeight="1" x14ac:dyDescent="0.3">
      <c r="A20" s="13" t="s">
        <v>11</v>
      </c>
      <c r="B20" s="13" t="s">
        <v>12</v>
      </c>
      <c r="C20" s="4" t="s">
        <v>183</v>
      </c>
      <c r="D20" s="4" t="s">
        <v>10</v>
      </c>
      <c r="E20" s="4" t="s">
        <v>9</v>
      </c>
      <c r="F20" s="4" t="s">
        <v>56</v>
      </c>
      <c r="G20" s="4" t="s">
        <v>184</v>
      </c>
      <c r="H20" s="4" t="s">
        <v>10</v>
      </c>
      <c r="I20" s="4" t="s">
        <v>9</v>
      </c>
      <c r="J20" s="4" t="s">
        <v>56</v>
      </c>
    </row>
    <row r="21" spans="1:10" ht="17.25" customHeight="1" x14ac:dyDescent="0.3">
      <c r="A21" s="1">
        <v>2011</v>
      </c>
      <c r="B21" s="1" t="s">
        <v>158</v>
      </c>
      <c r="C21" s="21">
        <v>73.92</v>
      </c>
      <c r="D21" s="6"/>
      <c r="E21" s="6"/>
      <c r="F21" s="6"/>
      <c r="G21" s="16">
        <v>74.12</v>
      </c>
    </row>
    <row r="22" spans="1:10" x14ac:dyDescent="0.3">
      <c r="B22" s="1" t="s">
        <v>159</v>
      </c>
      <c r="C22" s="21">
        <v>74.41</v>
      </c>
      <c r="D22" s="6">
        <f t="shared" ref="D22:D68" si="0">+C22/C21*100-100</f>
        <v>0.66287878787878185</v>
      </c>
      <c r="E22" s="6"/>
      <c r="F22" s="6"/>
      <c r="G22" s="16">
        <v>74.569999999999993</v>
      </c>
      <c r="H22" s="16">
        <f t="shared" ref="H22:H68" si="1">+G22/G21*100-100</f>
        <v>0.60712358337828221</v>
      </c>
      <c r="I22" s="16"/>
      <c r="J22" s="16"/>
    </row>
    <row r="23" spans="1:10" x14ac:dyDescent="0.3">
      <c r="B23" s="1" t="s">
        <v>160</v>
      </c>
      <c r="C23" s="21">
        <v>74.58</v>
      </c>
      <c r="D23" s="6">
        <f t="shared" si="0"/>
        <v>0.22846391614031347</v>
      </c>
      <c r="E23" s="6"/>
      <c r="F23" s="6"/>
      <c r="G23" s="16">
        <v>74.77</v>
      </c>
      <c r="H23" s="16">
        <f t="shared" si="1"/>
        <v>0.26820437173127232</v>
      </c>
      <c r="I23" s="16"/>
      <c r="J23" s="16"/>
    </row>
    <row r="24" spans="1:10" x14ac:dyDescent="0.3">
      <c r="B24" s="1" t="s">
        <v>161</v>
      </c>
      <c r="C24" s="21">
        <v>74.58</v>
      </c>
      <c r="D24" s="6">
        <f t="shared" si="0"/>
        <v>0</v>
      </c>
      <c r="E24" s="6"/>
      <c r="F24" s="6"/>
      <c r="G24" s="16">
        <v>74.86</v>
      </c>
      <c r="H24" s="16">
        <f t="shared" si="1"/>
        <v>0.12036913200481081</v>
      </c>
      <c r="I24" s="16"/>
      <c r="J24" s="16"/>
    </row>
    <row r="25" spans="1:10" x14ac:dyDescent="0.3">
      <c r="B25" s="1" t="s">
        <v>162</v>
      </c>
      <c r="C25" s="21">
        <v>74.83</v>
      </c>
      <c r="D25" s="6">
        <f t="shared" si="0"/>
        <v>0.33521051220166953</v>
      </c>
      <c r="E25" s="6"/>
      <c r="F25" s="6"/>
      <c r="G25" s="16">
        <v>75.069999999999993</v>
      </c>
      <c r="H25" s="16">
        <f t="shared" si="1"/>
        <v>0.2805236441357124</v>
      </c>
      <c r="I25" s="16"/>
      <c r="J25" s="16"/>
    </row>
    <row r="26" spans="1:10" ht="15" customHeight="1" x14ac:dyDescent="0.3">
      <c r="B26" s="1" t="s">
        <v>163</v>
      </c>
      <c r="C26" s="21">
        <v>75.13</v>
      </c>
      <c r="D26" s="6">
        <f t="shared" si="0"/>
        <v>0.4009087264466018</v>
      </c>
      <c r="E26" s="6"/>
      <c r="F26" s="6"/>
      <c r="G26" s="16">
        <v>75.31</v>
      </c>
      <c r="H26" s="16">
        <f t="shared" si="1"/>
        <v>0.31970161182897527</v>
      </c>
      <c r="I26" s="16"/>
      <c r="J26" s="16"/>
    </row>
    <row r="27" spans="1:10" x14ac:dyDescent="0.3">
      <c r="B27" s="1" t="s">
        <v>164</v>
      </c>
      <c r="C27" s="21">
        <v>75.209999999999994</v>
      </c>
      <c r="D27" s="6">
        <f t="shared" si="0"/>
        <v>0.10648209769732375</v>
      </c>
      <c r="E27" s="6"/>
      <c r="F27" s="6"/>
      <c r="G27" s="16">
        <v>75.42</v>
      </c>
      <c r="H27" s="16">
        <f t="shared" si="1"/>
        <v>0.14606293984861907</v>
      </c>
      <c r="I27" s="16"/>
      <c r="J27" s="16"/>
    </row>
    <row r="28" spans="1:10" x14ac:dyDescent="0.3">
      <c r="B28" s="1" t="s">
        <v>165</v>
      </c>
      <c r="C28" s="21">
        <v>75.06</v>
      </c>
      <c r="D28" s="6">
        <f t="shared" si="0"/>
        <v>-0.19944156362184629</v>
      </c>
      <c r="E28" s="6"/>
      <c r="F28" s="6"/>
      <c r="G28" s="16">
        <v>75.39</v>
      </c>
      <c r="H28" s="16">
        <f t="shared" si="1"/>
        <v>-3.9777247414491512E-2</v>
      </c>
      <c r="I28" s="16"/>
      <c r="J28" s="16"/>
    </row>
    <row r="29" spans="1:10" x14ac:dyDescent="0.3">
      <c r="B29" s="1" t="s">
        <v>166</v>
      </c>
      <c r="C29" s="21">
        <v>75.180000000000007</v>
      </c>
      <c r="D29" s="6">
        <f t="shared" si="0"/>
        <v>0.15987210231816107</v>
      </c>
      <c r="E29" s="6"/>
      <c r="F29" s="6"/>
      <c r="G29" s="16">
        <v>75.62</v>
      </c>
      <c r="H29" s="16">
        <f t="shared" si="1"/>
        <v>0.30508024936995071</v>
      </c>
      <c r="I29" s="16"/>
      <c r="J29" s="16"/>
    </row>
    <row r="30" spans="1:10" x14ac:dyDescent="0.3">
      <c r="B30" s="1" t="s">
        <v>167</v>
      </c>
      <c r="C30" s="21">
        <v>75.3</v>
      </c>
      <c r="D30" s="6">
        <f t="shared" si="0"/>
        <v>0.1596169193934287</v>
      </c>
      <c r="E30" s="6"/>
      <c r="F30" s="6"/>
      <c r="G30" s="16">
        <v>75.77</v>
      </c>
      <c r="H30" s="16">
        <f t="shared" si="1"/>
        <v>0.19836022216344418</v>
      </c>
      <c r="I30" s="16"/>
      <c r="J30" s="16"/>
    </row>
    <row r="31" spans="1:10" x14ac:dyDescent="0.3">
      <c r="B31" s="1" t="s">
        <v>168</v>
      </c>
      <c r="C31" s="21">
        <v>75.38</v>
      </c>
      <c r="D31" s="6">
        <f t="shared" si="0"/>
        <v>0.10624169986719778</v>
      </c>
      <c r="E31" s="6"/>
      <c r="F31" s="6"/>
      <c r="G31" s="16">
        <v>75.87</v>
      </c>
      <c r="H31" s="16">
        <f t="shared" si="1"/>
        <v>0.13197835554970538</v>
      </c>
      <c r="I31" s="16"/>
      <c r="J31" s="16"/>
    </row>
    <row r="32" spans="1:10" x14ac:dyDescent="0.3">
      <c r="B32" s="1" t="s">
        <v>169</v>
      </c>
      <c r="C32" s="21">
        <v>75.569999999999993</v>
      </c>
      <c r="D32" s="6">
        <f t="shared" si="0"/>
        <v>0.25205624834173079</v>
      </c>
      <c r="E32" s="6"/>
      <c r="F32" s="6"/>
      <c r="G32" s="16">
        <v>76.19</v>
      </c>
      <c r="H32" s="16">
        <f t="shared" si="1"/>
        <v>0.42177408725450505</v>
      </c>
      <c r="I32" s="16"/>
      <c r="J32" s="16"/>
    </row>
    <row r="33" spans="1:10" x14ac:dyDescent="0.3">
      <c r="A33" s="1">
        <v>2012</v>
      </c>
      <c r="B33" s="1" t="s">
        <v>158</v>
      </c>
      <c r="C33" s="21">
        <v>76.25</v>
      </c>
      <c r="D33" s="6">
        <f t="shared" si="0"/>
        <v>0.89982797406378268</v>
      </c>
      <c r="E33" s="6">
        <f t="shared" ref="E33:E64" si="2">+C33/C21*100-100</f>
        <v>3.1520562770562748</v>
      </c>
      <c r="F33" s="6">
        <f t="shared" ref="F33:F44" si="3">+C33/$C$32*100-100</f>
        <v>0.89982797406378268</v>
      </c>
      <c r="G33" s="16">
        <v>76.75</v>
      </c>
      <c r="H33" s="16">
        <f t="shared" si="1"/>
        <v>0.73500459377871152</v>
      </c>
      <c r="I33" s="16">
        <f t="shared" ref="I33:I64" si="4">+G33/G21*100-100</f>
        <v>3.5483000539665284</v>
      </c>
      <c r="J33" s="16">
        <f>+G33/$G$32*100-100</f>
        <v>0.73500459377871152</v>
      </c>
    </row>
    <row r="34" spans="1:10" x14ac:dyDescent="0.3">
      <c r="B34" s="1" t="s">
        <v>159</v>
      </c>
      <c r="C34" s="21">
        <v>76.849999999999994</v>
      </c>
      <c r="D34" s="6">
        <f t="shared" si="0"/>
        <v>0.78688524590162956</v>
      </c>
      <c r="E34" s="6">
        <f t="shared" si="2"/>
        <v>3.2791291493078774</v>
      </c>
      <c r="F34" s="6">
        <f t="shared" si="3"/>
        <v>1.6937938335318279</v>
      </c>
      <c r="G34" s="16">
        <v>77.22</v>
      </c>
      <c r="H34" s="16">
        <f t="shared" si="1"/>
        <v>0.61237785016285784</v>
      </c>
      <c r="I34" s="16">
        <f t="shared" si="4"/>
        <v>3.5537079254391841</v>
      </c>
      <c r="J34" s="16">
        <f t="shared" ref="J34:J44" si="5">+G34/$G$32*100-100</f>
        <v>1.3518834492715541</v>
      </c>
    </row>
    <row r="35" spans="1:10" x14ac:dyDescent="0.3">
      <c r="B35" s="1" t="s">
        <v>160</v>
      </c>
      <c r="C35" s="21">
        <v>76.959999999999994</v>
      </c>
      <c r="D35" s="6">
        <f t="shared" si="0"/>
        <v>0.14313597918022936</v>
      </c>
      <c r="E35" s="6">
        <f t="shared" si="2"/>
        <v>3.1912040761598206</v>
      </c>
      <c r="F35" s="6">
        <f t="shared" si="3"/>
        <v>1.8393542411009776</v>
      </c>
      <c r="G35" s="16">
        <v>77.31</v>
      </c>
      <c r="H35" s="16">
        <f t="shared" si="1"/>
        <v>0.11655011655011549</v>
      </c>
      <c r="I35" s="16">
        <f t="shared" si="4"/>
        <v>3.3970843921358806</v>
      </c>
      <c r="J35" s="16">
        <f t="shared" si="5"/>
        <v>1.470009187557423</v>
      </c>
    </row>
    <row r="36" spans="1:10" x14ac:dyDescent="0.3">
      <c r="B36" s="1" t="s">
        <v>161</v>
      </c>
      <c r="C36" s="21">
        <v>76.97</v>
      </c>
      <c r="D36" s="6">
        <f t="shared" si="0"/>
        <v>1.2993762993772862E-2</v>
      </c>
      <c r="E36" s="6">
        <f t="shared" si="2"/>
        <v>3.204612496647897</v>
      </c>
      <c r="F36" s="6">
        <f t="shared" si="3"/>
        <v>1.8525870054254341</v>
      </c>
      <c r="G36" s="16">
        <v>77.42</v>
      </c>
      <c r="H36" s="16">
        <f t="shared" si="1"/>
        <v>0.14228430992109509</v>
      </c>
      <c r="I36" s="16">
        <f t="shared" si="4"/>
        <v>3.4197168047021194</v>
      </c>
      <c r="J36" s="16">
        <f t="shared" si="5"/>
        <v>1.6143850899068184</v>
      </c>
    </row>
    <row r="37" spans="1:10" x14ac:dyDescent="0.3">
      <c r="B37" s="1" t="s">
        <v>162</v>
      </c>
      <c r="C37" s="21">
        <v>77.180000000000007</v>
      </c>
      <c r="D37" s="6">
        <f t="shared" si="0"/>
        <v>0.27283357152138876</v>
      </c>
      <c r="E37" s="6">
        <f t="shared" si="2"/>
        <v>3.1404516904984803</v>
      </c>
      <c r="F37" s="6">
        <f t="shared" si="3"/>
        <v>2.1304750562392627</v>
      </c>
      <c r="G37" s="16">
        <v>77.66</v>
      </c>
      <c r="H37" s="16">
        <f t="shared" si="1"/>
        <v>0.30999741668817649</v>
      </c>
      <c r="I37" s="16">
        <f t="shared" si="4"/>
        <v>3.4501132276541853</v>
      </c>
      <c r="J37" s="16">
        <f t="shared" si="5"/>
        <v>1.9293870586691213</v>
      </c>
    </row>
    <row r="38" spans="1:10" x14ac:dyDescent="0.3">
      <c r="B38" s="1" t="s">
        <v>163</v>
      </c>
      <c r="C38" s="21">
        <v>77.319999999999993</v>
      </c>
      <c r="D38" s="6">
        <f t="shared" si="0"/>
        <v>0.18139414356048178</v>
      </c>
      <c r="E38" s="6">
        <f t="shared" si="2"/>
        <v>2.914947424464259</v>
      </c>
      <c r="F38" s="6">
        <f t="shared" si="3"/>
        <v>2.3157337567817962</v>
      </c>
      <c r="G38" s="16">
        <v>77.72</v>
      </c>
      <c r="H38" s="16">
        <f t="shared" si="1"/>
        <v>7.7259850630966298E-2</v>
      </c>
      <c r="I38" s="16">
        <f t="shared" si="4"/>
        <v>3.2001062275926131</v>
      </c>
      <c r="J38" s="16">
        <f t="shared" si="5"/>
        <v>2.0081375508596864</v>
      </c>
    </row>
    <row r="39" spans="1:10" x14ac:dyDescent="0.3">
      <c r="B39" s="1" t="s">
        <v>164</v>
      </c>
      <c r="C39" s="21">
        <v>77.260000000000005</v>
      </c>
      <c r="D39" s="6">
        <f t="shared" si="0"/>
        <v>-7.7599586135519871E-2</v>
      </c>
      <c r="E39" s="6">
        <f t="shared" si="2"/>
        <v>2.7257013694987506</v>
      </c>
      <c r="F39" s="6">
        <f t="shared" si="3"/>
        <v>2.2363371708350002</v>
      </c>
      <c r="G39" s="16">
        <v>77.7</v>
      </c>
      <c r="H39" s="16">
        <f t="shared" si="1"/>
        <v>-2.573340195573337E-2</v>
      </c>
      <c r="I39" s="16">
        <f t="shared" si="4"/>
        <v>3.0230708035003886</v>
      </c>
      <c r="J39" s="16">
        <f t="shared" si="5"/>
        <v>1.9818873867961599</v>
      </c>
    </row>
    <row r="40" spans="1:10" x14ac:dyDescent="0.3">
      <c r="B40" s="1" t="s">
        <v>165</v>
      </c>
      <c r="C40" s="21">
        <v>77.180000000000007</v>
      </c>
      <c r="D40" s="6">
        <f t="shared" si="0"/>
        <v>-0.10354646647682841</v>
      </c>
      <c r="E40" s="6">
        <f t="shared" si="2"/>
        <v>2.8244071409539089</v>
      </c>
      <c r="F40" s="6">
        <f t="shared" si="3"/>
        <v>2.1304750562392627</v>
      </c>
      <c r="G40" s="16">
        <v>77.73</v>
      </c>
      <c r="H40" s="16">
        <f t="shared" si="1"/>
        <v>3.8610038610030983E-2</v>
      </c>
      <c r="I40" s="16">
        <f t="shared" si="4"/>
        <v>3.1038599283724722</v>
      </c>
      <c r="J40" s="16">
        <f t="shared" si="5"/>
        <v>2.0212626328914638</v>
      </c>
    </row>
    <row r="41" spans="1:10" x14ac:dyDescent="0.3">
      <c r="B41" s="1" t="s">
        <v>166</v>
      </c>
      <c r="C41" s="21">
        <v>77.36</v>
      </c>
      <c r="D41" s="6">
        <f t="shared" si="0"/>
        <v>0.23322104172063973</v>
      </c>
      <c r="E41" s="6">
        <f t="shared" si="2"/>
        <v>2.8997073689811117</v>
      </c>
      <c r="F41" s="6">
        <f t="shared" si="3"/>
        <v>2.3686648140796649</v>
      </c>
      <c r="G41" s="16">
        <v>77.959999999999994</v>
      </c>
      <c r="H41" s="16">
        <f t="shared" si="1"/>
        <v>0.29589605043096867</v>
      </c>
      <c r="I41" s="16">
        <f t="shared" si="4"/>
        <v>3.0944194657497945</v>
      </c>
      <c r="J41" s="16">
        <f t="shared" si="5"/>
        <v>2.3231395196220035</v>
      </c>
    </row>
    <row r="42" spans="1:10" x14ac:dyDescent="0.3">
      <c r="B42" s="1" t="s">
        <v>167</v>
      </c>
      <c r="C42" s="21">
        <v>77.569999999999993</v>
      </c>
      <c r="D42" s="6">
        <f t="shared" si="0"/>
        <v>0.27145811789037566</v>
      </c>
      <c r="E42" s="6">
        <f t="shared" si="2"/>
        <v>3.0146082337317353</v>
      </c>
      <c r="F42" s="6">
        <f t="shared" si="3"/>
        <v>2.6465528648934793</v>
      </c>
      <c r="G42" s="16">
        <v>78.08</v>
      </c>
      <c r="H42" s="16">
        <f t="shared" si="1"/>
        <v>0.15392508978963804</v>
      </c>
      <c r="I42" s="16">
        <f t="shared" si="4"/>
        <v>3.0487000131978306</v>
      </c>
      <c r="J42" s="16">
        <f t="shared" si="5"/>
        <v>2.4806405040031336</v>
      </c>
    </row>
    <row r="43" spans="1:10" x14ac:dyDescent="0.3">
      <c r="B43" s="1" t="s">
        <v>168</v>
      </c>
      <c r="C43" s="21">
        <v>77.44</v>
      </c>
      <c r="D43" s="6">
        <f t="shared" si="0"/>
        <v>-0.16759056336212552</v>
      </c>
      <c r="E43" s="6">
        <f t="shared" si="2"/>
        <v>2.7328203767577719</v>
      </c>
      <c r="F43" s="6">
        <f t="shared" si="3"/>
        <v>2.4745269286754024</v>
      </c>
      <c r="G43" s="16">
        <v>77.98</v>
      </c>
      <c r="H43" s="16">
        <f t="shared" si="1"/>
        <v>-0.12807377049179536</v>
      </c>
      <c r="I43" s="16">
        <f t="shared" si="4"/>
        <v>2.7810728878344406</v>
      </c>
      <c r="J43" s="16">
        <f t="shared" si="5"/>
        <v>2.3493896836855157</v>
      </c>
    </row>
    <row r="44" spans="1:10" x14ac:dyDescent="0.3">
      <c r="B44" s="1" t="s">
        <v>169</v>
      </c>
      <c r="C44" s="21">
        <v>77.41</v>
      </c>
      <c r="D44" s="6">
        <f t="shared" si="0"/>
        <v>-3.8739669421488543E-2</v>
      </c>
      <c r="E44" s="6">
        <f t="shared" si="2"/>
        <v>2.4348286357020186</v>
      </c>
      <c r="F44" s="6">
        <f t="shared" si="3"/>
        <v>2.4348286357020186</v>
      </c>
      <c r="G44" s="16">
        <v>78.05</v>
      </c>
      <c r="H44" s="16">
        <f t="shared" si="1"/>
        <v>8.9766606822252015E-2</v>
      </c>
      <c r="I44" s="16">
        <f t="shared" si="4"/>
        <v>2.4412652579078724</v>
      </c>
      <c r="J44" s="16">
        <f t="shared" si="5"/>
        <v>2.4412652579078724</v>
      </c>
    </row>
    <row r="45" spans="1:10" x14ac:dyDescent="0.3">
      <c r="A45" s="1">
        <v>2013</v>
      </c>
      <c r="B45" s="1" t="s">
        <v>158</v>
      </c>
      <c r="C45" s="21">
        <v>77.66</v>
      </c>
      <c r="D45" s="6">
        <f t="shared" si="0"/>
        <v>0.32295569047926165</v>
      </c>
      <c r="E45" s="6">
        <f t="shared" si="2"/>
        <v>1.8491803278688508</v>
      </c>
      <c r="F45" s="6">
        <f t="shared" ref="F45:F56" si="6">+C45/$C$44*100-100</f>
        <v>0.32295569047926165</v>
      </c>
      <c r="G45" s="16">
        <v>78.28</v>
      </c>
      <c r="H45" s="16">
        <f t="shared" si="1"/>
        <v>0.29468289557976846</v>
      </c>
      <c r="I45" s="16">
        <f t="shared" si="4"/>
        <v>1.9934853420195537</v>
      </c>
      <c r="J45" s="16">
        <f>+G45/$G$44*100-100</f>
        <v>0.29468289557976846</v>
      </c>
    </row>
    <row r="46" spans="1:10" x14ac:dyDescent="0.3">
      <c r="B46" s="1" t="s">
        <v>159</v>
      </c>
      <c r="C46" s="21">
        <v>78.16</v>
      </c>
      <c r="D46" s="6">
        <f t="shared" si="0"/>
        <v>0.64383208859129581</v>
      </c>
      <c r="E46" s="6">
        <f t="shared" si="2"/>
        <v>1.7046193884189904</v>
      </c>
      <c r="F46" s="6">
        <f t="shared" si="6"/>
        <v>0.96886707143779915</v>
      </c>
      <c r="G46" s="16">
        <v>78.63</v>
      </c>
      <c r="H46" s="16">
        <f t="shared" si="1"/>
        <v>0.44711292795093982</v>
      </c>
      <c r="I46" s="16">
        <f t="shared" si="4"/>
        <v>1.8259518259518188</v>
      </c>
      <c r="J46" s="16">
        <f t="shared" ref="J46:J56" si="7">+G46/$G$44*100-100</f>
        <v>0.74311338885328837</v>
      </c>
    </row>
    <row r="47" spans="1:10" x14ac:dyDescent="0.3">
      <c r="B47" s="1" t="s">
        <v>160</v>
      </c>
      <c r="C47" s="21">
        <v>78.37</v>
      </c>
      <c r="D47" s="6">
        <f t="shared" si="0"/>
        <v>0.26867963152508878</v>
      </c>
      <c r="E47" s="6">
        <f t="shared" si="2"/>
        <v>1.832120582120595</v>
      </c>
      <c r="F47" s="6">
        <f t="shared" si="6"/>
        <v>1.2401498514403926</v>
      </c>
      <c r="G47" s="16">
        <v>78.790000000000006</v>
      </c>
      <c r="H47" s="16">
        <f t="shared" si="1"/>
        <v>0.20348467506042311</v>
      </c>
      <c r="I47" s="16">
        <f t="shared" si="4"/>
        <v>1.9143707153020273</v>
      </c>
      <c r="J47" s="16">
        <f t="shared" si="7"/>
        <v>0.94811018577836137</v>
      </c>
    </row>
    <row r="48" spans="1:10" x14ac:dyDescent="0.3">
      <c r="B48" s="1" t="s">
        <v>161</v>
      </c>
      <c r="C48" s="21">
        <v>78.58</v>
      </c>
      <c r="D48" s="6">
        <f t="shared" si="0"/>
        <v>0.26795967844836355</v>
      </c>
      <c r="E48" s="6">
        <f t="shared" si="2"/>
        <v>2.0917240483305193</v>
      </c>
      <c r="F48" s="6">
        <f t="shared" si="6"/>
        <v>1.5114326314429718</v>
      </c>
      <c r="G48" s="16">
        <v>78.989999999999995</v>
      </c>
      <c r="H48" s="16">
        <f t="shared" si="1"/>
        <v>0.25383931971060747</v>
      </c>
      <c r="I48" s="16">
        <f t="shared" si="4"/>
        <v>2.0278997675019355</v>
      </c>
      <c r="J48" s="16">
        <f t="shared" si="7"/>
        <v>1.2043561819346564</v>
      </c>
    </row>
    <row r="49" spans="1:10" x14ac:dyDescent="0.3">
      <c r="B49" s="1" t="s">
        <v>162</v>
      </c>
      <c r="C49" s="21">
        <v>78.8</v>
      </c>
      <c r="D49" s="6">
        <f t="shared" si="0"/>
        <v>0.2799694578773142</v>
      </c>
      <c r="E49" s="6">
        <f t="shared" si="2"/>
        <v>2.0989893754858713</v>
      </c>
      <c r="F49" s="6">
        <f t="shared" si="6"/>
        <v>1.7956336390647181</v>
      </c>
      <c r="G49" s="16">
        <v>79.209999999999994</v>
      </c>
      <c r="H49" s="16">
        <f t="shared" si="1"/>
        <v>0.27851626788199724</v>
      </c>
      <c r="I49" s="16">
        <f t="shared" si="4"/>
        <v>1.9958794746330284</v>
      </c>
      <c r="J49" s="16">
        <f t="shared" si="7"/>
        <v>1.4862267777066052</v>
      </c>
    </row>
    <row r="50" spans="1:10" x14ac:dyDescent="0.3">
      <c r="B50" s="1" t="s">
        <v>163</v>
      </c>
      <c r="C50" s="21">
        <v>79.16</v>
      </c>
      <c r="D50" s="6">
        <f t="shared" si="0"/>
        <v>0.45685279187817684</v>
      </c>
      <c r="E50" s="6">
        <f t="shared" si="2"/>
        <v>2.379720641489925</v>
      </c>
      <c r="F50" s="6">
        <f t="shared" si="6"/>
        <v>2.26068983335486</v>
      </c>
      <c r="G50" s="16">
        <v>79.39</v>
      </c>
      <c r="H50" s="16">
        <f t="shared" si="1"/>
        <v>0.22724403484409095</v>
      </c>
      <c r="I50" s="16">
        <f t="shared" si="4"/>
        <v>2.148739063304177</v>
      </c>
      <c r="J50" s="16">
        <f t="shared" si="7"/>
        <v>1.7168481742472892</v>
      </c>
    </row>
    <row r="51" spans="1:10" x14ac:dyDescent="0.3">
      <c r="B51" s="1" t="s">
        <v>164</v>
      </c>
      <c r="C51" s="21">
        <v>79.23</v>
      </c>
      <c r="D51" s="6">
        <f t="shared" si="0"/>
        <v>8.842849924204188E-2</v>
      </c>
      <c r="E51" s="6">
        <f t="shared" si="2"/>
        <v>2.5498317369919761</v>
      </c>
      <c r="F51" s="6">
        <f t="shared" si="6"/>
        <v>2.351117426689072</v>
      </c>
      <c r="G51" s="16">
        <v>79.430000000000007</v>
      </c>
      <c r="H51" s="16">
        <f t="shared" si="1"/>
        <v>5.0384179367696902E-2</v>
      </c>
      <c r="I51" s="16">
        <f t="shared" si="4"/>
        <v>2.2265122265122272</v>
      </c>
      <c r="J51" s="16">
        <f t="shared" si="7"/>
        <v>1.7680973734785539</v>
      </c>
    </row>
    <row r="52" spans="1:10" x14ac:dyDescent="0.3">
      <c r="B52" s="1" t="s">
        <v>165</v>
      </c>
      <c r="C52" s="21">
        <v>79.22</v>
      </c>
      <c r="D52" s="6">
        <f t="shared" si="0"/>
        <v>-1.2621481761968312E-2</v>
      </c>
      <c r="E52" s="6">
        <f t="shared" si="2"/>
        <v>2.6431718061674019</v>
      </c>
      <c r="F52" s="6">
        <f t="shared" si="6"/>
        <v>2.3381991990699049</v>
      </c>
      <c r="G52" s="16">
        <v>79.5</v>
      </c>
      <c r="H52" s="16">
        <f t="shared" si="1"/>
        <v>8.812791136850251E-2</v>
      </c>
      <c r="I52" s="16">
        <f t="shared" si="4"/>
        <v>2.2771130837514448</v>
      </c>
      <c r="J52" s="16">
        <f t="shared" si="7"/>
        <v>1.8577834721332636</v>
      </c>
    </row>
    <row r="53" spans="1:10" x14ac:dyDescent="0.3">
      <c r="B53" s="1" t="s">
        <v>166</v>
      </c>
      <c r="C53" s="21">
        <v>79.53</v>
      </c>
      <c r="D53" s="6">
        <f t="shared" si="0"/>
        <v>0.39131532441302852</v>
      </c>
      <c r="E53" s="6">
        <f t="shared" si="2"/>
        <v>2.8050672182006195</v>
      </c>
      <c r="F53" s="6">
        <f t="shared" si="6"/>
        <v>2.7386642552641831</v>
      </c>
      <c r="G53" s="16">
        <v>79.73</v>
      </c>
      <c r="H53" s="16">
        <f t="shared" si="1"/>
        <v>0.28930817610064707</v>
      </c>
      <c r="I53" s="16">
        <f t="shared" si="4"/>
        <v>2.2703950743971433</v>
      </c>
      <c r="J53" s="16">
        <f t="shared" si="7"/>
        <v>2.1524663677130178</v>
      </c>
    </row>
    <row r="54" spans="1:10" x14ac:dyDescent="0.3">
      <c r="B54" s="1" t="s">
        <v>167</v>
      </c>
      <c r="C54" s="21">
        <v>79.3</v>
      </c>
      <c r="D54" s="6">
        <f t="shared" si="0"/>
        <v>-0.28919904438576793</v>
      </c>
      <c r="E54" s="6">
        <f t="shared" si="2"/>
        <v>2.2302436508959715</v>
      </c>
      <c r="F54" s="6">
        <f t="shared" si="6"/>
        <v>2.4415450200232556</v>
      </c>
      <c r="G54" s="16">
        <v>79.52</v>
      </c>
      <c r="H54" s="16">
        <f t="shared" si="1"/>
        <v>-0.26338893766462945</v>
      </c>
      <c r="I54" s="16">
        <f t="shared" si="4"/>
        <v>1.8442622950819612</v>
      </c>
      <c r="J54" s="16">
        <f t="shared" si="7"/>
        <v>1.8834080717488746</v>
      </c>
    </row>
    <row r="55" spans="1:10" x14ac:dyDescent="0.3">
      <c r="B55" s="1" t="s">
        <v>168</v>
      </c>
      <c r="C55" s="21">
        <v>79.069999999999993</v>
      </c>
      <c r="D55" s="6">
        <f t="shared" si="0"/>
        <v>-0.29003783102143643</v>
      </c>
      <c r="E55" s="6">
        <f t="shared" si="2"/>
        <v>2.1048553719008112</v>
      </c>
      <c r="F55" s="6">
        <f t="shared" si="6"/>
        <v>2.144425784782328</v>
      </c>
      <c r="G55" s="16">
        <v>79.349999999999994</v>
      </c>
      <c r="H55" s="16">
        <f t="shared" si="1"/>
        <v>-0.2137826961770628</v>
      </c>
      <c r="I55" s="16">
        <f t="shared" si="4"/>
        <v>1.7568607335213926</v>
      </c>
      <c r="J55" s="16">
        <f t="shared" si="7"/>
        <v>1.6655989750160103</v>
      </c>
    </row>
    <row r="56" spans="1:10" x14ac:dyDescent="0.3">
      <c r="B56" s="1" t="s">
        <v>169</v>
      </c>
      <c r="C56" s="21">
        <v>79.3</v>
      </c>
      <c r="D56" s="6">
        <f t="shared" si="0"/>
        <v>0.29088149740736924</v>
      </c>
      <c r="E56" s="6">
        <f t="shared" si="2"/>
        <v>2.4415450200232556</v>
      </c>
      <c r="F56" s="6">
        <f t="shared" si="6"/>
        <v>2.4415450200232556</v>
      </c>
      <c r="G56" s="16">
        <v>79.56</v>
      </c>
      <c r="H56" s="16">
        <f t="shared" si="1"/>
        <v>0.26465028355389109</v>
      </c>
      <c r="I56" s="16">
        <f t="shared" si="4"/>
        <v>1.9346572709801393</v>
      </c>
      <c r="J56" s="16">
        <f t="shared" si="7"/>
        <v>1.9346572709801393</v>
      </c>
    </row>
    <row r="57" spans="1:10" x14ac:dyDescent="0.3">
      <c r="A57" s="1">
        <v>2014</v>
      </c>
      <c r="B57" s="1" t="s">
        <v>158</v>
      </c>
      <c r="C57" s="21">
        <v>79.73</v>
      </c>
      <c r="D57" s="6">
        <f t="shared" si="0"/>
        <v>0.54224464060530408</v>
      </c>
      <c r="E57" s="6">
        <f t="shared" si="2"/>
        <v>2.6654648467679749</v>
      </c>
      <c r="F57" s="6">
        <f t="shared" ref="F57:F68" si="8">+C57/$C$56*100-100</f>
        <v>0.54224464060530408</v>
      </c>
      <c r="G57" s="16">
        <v>79.95</v>
      </c>
      <c r="H57" s="16">
        <f t="shared" si="1"/>
        <v>0.49019607843136725</v>
      </c>
      <c r="I57" s="16">
        <f t="shared" si="4"/>
        <v>2.1333673990802282</v>
      </c>
      <c r="J57" s="16">
        <f>+G57/$G$56*100-100</f>
        <v>0.49019607843136725</v>
      </c>
    </row>
    <row r="58" spans="1:10" x14ac:dyDescent="0.3">
      <c r="B58" s="1" t="s">
        <v>159</v>
      </c>
      <c r="C58" s="21">
        <v>80.38</v>
      </c>
      <c r="D58" s="6">
        <f t="shared" si="0"/>
        <v>0.81525147372380502</v>
      </c>
      <c r="E58" s="6">
        <f t="shared" si="2"/>
        <v>2.8403275332650821</v>
      </c>
      <c r="F58" s="6">
        <f t="shared" si="8"/>
        <v>1.3619167717528313</v>
      </c>
      <c r="G58" s="16">
        <v>80.45</v>
      </c>
      <c r="H58" s="16">
        <f t="shared" si="1"/>
        <v>0.62539086929331233</v>
      </c>
      <c r="I58" s="16">
        <f t="shared" si="4"/>
        <v>2.3146381788121744</v>
      </c>
      <c r="J58" s="16">
        <f t="shared" ref="J58:J66" si="9">+G58/$G$56*100-100</f>
        <v>1.1186525892408241</v>
      </c>
    </row>
    <row r="59" spans="1:10" x14ac:dyDescent="0.3">
      <c r="B59" s="1" t="s">
        <v>160</v>
      </c>
      <c r="C59" s="21">
        <v>80.650000000000006</v>
      </c>
      <c r="D59" s="6">
        <f t="shared" si="0"/>
        <v>0.33590445384426459</v>
      </c>
      <c r="E59" s="6">
        <f t="shared" si="2"/>
        <v>2.9092765088681887</v>
      </c>
      <c r="F59" s="6">
        <f t="shared" si="8"/>
        <v>1.702395964691064</v>
      </c>
      <c r="G59" s="16">
        <v>80.77</v>
      </c>
      <c r="H59" s="16">
        <f t="shared" si="1"/>
        <v>0.39776258545680321</v>
      </c>
      <c r="I59" s="16">
        <f t="shared" si="4"/>
        <v>2.5130092651351532</v>
      </c>
      <c r="J59" s="16">
        <f t="shared" si="9"/>
        <v>1.520864756158872</v>
      </c>
    </row>
    <row r="60" spans="1:10" x14ac:dyDescent="0.3">
      <c r="B60" s="1" t="s">
        <v>161</v>
      </c>
      <c r="C60" s="21">
        <v>80.98</v>
      </c>
      <c r="D60" s="6">
        <f t="shared" si="0"/>
        <v>0.40917544947302531</v>
      </c>
      <c r="E60" s="6">
        <f t="shared" si="2"/>
        <v>3.054212267752618</v>
      </c>
      <c r="F60" s="6">
        <f t="shared" si="8"/>
        <v>2.1185372005044343</v>
      </c>
      <c r="G60" s="16">
        <v>81.14</v>
      </c>
      <c r="H60" s="16">
        <f t="shared" si="1"/>
        <v>0.45809087532499859</v>
      </c>
      <c r="I60" s="16">
        <f t="shared" si="4"/>
        <v>2.721863527028745</v>
      </c>
      <c r="J60" s="16">
        <f t="shared" si="9"/>
        <v>1.9859225741578541</v>
      </c>
    </row>
    <row r="61" spans="1:10" x14ac:dyDescent="0.3">
      <c r="B61" s="1" t="s">
        <v>162</v>
      </c>
      <c r="C61" s="21">
        <v>81.430000000000007</v>
      </c>
      <c r="D61" s="6">
        <f t="shared" si="0"/>
        <v>0.55569276364535369</v>
      </c>
      <c r="E61" s="6">
        <f t="shared" si="2"/>
        <v>3.3375634517766741</v>
      </c>
      <c r="F61" s="6">
        <f t="shared" si="8"/>
        <v>2.6860025220680939</v>
      </c>
      <c r="G61" s="16">
        <v>81.53</v>
      </c>
      <c r="H61" s="16">
        <f t="shared" si="1"/>
        <v>0.48065072713828272</v>
      </c>
      <c r="I61" s="16">
        <f t="shared" si="4"/>
        <v>2.9289231157682281</v>
      </c>
      <c r="J61" s="16">
        <f t="shared" si="9"/>
        <v>2.4761186525892356</v>
      </c>
    </row>
    <row r="62" spans="1:10" x14ac:dyDescent="0.3">
      <c r="B62" s="1" t="s">
        <v>163</v>
      </c>
      <c r="C62" s="21">
        <v>81.47</v>
      </c>
      <c r="D62" s="6">
        <f t="shared" si="0"/>
        <v>4.9121945229018138E-2</v>
      </c>
      <c r="E62" s="6">
        <f t="shared" si="2"/>
        <v>2.9181404749873678</v>
      </c>
      <c r="F62" s="6">
        <f t="shared" si="8"/>
        <v>2.7364438839848617</v>
      </c>
      <c r="G62" s="16">
        <v>81.61</v>
      </c>
      <c r="H62" s="16">
        <f t="shared" si="1"/>
        <v>9.8123390163124213E-2</v>
      </c>
      <c r="I62" s="16">
        <f t="shared" si="4"/>
        <v>2.796321954906162</v>
      </c>
      <c r="J62" s="16">
        <f t="shared" si="9"/>
        <v>2.5766716943187475</v>
      </c>
    </row>
    <row r="63" spans="1:10" x14ac:dyDescent="0.3">
      <c r="B63" s="1" t="s">
        <v>164</v>
      </c>
      <c r="C63" s="21">
        <v>81.55</v>
      </c>
      <c r="D63" s="6">
        <f t="shared" si="0"/>
        <v>9.8195654842285762E-2</v>
      </c>
      <c r="E63" s="6">
        <f t="shared" si="2"/>
        <v>2.9281837687744456</v>
      </c>
      <c r="F63" s="6">
        <f t="shared" si="8"/>
        <v>2.8373266078184116</v>
      </c>
      <c r="G63" s="16">
        <v>81.73</v>
      </c>
      <c r="H63" s="16">
        <f t="shared" si="1"/>
        <v>0.14704080382306017</v>
      </c>
      <c r="I63" s="16">
        <f t="shared" si="4"/>
        <v>2.8956313735364319</v>
      </c>
      <c r="J63" s="16">
        <f t="shared" si="9"/>
        <v>2.7275012569130297</v>
      </c>
    </row>
    <row r="64" spans="1:10" x14ac:dyDescent="0.3">
      <c r="B64" s="1" t="s">
        <v>165</v>
      </c>
      <c r="C64" s="21">
        <v>81.67</v>
      </c>
      <c r="D64" s="6">
        <f t="shared" si="0"/>
        <v>0.14714898835070755</v>
      </c>
      <c r="E64" s="6">
        <f t="shared" si="2"/>
        <v>3.0926533703610204</v>
      </c>
      <c r="F64" s="6">
        <f t="shared" si="8"/>
        <v>2.9886506935687294</v>
      </c>
      <c r="G64" s="16">
        <v>81.900000000000006</v>
      </c>
      <c r="H64" s="28">
        <f t="shared" si="1"/>
        <v>0.20800195766548768</v>
      </c>
      <c r="I64" s="28">
        <f t="shared" si="4"/>
        <v>3.0188679245283083</v>
      </c>
      <c r="J64" s="16">
        <f t="shared" si="9"/>
        <v>2.9411764705882462</v>
      </c>
    </row>
    <row r="65" spans="1:10" x14ac:dyDescent="0.3">
      <c r="B65" s="1" t="s">
        <v>166</v>
      </c>
      <c r="C65" s="21">
        <v>81.78</v>
      </c>
      <c r="D65" s="6">
        <f t="shared" si="0"/>
        <v>0.13468838006612316</v>
      </c>
      <c r="E65" s="6">
        <f t="shared" ref="E65:E96" si="10">+C65/C53*100-100</f>
        <v>2.8291210863824858</v>
      </c>
      <c r="F65" s="6">
        <f t="shared" si="8"/>
        <v>3.127364438839848</v>
      </c>
      <c r="G65" s="16">
        <v>82.01</v>
      </c>
      <c r="H65" s="16">
        <f t="shared" si="1"/>
        <v>0.13431013431014094</v>
      </c>
      <c r="I65" s="16">
        <f t="shared" ref="I65:I96" si="11">+G65/G53*100-100</f>
        <v>2.8596513232158571</v>
      </c>
      <c r="J65" s="16">
        <f t="shared" si="9"/>
        <v>3.0794369029663216</v>
      </c>
    </row>
    <row r="66" spans="1:10" x14ac:dyDescent="0.3">
      <c r="B66" s="1" t="s">
        <v>167</v>
      </c>
      <c r="C66" s="21">
        <v>81.94</v>
      </c>
      <c r="D66" s="6">
        <f t="shared" si="0"/>
        <v>0.19564685742234644</v>
      </c>
      <c r="E66" s="6">
        <f t="shared" si="10"/>
        <v>3.3291298865069336</v>
      </c>
      <c r="F66" s="6">
        <f t="shared" si="8"/>
        <v>3.3291298865069336</v>
      </c>
      <c r="G66" s="16">
        <v>82.14</v>
      </c>
      <c r="H66" s="16">
        <f t="shared" si="1"/>
        <v>0.15851725399340921</v>
      </c>
      <c r="I66" s="16">
        <f t="shared" si="11"/>
        <v>3.2947686116700226</v>
      </c>
      <c r="J66" s="16">
        <f t="shared" si="9"/>
        <v>3.2428355957767678</v>
      </c>
    </row>
    <row r="67" spans="1:10" x14ac:dyDescent="0.3">
      <c r="B67" s="1" t="s">
        <v>168</v>
      </c>
      <c r="C67" s="21">
        <v>82.07</v>
      </c>
      <c r="D67" s="6">
        <f t="shared" si="0"/>
        <v>0.15865267268733874</v>
      </c>
      <c r="E67" s="6">
        <f t="shared" si="10"/>
        <v>3.7941064879220932</v>
      </c>
      <c r="F67" s="6">
        <f t="shared" si="8"/>
        <v>3.4930643127364362</v>
      </c>
      <c r="G67" s="16">
        <v>82.25</v>
      </c>
      <c r="H67" s="16">
        <f t="shared" si="1"/>
        <v>0.13391770148527371</v>
      </c>
      <c r="I67" s="16">
        <f t="shared" si="11"/>
        <v>3.6546943919344699</v>
      </c>
      <c r="J67" s="16">
        <f>+G67/$G$56*100-100</f>
        <v>3.3810960281548432</v>
      </c>
    </row>
    <row r="68" spans="1:10" x14ac:dyDescent="0.3">
      <c r="B68" s="1" t="s">
        <v>169</v>
      </c>
      <c r="C68" s="21">
        <v>82.29</v>
      </c>
      <c r="D68" s="6">
        <f t="shared" si="0"/>
        <v>0.26806384793469817</v>
      </c>
      <c r="E68" s="6">
        <f t="shared" si="10"/>
        <v>3.770491803278702</v>
      </c>
      <c r="F68" s="6">
        <f t="shared" si="8"/>
        <v>3.770491803278702</v>
      </c>
      <c r="G68" s="16">
        <v>82.47</v>
      </c>
      <c r="H68" s="16">
        <f t="shared" si="1"/>
        <v>0.26747720364741667</v>
      </c>
      <c r="I68" s="16">
        <f t="shared" si="11"/>
        <v>3.657616892910994</v>
      </c>
      <c r="J68" s="16">
        <f>+G68/$G$56*100-100</f>
        <v>3.657616892910994</v>
      </c>
    </row>
    <row r="69" spans="1:10" x14ac:dyDescent="0.3">
      <c r="A69" s="1">
        <v>2015</v>
      </c>
      <c r="B69" s="1" t="s">
        <v>158</v>
      </c>
      <c r="C69" s="21">
        <v>82.61</v>
      </c>
      <c r="D69" s="6">
        <v>0.61</v>
      </c>
      <c r="E69" s="6">
        <f t="shared" si="10"/>
        <v>3.6121911451147497</v>
      </c>
      <c r="F69" s="6">
        <v>0.61</v>
      </c>
      <c r="G69" s="28">
        <v>83</v>
      </c>
      <c r="H69" s="16">
        <v>0.61</v>
      </c>
      <c r="I69" s="16">
        <f t="shared" si="11"/>
        <v>3.8148843026891655</v>
      </c>
      <c r="J69" s="16">
        <f>+G69/$G$68*100-100</f>
        <v>0.64265793621922285</v>
      </c>
    </row>
    <row r="70" spans="1:10" x14ac:dyDescent="0.3">
      <c r="B70" s="1" t="s">
        <v>159</v>
      </c>
      <c r="C70" s="21">
        <v>83.73</v>
      </c>
      <c r="D70" s="6">
        <v>0.77</v>
      </c>
      <c r="E70" s="6">
        <f t="shared" si="10"/>
        <v>4.1677034088081655</v>
      </c>
      <c r="F70" s="6">
        <v>1.39</v>
      </c>
      <c r="G70" s="16">
        <v>83.96</v>
      </c>
      <c r="H70" s="16">
        <v>0.77</v>
      </c>
      <c r="I70" s="16">
        <f t="shared" si="11"/>
        <v>4.3629583592293244</v>
      </c>
      <c r="J70" s="16">
        <f t="shared" ref="J70:J80" si="12">+G70/$G$68*100-100</f>
        <v>1.8067175942767051</v>
      </c>
    </row>
    <row r="71" spans="1:10" x14ac:dyDescent="0.3">
      <c r="B71" s="1" t="s">
        <v>160</v>
      </c>
      <c r="C71" s="21">
        <v>84.12</v>
      </c>
      <c r="D71" s="6">
        <v>0.19</v>
      </c>
      <c r="E71" s="6">
        <f t="shared" si="10"/>
        <v>4.3025418474891524</v>
      </c>
      <c r="F71" s="6">
        <v>1.59</v>
      </c>
      <c r="G71" s="16">
        <v>84.45</v>
      </c>
      <c r="H71" s="16">
        <v>0.19</v>
      </c>
      <c r="I71" s="16">
        <f t="shared" si="11"/>
        <v>4.5561470843134941</v>
      </c>
      <c r="J71" s="16">
        <f t="shared" si="12"/>
        <v>2.4008730447435482</v>
      </c>
    </row>
    <row r="72" spans="1:10" x14ac:dyDescent="0.3">
      <c r="B72" s="1" t="s">
        <v>161</v>
      </c>
      <c r="C72" s="21">
        <v>84.67</v>
      </c>
      <c r="D72" s="6">
        <v>0.41</v>
      </c>
      <c r="E72" s="6">
        <f t="shared" si="10"/>
        <v>4.5566806618918321</v>
      </c>
      <c r="F72" s="6">
        <v>2.0099999999999998</v>
      </c>
      <c r="G72" s="16">
        <v>84.9</v>
      </c>
      <c r="H72" s="16">
        <v>0.41</v>
      </c>
      <c r="I72" s="16">
        <f t="shared" si="11"/>
        <v>4.6339659847177757</v>
      </c>
      <c r="J72" s="16">
        <f t="shared" si="12"/>
        <v>2.9465260094579975</v>
      </c>
    </row>
    <row r="73" spans="1:10" x14ac:dyDescent="0.3">
      <c r="B73" s="1" t="s">
        <v>162</v>
      </c>
      <c r="C73" s="21">
        <v>85.01</v>
      </c>
      <c r="D73" s="6">
        <v>0.32</v>
      </c>
      <c r="E73" s="6">
        <f t="shared" si="10"/>
        <v>4.3964140979982744</v>
      </c>
      <c r="F73" s="6">
        <v>2.34</v>
      </c>
      <c r="G73" s="16">
        <v>85.12</v>
      </c>
      <c r="H73" s="16">
        <v>0.32</v>
      </c>
      <c r="I73" s="16">
        <f t="shared" si="11"/>
        <v>4.4032871335704726</v>
      </c>
      <c r="J73" s="16">
        <f t="shared" si="12"/>
        <v>3.2132896810961569</v>
      </c>
    </row>
    <row r="74" spans="1:10" x14ac:dyDescent="0.3">
      <c r="B74" s="1" t="s">
        <v>163</v>
      </c>
      <c r="C74" s="21">
        <v>85.01</v>
      </c>
      <c r="D74" s="6">
        <v>0.19</v>
      </c>
      <c r="E74" s="6">
        <f t="shared" si="10"/>
        <v>4.3451577267705943</v>
      </c>
      <c r="F74" s="6">
        <v>2.5299999999999998</v>
      </c>
      <c r="G74" s="16">
        <v>85.21</v>
      </c>
      <c r="H74" s="16">
        <v>0.19</v>
      </c>
      <c r="I74" s="16">
        <f t="shared" si="11"/>
        <v>4.4112241146918194</v>
      </c>
      <c r="J74" s="16">
        <f t="shared" si="12"/>
        <v>3.3224202740390467</v>
      </c>
    </row>
    <row r="75" spans="1:10" x14ac:dyDescent="0.3">
      <c r="B75" s="1" t="s">
        <v>164</v>
      </c>
      <c r="C75" s="21">
        <v>85.17</v>
      </c>
      <c r="D75" s="6">
        <v>-0.17</v>
      </c>
      <c r="E75" s="6">
        <f t="shared" si="10"/>
        <v>4.4389944819129425</v>
      </c>
      <c r="F75" s="6">
        <v>2.35</v>
      </c>
      <c r="G75" s="16">
        <v>85.37</v>
      </c>
      <c r="H75" s="16">
        <v>-0.17</v>
      </c>
      <c r="I75" s="16">
        <f t="shared" si="11"/>
        <v>4.4536889758962417</v>
      </c>
      <c r="J75" s="16">
        <f t="shared" si="12"/>
        <v>3.5164302170486366</v>
      </c>
    </row>
    <row r="76" spans="1:10" x14ac:dyDescent="0.3">
      <c r="B76" s="1" t="s">
        <v>165</v>
      </c>
      <c r="C76" s="21">
        <v>85.54</v>
      </c>
      <c r="D76" s="6">
        <v>7.0000000000000007E-2</v>
      </c>
      <c r="E76" s="6">
        <f t="shared" si="10"/>
        <v>4.7385820986898466</v>
      </c>
      <c r="F76" s="6">
        <v>2.4300000000000002</v>
      </c>
      <c r="G76" s="16">
        <v>85.78</v>
      </c>
      <c r="H76" s="16">
        <v>7.0000000000000007E-2</v>
      </c>
      <c r="I76" s="16">
        <f t="shared" si="11"/>
        <v>4.7374847374847207</v>
      </c>
      <c r="J76" s="16">
        <f t="shared" si="12"/>
        <v>4.0135806960106777</v>
      </c>
    </row>
    <row r="77" spans="1:10" x14ac:dyDescent="0.3">
      <c r="B77" s="1" t="s">
        <v>166</v>
      </c>
      <c r="C77" s="21">
        <v>86.2</v>
      </c>
      <c r="D77" s="6">
        <v>0.14000000000000001</v>
      </c>
      <c r="E77" s="6">
        <f t="shared" si="10"/>
        <v>5.4047444362924892</v>
      </c>
      <c r="F77" s="6">
        <v>2.57</v>
      </c>
      <c r="G77" s="16">
        <v>86.39</v>
      </c>
      <c r="H77" s="16">
        <v>0.14000000000000001</v>
      </c>
      <c r="I77" s="16">
        <f t="shared" si="11"/>
        <v>5.3408120960858412</v>
      </c>
      <c r="J77" s="16">
        <f t="shared" si="12"/>
        <v>4.7532436037347026</v>
      </c>
    </row>
    <row r="78" spans="1:10" x14ac:dyDescent="0.3">
      <c r="B78" s="1" t="s">
        <v>167</v>
      </c>
      <c r="C78" s="21">
        <v>86.73</v>
      </c>
      <c r="D78" s="6">
        <v>0.1</v>
      </c>
      <c r="E78" s="6">
        <f t="shared" si="10"/>
        <v>5.8457407859409329</v>
      </c>
      <c r="F78" s="6">
        <v>2.67</v>
      </c>
      <c r="G78" s="16">
        <v>86.98</v>
      </c>
      <c r="H78" s="16">
        <v>0.1</v>
      </c>
      <c r="I78" s="16">
        <f t="shared" si="11"/>
        <v>5.8923788653518301</v>
      </c>
      <c r="J78" s="16">
        <f t="shared" si="12"/>
        <v>5.4686552685825092</v>
      </c>
    </row>
    <row r="79" spans="1:10" x14ac:dyDescent="0.3">
      <c r="B79" s="1" t="s">
        <v>168</v>
      </c>
      <c r="C79" s="21">
        <v>87.28</v>
      </c>
      <c r="D79" s="6">
        <v>0.11</v>
      </c>
      <c r="E79" s="6">
        <f t="shared" si="10"/>
        <v>6.3482393079078889</v>
      </c>
      <c r="F79" s="6">
        <v>2.78</v>
      </c>
      <c r="G79" s="16">
        <v>87.51</v>
      </c>
      <c r="H79" s="16">
        <v>0.11</v>
      </c>
      <c r="I79" s="16">
        <f t="shared" si="11"/>
        <v>6.3951367781155142</v>
      </c>
      <c r="J79" s="16">
        <f t="shared" si="12"/>
        <v>6.1113132048017604</v>
      </c>
    </row>
    <row r="80" spans="1:10" x14ac:dyDescent="0.3">
      <c r="B80" s="1" t="s">
        <v>169</v>
      </c>
      <c r="C80" s="21">
        <v>87.74</v>
      </c>
      <c r="D80" s="6">
        <v>0.27</v>
      </c>
      <c r="E80" s="6">
        <f t="shared" si="10"/>
        <v>6.6229189451938169</v>
      </c>
      <c r="F80" s="6">
        <v>3.06</v>
      </c>
      <c r="G80" s="16">
        <v>88.05</v>
      </c>
      <c r="H80" s="16">
        <v>0.27</v>
      </c>
      <c r="I80" s="16">
        <f t="shared" si="11"/>
        <v>6.7660967624590711</v>
      </c>
      <c r="J80" s="16">
        <f t="shared" si="12"/>
        <v>6.7660967624590711</v>
      </c>
    </row>
    <row r="81" spans="1:10" x14ac:dyDescent="0.3">
      <c r="A81" s="1">
        <v>2016</v>
      </c>
      <c r="B81" s="1" t="s">
        <v>158</v>
      </c>
      <c r="C81" s="21">
        <v>88.81</v>
      </c>
      <c r="D81" s="6">
        <f t="shared" ref="D81:D98" si="13">+C81/C80*100-100</f>
        <v>1.2195121951219505</v>
      </c>
      <c r="E81" s="6">
        <f t="shared" si="10"/>
        <v>7.5051446556106924</v>
      </c>
      <c r="F81" s="6">
        <f t="shared" ref="F81:F92" si="14">+C81/$C$80*100-100</f>
        <v>1.2195121951219505</v>
      </c>
      <c r="G81" s="16">
        <v>89.19</v>
      </c>
      <c r="H81" s="16">
        <f t="shared" ref="H81:H98" si="15">+G81/G80*100-100</f>
        <v>1.2947189097103973</v>
      </c>
      <c r="I81" s="16">
        <f t="shared" si="11"/>
        <v>7.4578313253011999</v>
      </c>
      <c r="J81" s="16">
        <f>+G81/$G$80*100-100</f>
        <v>1.2947189097103973</v>
      </c>
    </row>
    <row r="82" spans="1:10" x14ac:dyDescent="0.3">
      <c r="B82" s="1" t="s">
        <v>159</v>
      </c>
      <c r="C82" s="21">
        <v>90.16</v>
      </c>
      <c r="D82" s="6">
        <f t="shared" si="13"/>
        <v>1.5200990879405509</v>
      </c>
      <c r="E82" s="6">
        <f t="shared" si="10"/>
        <v>7.6794458378120112</v>
      </c>
      <c r="F82" s="6">
        <f t="shared" si="14"/>
        <v>2.7581490768178867</v>
      </c>
      <c r="G82" s="16">
        <v>90.33</v>
      </c>
      <c r="H82" s="16">
        <f t="shared" si="15"/>
        <v>1.2781701984527274</v>
      </c>
      <c r="I82" s="16">
        <f t="shared" si="11"/>
        <v>7.5869461648404126</v>
      </c>
      <c r="J82" s="16">
        <f t="shared" ref="J82:J92" si="16">+G82/$G$80*100-100</f>
        <v>2.5894378194207803</v>
      </c>
    </row>
    <row r="83" spans="1:10" x14ac:dyDescent="0.3">
      <c r="B83" s="1" t="s">
        <v>160</v>
      </c>
      <c r="C83" s="21">
        <v>91.08</v>
      </c>
      <c r="D83" s="6">
        <f t="shared" si="13"/>
        <v>1.0204081632653157</v>
      </c>
      <c r="E83" s="6">
        <f t="shared" si="10"/>
        <v>8.2738944365192424</v>
      </c>
      <c r="F83" s="6">
        <f t="shared" si="14"/>
        <v>3.806701618418046</v>
      </c>
      <c r="G83" s="16">
        <v>91.18</v>
      </c>
      <c r="H83" s="16">
        <f t="shared" si="15"/>
        <v>0.94099413262482301</v>
      </c>
      <c r="I83" s="16">
        <f t="shared" si="11"/>
        <v>7.9692125518058106</v>
      </c>
      <c r="J83" s="16">
        <f t="shared" si="16"/>
        <v>3.5547984099943335</v>
      </c>
    </row>
    <row r="84" spans="1:10" x14ac:dyDescent="0.3">
      <c r="B84" s="1" t="s">
        <v>161</v>
      </c>
      <c r="C84" s="21">
        <v>91.24</v>
      </c>
      <c r="D84" s="6">
        <f t="shared" si="13"/>
        <v>0.17566974088711618</v>
      </c>
      <c r="E84" s="6">
        <f t="shared" si="10"/>
        <v>7.7595370261013272</v>
      </c>
      <c r="F84" s="6">
        <f t="shared" si="14"/>
        <v>3.989058582174593</v>
      </c>
      <c r="G84" s="16">
        <v>91.63</v>
      </c>
      <c r="H84" s="16">
        <f t="shared" si="15"/>
        <v>0.49352928273742691</v>
      </c>
      <c r="I84" s="16">
        <f t="shared" si="11"/>
        <v>7.9269729093050358</v>
      </c>
      <c r="J84" s="16">
        <f t="shared" si="16"/>
        <v>4.065871663827366</v>
      </c>
    </row>
    <row r="85" spans="1:10" x14ac:dyDescent="0.3">
      <c r="B85" s="1" t="s">
        <v>162</v>
      </c>
      <c r="C85" s="21">
        <v>91.9</v>
      </c>
      <c r="D85" s="6">
        <f t="shared" si="13"/>
        <v>0.72336694432266313</v>
      </c>
      <c r="E85" s="6">
        <f t="shared" si="10"/>
        <v>8.1049288319021286</v>
      </c>
      <c r="F85" s="6">
        <f t="shared" si="14"/>
        <v>4.7412810576703919</v>
      </c>
      <c r="G85" s="16">
        <v>92.1</v>
      </c>
      <c r="H85" s="16">
        <f t="shared" si="15"/>
        <v>0.51293244570555885</v>
      </c>
      <c r="I85" s="16">
        <f t="shared" si="11"/>
        <v>8.2001879699248121</v>
      </c>
      <c r="J85" s="16">
        <f t="shared" si="16"/>
        <v>4.5996592844974344</v>
      </c>
    </row>
    <row r="86" spans="1:10" x14ac:dyDescent="0.3">
      <c r="B86" s="1" t="s">
        <v>163</v>
      </c>
      <c r="C86" s="21">
        <v>92.4</v>
      </c>
      <c r="D86" s="6">
        <f t="shared" si="13"/>
        <v>0.54406964091404575</v>
      </c>
      <c r="E86" s="6">
        <f t="shared" si="10"/>
        <v>8.693094930008229</v>
      </c>
      <c r="F86" s="6">
        <f t="shared" si="14"/>
        <v>5.3111465694096296</v>
      </c>
      <c r="G86" s="16">
        <v>92.54</v>
      </c>
      <c r="H86" s="16">
        <f t="shared" si="15"/>
        <v>0.47774158523345989</v>
      </c>
      <c r="I86" s="16">
        <f t="shared" si="11"/>
        <v>8.6022767280835808</v>
      </c>
      <c r="J86" s="16">
        <f t="shared" si="16"/>
        <v>5.0993753549119845</v>
      </c>
    </row>
    <row r="87" spans="1:10" x14ac:dyDescent="0.3">
      <c r="B87" s="1" t="s">
        <v>164</v>
      </c>
      <c r="C87" s="21">
        <v>92.86</v>
      </c>
      <c r="D87" s="6">
        <f t="shared" si="13"/>
        <v>0.49783549783548153</v>
      </c>
      <c r="E87" s="6">
        <f t="shared" si="10"/>
        <v>9.0290008218856457</v>
      </c>
      <c r="F87" s="6">
        <f t="shared" si="14"/>
        <v>5.8354228402097306</v>
      </c>
      <c r="G87" s="16">
        <v>93.02</v>
      </c>
      <c r="H87" s="16">
        <f t="shared" si="15"/>
        <v>0.51869461854332144</v>
      </c>
      <c r="I87" s="16">
        <f t="shared" si="11"/>
        <v>8.9609933231814267</v>
      </c>
      <c r="J87" s="16">
        <f t="shared" si="16"/>
        <v>5.6445201590005638</v>
      </c>
    </row>
    <row r="88" spans="1:10" x14ac:dyDescent="0.3">
      <c r="B88" s="1" t="s">
        <v>165</v>
      </c>
      <c r="C88" s="21">
        <v>92.46</v>
      </c>
      <c r="D88" s="6">
        <f t="shared" si="13"/>
        <v>-0.43075597673917798</v>
      </c>
      <c r="E88" s="6">
        <f t="shared" si="10"/>
        <v>8.0897825578676503</v>
      </c>
      <c r="F88" s="6">
        <f t="shared" si="14"/>
        <v>5.3795304308183347</v>
      </c>
      <c r="G88" s="16">
        <v>92.73</v>
      </c>
      <c r="H88" s="16">
        <f t="shared" si="15"/>
        <v>-0.31176091163189312</v>
      </c>
      <c r="I88" s="16">
        <f t="shared" si="11"/>
        <v>8.1021217066915341</v>
      </c>
      <c r="J88" s="16">
        <f>+G88/$G$80*100-100</f>
        <v>5.3151618398637197</v>
      </c>
    </row>
    <row r="89" spans="1:10" x14ac:dyDescent="0.3">
      <c r="B89" s="1" t="s">
        <v>166</v>
      </c>
      <c r="C89" s="21">
        <v>92.36</v>
      </c>
      <c r="D89" s="6">
        <f t="shared" si="13"/>
        <v>-0.10815487778498323</v>
      </c>
      <c r="E89" s="6">
        <f t="shared" si="10"/>
        <v>7.1461716937355106</v>
      </c>
      <c r="F89" s="6">
        <f t="shared" si="14"/>
        <v>5.2655573284704928</v>
      </c>
      <c r="G89" s="16">
        <v>92.68</v>
      </c>
      <c r="H89" s="16">
        <f t="shared" si="15"/>
        <v>-5.3919982745597395E-2</v>
      </c>
      <c r="I89" s="16">
        <f t="shared" si="11"/>
        <v>7.2809352934367411</v>
      </c>
      <c r="J89" s="16">
        <f t="shared" si="16"/>
        <v>5.2583759227711653</v>
      </c>
    </row>
    <row r="90" spans="1:10" x14ac:dyDescent="0.3">
      <c r="B90" s="1" t="s">
        <v>167</v>
      </c>
      <c r="C90" s="21">
        <v>92.29</v>
      </c>
      <c r="D90" s="6">
        <f t="shared" si="13"/>
        <v>-7.5790385448243569E-2</v>
      </c>
      <c r="E90" s="6">
        <f t="shared" si="10"/>
        <v>6.4106998731696052</v>
      </c>
      <c r="F90" s="6">
        <f t="shared" si="14"/>
        <v>5.1857761568270035</v>
      </c>
      <c r="G90" s="16">
        <v>92.62</v>
      </c>
      <c r="H90" s="16">
        <f t="shared" si="15"/>
        <v>-6.4738886491156222E-2</v>
      </c>
      <c r="I90" s="16">
        <f t="shared" si="11"/>
        <v>6.4842492527017725</v>
      </c>
      <c r="J90" s="16">
        <f t="shared" si="16"/>
        <v>5.1902328222601</v>
      </c>
    </row>
    <row r="91" spans="1:10" x14ac:dyDescent="0.3">
      <c r="B91" s="1" t="s">
        <v>168</v>
      </c>
      <c r="C91" s="21">
        <v>92.41</v>
      </c>
      <c r="D91" s="6">
        <f t="shared" si="13"/>
        <v>0.13002492144326538</v>
      </c>
      <c r="E91" s="6">
        <f t="shared" si="10"/>
        <v>5.8776351970668941</v>
      </c>
      <c r="F91" s="6">
        <f t="shared" si="14"/>
        <v>5.3225438796444138</v>
      </c>
      <c r="G91" s="16">
        <v>92.73</v>
      </c>
      <c r="H91" s="16">
        <f t="shared" si="15"/>
        <v>0.11876484560569622</v>
      </c>
      <c r="I91" s="16">
        <f t="shared" si="11"/>
        <v>5.9650325677065581</v>
      </c>
      <c r="J91" s="16">
        <f t="shared" si="16"/>
        <v>5.3151618398637197</v>
      </c>
    </row>
    <row r="92" spans="1:10" x14ac:dyDescent="0.3">
      <c r="B92" s="1" t="s">
        <v>169</v>
      </c>
      <c r="C92" s="21">
        <v>92.73</v>
      </c>
      <c r="D92" s="6">
        <f t="shared" si="13"/>
        <v>0.34628286981927658</v>
      </c>
      <c r="E92" s="6">
        <f t="shared" si="10"/>
        <v>5.6872578071575361</v>
      </c>
      <c r="F92" s="6">
        <f t="shared" si="14"/>
        <v>5.6872578071575361</v>
      </c>
      <c r="G92" s="16">
        <v>93.11</v>
      </c>
      <c r="H92" s="16">
        <f t="shared" si="15"/>
        <v>0.40979186886660557</v>
      </c>
      <c r="I92" s="16">
        <f t="shared" si="11"/>
        <v>5.746734809767176</v>
      </c>
      <c r="J92" s="16">
        <f t="shared" si="16"/>
        <v>5.746734809767176</v>
      </c>
    </row>
    <row r="93" spans="1:10" x14ac:dyDescent="0.3">
      <c r="A93" s="1">
        <v>2017</v>
      </c>
      <c r="B93" s="1" t="s">
        <v>158</v>
      </c>
      <c r="C93" s="21">
        <v>93.68</v>
      </c>
      <c r="D93" s="6">
        <f t="shared" si="13"/>
        <v>1.0244796721665068</v>
      </c>
      <c r="E93" s="6">
        <f t="shared" si="10"/>
        <v>5.483616709829974</v>
      </c>
      <c r="F93" s="6">
        <f t="shared" ref="F93:F104" si="17">+C93/$C$92*100-100</f>
        <v>1.0244796721665068</v>
      </c>
      <c r="G93" s="16">
        <v>94.07</v>
      </c>
      <c r="H93" s="16">
        <f t="shared" si="15"/>
        <v>1.0310385565460081</v>
      </c>
      <c r="I93" s="16">
        <f t="shared" si="11"/>
        <v>5.4714654109205014</v>
      </c>
      <c r="J93" s="16">
        <f>+G93/$G$92*100-100</f>
        <v>1.0310385565460081</v>
      </c>
    </row>
    <row r="94" spans="1:10" x14ac:dyDescent="0.3">
      <c r="B94" s="1" t="s">
        <v>159</v>
      </c>
      <c r="C94" s="21">
        <v>94.84</v>
      </c>
      <c r="D94" s="6">
        <f t="shared" si="13"/>
        <v>1.2382578992314279</v>
      </c>
      <c r="E94" s="6">
        <f t="shared" si="10"/>
        <v>5.1907719609583012</v>
      </c>
      <c r="F94" s="6">
        <f t="shared" si="17"/>
        <v>2.2754232718645682</v>
      </c>
      <c r="G94" s="16">
        <v>95.01</v>
      </c>
      <c r="H94" s="16">
        <f t="shared" si="15"/>
        <v>0.99925587328586118</v>
      </c>
      <c r="I94" s="16">
        <f t="shared" si="11"/>
        <v>5.1810029890401808</v>
      </c>
      <c r="J94" s="16">
        <f t="shared" ref="J94:J102" si="18">+G94/$G$92*100-100</f>
        <v>2.0405971431640069</v>
      </c>
    </row>
    <row r="95" spans="1:10" x14ac:dyDescent="0.3">
      <c r="B95" s="1" t="s">
        <v>160</v>
      </c>
      <c r="C95" s="21">
        <v>95.39</v>
      </c>
      <c r="D95" s="6">
        <f t="shared" si="13"/>
        <v>0.57992408266554207</v>
      </c>
      <c r="E95" s="6">
        <f t="shared" si="10"/>
        <v>4.7321036451471343</v>
      </c>
      <c r="F95" s="6">
        <f t="shared" si="17"/>
        <v>2.8685430820662106</v>
      </c>
      <c r="G95" s="16">
        <v>95.46</v>
      </c>
      <c r="H95" s="16">
        <f t="shared" si="15"/>
        <v>0.4736343542785022</v>
      </c>
      <c r="I95" s="16">
        <f t="shared" si="11"/>
        <v>4.6940118447027714</v>
      </c>
      <c r="J95" s="16">
        <f t="shared" si="18"/>
        <v>2.5238964665449402</v>
      </c>
    </row>
    <row r="96" spans="1:10" x14ac:dyDescent="0.3">
      <c r="B96" s="1" t="s">
        <v>161</v>
      </c>
      <c r="C96" s="21">
        <v>95.89</v>
      </c>
      <c r="D96" s="6">
        <f t="shared" si="13"/>
        <v>0.52416395848622699</v>
      </c>
      <c r="E96" s="6">
        <f t="shared" si="10"/>
        <v>5.0964489259096979</v>
      </c>
      <c r="F96" s="6">
        <f t="shared" si="17"/>
        <v>3.4077429095222556</v>
      </c>
      <c r="G96" s="16">
        <v>95.91</v>
      </c>
      <c r="H96" s="16">
        <f t="shared" si="15"/>
        <v>0.4714016341923184</v>
      </c>
      <c r="I96" s="16">
        <f t="shared" si="11"/>
        <v>4.6709592928080355</v>
      </c>
      <c r="J96" s="16">
        <f t="shared" si="18"/>
        <v>3.0071957899259019</v>
      </c>
    </row>
    <row r="97" spans="1:10" x14ac:dyDescent="0.3">
      <c r="B97" s="1" t="s">
        <v>162</v>
      </c>
      <c r="C97" s="21">
        <v>95.99</v>
      </c>
      <c r="D97" s="6">
        <f t="shared" si="13"/>
        <v>0.10428616122639767</v>
      </c>
      <c r="E97" s="6">
        <f t="shared" ref="E97:E98" si="19">+C97/C85*100-100</f>
        <v>4.4504896626768016</v>
      </c>
      <c r="F97" s="6">
        <f t="shared" si="17"/>
        <v>3.5155828750134788</v>
      </c>
      <c r="G97" s="16">
        <v>96.12</v>
      </c>
      <c r="H97" s="16">
        <f t="shared" si="15"/>
        <v>0.2189552705661697</v>
      </c>
      <c r="I97" s="16">
        <f t="shared" ref="I97:I98" si="20">+G97/G85*100-100</f>
        <v>4.3648208469055447</v>
      </c>
      <c r="J97" s="16">
        <f t="shared" si="18"/>
        <v>3.2327354741703402</v>
      </c>
    </row>
    <row r="98" spans="1:10" x14ac:dyDescent="0.3">
      <c r="B98" s="1" t="s">
        <v>163</v>
      </c>
      <c r="C98" s="6">
        <v>96.2</v>
      </c>
      <c r="D98" s="6">
        <f t="shared" si="13"/>
        <v>0.2187727888321831</v>
      </c>
      <c r="E98" s="6">
        <f t="shared" si="19"/>
        <v>4.1125541125541076</v>
      </c>
      <c r="F98" s="6">
        <f t="shared" si="17"/>
        <v>3.7420468025450191</v>
      </c>
      <c r="G98" s="16">
        <v>96.23</v>
      </c>
      <c r="H98" s="16">
        <f t="shared" si="15"/>
        <v>0.11444028297960074</v>
      </c>
      <c r="I98" s="16">
        <f t="shared" si="20"/>
        <v>3.98746488005186</v>
      </c>
      <c r="J98" s="16">
        <f t="shared" si="18"/>
        <v>3.350875308774576</v>
      </c>
    </row>
    <row r="99" spans="1:10" x14ac:dyDescent="0.3">
      <c r="B99" s="1" t="s">
        <v>164</v>
      </c>
      <c r="C99" s="6">
        <v>96.08</v>
      </c>
      <c r="D99" s="6">
        <f t="shared" ref="D99:D135" si="21">+C99/C98*100-100</f>
        <v>-0.12474012474012852</v>
      </c>
      <c r="E99" s="6">
        <f t="shared" ref="E99:E133" si="22">+C99/C87*100-100</f>
        <v>3.4675856127503835</v>
      </c>
      <c r="F99" s="6">
        <f t="shared" si="17"/>
        <v>3.6126388439555797</v>
      </c>
      <c r="G99" s="16">
        <v>96.18</v>
      </c>
      <c r="H99" s="16">
        <f t="shared" ref="H99:H134" si="23">+G99/G98*100-100</f>
        <v>-5.1958848591908691E-2</v>
      </c>
      <c r="I99" s="16">
        <f t="shared" ref="I99:I133" si="24">+G99/G87*100-100</f>
        <v>3.3971188991614838</v>
      </c>
      <c r="J99" s="16">
        <f t="shared" si="18"/>
        <v>3.2971753839544675</v>
      </c>
    </row>
    <row r="100" spans="1:10" x14ac:dyDescent="0.3">
      <c r="B100" s="1" t="s">
        <v>165</v>
      </c>
      <c r="C100" s="6">
        <v>96.26</v>
      </c>
      <c r="D100" s="6">
        <f t="shared" si="21"/>
        <v>0.18734388009993097</v>
      </c>
      <c r="E100" s="6">
        <f t="shared" si="22"/>
        <v>4.1098853558295616</v>
      </c>
      <c r="F100" s="6">
        <f t="shared" si="17"/>
        <v>3.8067507818397388</v>
      </c>
      <c r="G100" s="16">
        <v>96.32</v>
      </c>
      <c r="H100" s="16">
        <f t="shared" si="23"/>
        <v>0.14556040756912125</v>
      </c>
      <c r="I100" s="16">
        <f t="shared" si="24"/>
        <v>3.8714547611344585</v>
      </c>
      <c r="J100" s="16">
        <f t="shared" si="18"/>
        <v>3.4475351734507598</v>
      </c>
    </row>
    <row r="101" spans="1:10" x14ac:dyDescent="0.3">
      <c r="B101" s="1" t="s">
        <v>166</v>
      </c>
      <c r="C101" s="6">
        <v>96.26</v>
      </c>
      <c r="D101" s="6">
        <f t="shared" si="21"/>
        <v>0</v>
      </c>
      <c r="E101" s="6">
        <f t="shared" si="22"/>
        <v>4.2226071892594206</v>
      </c>
      <c r="F101" s="6">
        <f t="shared" si="17"/>
        <v>3.8067507818397388</v>
      </c>
      <c r="G101" s="16">
        <v>96.36</v>
      </c>
      <c r="H101" s="16">
        <f t="shared" si="23"/>
        <v>4.1528239202676787E-2</v>
      </c>
      <c r="I101" s="16">
        <f t="shared" si="24"/>
        <v>3.9706517047906686</v>
      </c>
      <c r="J101" s="16">
        <f t="shared" si="18"/>
        <v>3.4904951133068352</v>
      </c>
    </row>
    <row r="102" spans="1:10" x14ac:dyDescent="0.3">
      <c r="B102" s="1" t="s">
        <v>167</v>
      </c>
      <c r="C102" s="6">
        <v>96.28</v>
      </c>
      <c r="D102" s="6">
        <f t="shared" si="21"/>
        <v>2.0777062123428891E-2</v>
      </c>
      <c r="E102" s="6">
        <f t="shared" si="22"/>
        <v>4.3233286379889364</v>
      </c>
      <c r="F102" s="6">
        <f t="shared" si="17"/>
        <v>3.8283187749379834</v>
      </c>
      <c r="G102" s="16">
        <v>96.37</v>
      </c>
      <c r="H102" s="16">
        <f t="shared" si="23"/>
        <v>1.0377750103771177E-2</v>
      </c>
      <c r="I102" s="16">
        <f t="shared" si="24"/>
        <v>4.0488015547397822</v>
      </c>
      <c r="J102" s="16">
        <f t="shared" si="18"/>
        <v>3.5012350982708682</v>
      </c>
    </row>
    <row r="103" spans="1:10" x14ac:dyDescent="0.3">
      <c r="B103" s="1" t="s">
        <v>168</v>
      </c>
      <c r="C103" s="6">
        <v>96.48</v>
      </c>
      <c r="D103" s="6">
        <f t="shared" si="21"/>
        <v>0.20772746157042832</v>
      </c>
      <c r="E103" s="6">
        <f t="shared" si="22"/>
        <v>4.4042852505140218</v>
      </c>
      <c r="F103" s="6">
        <f t="shared" si="17"/>
        <v>4.0439987059204014</v>
      </c>
      <c r="G103" s="16">
        <v>96.55</v>
      </c>
      <c r="H103" s="16">
        <f t="shared" si="23"/>
        <v>0.18678011829406671</v>
      </c>
      <c r="I103" s="16">
        <f t="shared" si="24"/>
        <v>4.1194866817642435</v>
      </c>
      <c r="J103" s="16">
        <f>+G103/$G$92*100-100</f>
        <v>3.6945548276232358</v>
      </c>
    </row>
    <row r="104" spans="1:10" x14ac:dyDescent="0.3">
      <c r="B104" s="1" t="s">
        <v>169</v>
      </c>
      <c r="C104" s="6">
        <v>97.03</v>
      </c>
      <c r="D104" s="6">
        <f t="shared" si="21"/>
        <v>0.57006633499170789</v>
      </c>
      <c r="E104" s="6">
        <f t="shared" si="22"/>
        <v>4.6371185161220723</v>
      </c>
      <c r="F104" s="6">
        <f t="shared" si="17"/>
        <v>4.6371185161220723</v>
      </c>
      <c r="G104" s="16">
        <v>96.92</v>
      </c>
      <c r="H104" s="16">
        <f t="shared" si="23"/>
        <v>0.38322112894873328</v>
      </c>
      <c r="I104" s="16">
        <f t="shared" si="24"/>
        <v>4.0919342712920184</v>
      </c>
      <c r="J104" s="16">
        <f>+G104/$G$92*100-100</f>
        <v>4.0919342712920184</v>
      </c>
    </row>
    <row r="105" spans="1:10" x14ac:dyDescent="0.3">
      <c r="A105" s="1">
        <v>2018</v>
      </c>
      <c r="B105" s="1" t="s">
        <v>158</v>
      </c>
      <c r="C105" s="6">
        <v>97.62</v>
      </c>
      <c r="D105" s="6">
        <f t="shared" si="21"/>
        <v>0.60805936308358355</v>
      </c>
      <c r="E105" s="6">
        <f t="shared" si="22"/>
        <v>4.2058070025618974</v>
      </c>
      <c r="F105" s="6">
        <f t="shared" ref="F105:F116" si="25">+C105/$C$104*100-100</f>
        <v>0.60805936308358355</v>
      </c>
      <c r="G105" s="16">
        <v>97.53</v>
      </c>
      <c r="H105" s="16">
        <f t="shared" si="23"/>
        <v>0.62938505984317317</v>
      </c>
      <c r="I105" s="16">
        <f t="shared" si="24"/>
        <v>3.678112044222388</v>
      </c>
      <c r="J105" s="16">
        <f>+G105/$G$104*100-100</f>
        <v>0.62938505984317317</v>
      </c>
    </row>
    <row r="106" spans="1:10" x14ac:dyDescent="0.3">
      <c r="B106" s="1" t="s">
        <v>159</v>
      </c>
      <c r="C106" s="6">
        <v>98.38</v>
      </c>
      <c r="D106" s="6">
        <f t="shared" si="21"/>
        <v>0.77852898996107456</v>
      </c>
      <c r="E106" s="6">
        <f t="shared" si="22"/>
        <v>3.73260227752003</v>
      </c>
      <c r="F106" s="6">
        <f t="shared" si="25"/>
        <v>1.3913222714624425</v>
      </c>
      <c r="G106" s="16">
        <v>98.22</v>
      </c>
      <c r="H106" s="16">
        <f t="shared" si="23"/>
        <v>0.70747462319286569</v>
      </c>
      <c r="I106" s="16">
        <f t="shared" si="24"/>
        <v>3.3785917271866026</v>
      </c>
      <c r="J106" s="16">
        <f>+G106/$G$104*100-100</f>
        <v>1.3413124226165962</v>
      </c>
    </row>
    <row r="107" spans="1:10" x14ac:dyDescent="0.3">
      <c r="B107" s="1" t="s">
        <v>160</v>
      </c>
      <c r="C107" s="6">
        <v>98.57</v>
      </c>
      <c r="D107" s="6">
        <f t="shared" si="21"/>
        <v>0.19312868469201305</v>
      </c>
      <c r="E107" s="6">
        <f t="shared" si="22"/>
        <v>3.3336827759723207</v>
      </c>
      <c r="F107" s="6">
        <f t="shared" si="25"/>
        <v>1.5871379985571394</v>
      </c>
      <c r="G107" s="16">
        <v>98.45</v>
      </c>
      <c r="H107" s="16">
        <f t="shared" si="23"/>
        <v>0.234168193850536</v>
      </c>
      <c r="I107" s="16">
        <f t="shared" si="24"/>
        <v>3.1322019694112839</v>
      </c>
      <c r="J107" s="16">
        <f t="shared" ref="J107:J115" si="26">+G107/$G$104*100-100</f>
        <v>1.5786215435410753</v>
      </c>
    </row>
    <row r="108" spans="1:10" x14ac:dyDescent="0.3">
      <c r="B108" s="1" t="s">
        <v>161</v>
      </c>
      <c r="C108" s="6">
        <v>98.98</v>
      </c>
      <c r="D108" s="6">
        <f t="shared" si="21"/>
        <v>0.41594805721823036</v>
      </c>
      <c r="E108" s="6">
        <f t="shared" si="22"/>
        <v>3.2224423818959309</v>
      </c>
      <c r="F108" s="6">
        <f t="shared" si="25"/>
        <v>2.0096877254457439</v>
      </c>
      <c r="G108" s="16">
        <v>98.91</v>
      </c>
      <c r="H108" s="16">
        <f t="shared" si="23"/>
        <v>0.4672422549517421</v>
      </c>
      <c r="I108" s="16">
        <f t="shared" si="24"/>
        <v>3.1279324366593642</v>
      </c>
      <c r="J108" s="16">
        <f t="shared" si="26"/>
        <v>2.0532397853900051</v>
      </c>
    </row>
    <row r="109" spans="1:10" x14ac:dyDescent="0.3">
      <c r="B109" s="1" t="s">
        <v>162</v>
      </c>
      <c r="C109" s="6">
        <v>99.3</v>
      </c>
      <c r="D109" s="6">
        <f t="shared" si="21"/>
        <v>0.32329763588603555</v>
      </c>
      <c r="E109" s="6">
        <f t="shared" si="22"/>
        <v>3.448275862068968</v>
      </c>
      <c r="F109" s="6">
        <f t="shared" si="25"/>
        <v>2.3394826342368162</v>
      </c>
      <c r="G109" s="16">
        <v>99.16</v>
      </c>
      <c r="H109" s="16">
        <f t="shared" si="23"/>
        <v>0.25275502982509579</v>
      </c>
      <c r="I109" s="16">
        <f t="shared" si="24"/>
        <v>3.1627132750728322</v>
      </c>
      <c r="J109" s="16">
        <f t="shared" si="26"/>
        <v>2.3111844820470395</v>
      </c>
    </row>
    <row r="110" spans="1:10" x14ac:dyDescent="0.3">
      <c r="B110" s="1" t="s">
        <v>163</v>
      </c>
      <c r="C110" s="6">
        <v>99.48</v>
      </c>
      <c r="D110" s="6">
        <f t="shared" si="21"/>
        <v>0.18126888217521753</v>
      </c>
      <c r="E110" s="6">
        <f t="shared" si="22"/>
        <v>3.4095634095634182</v>
      </c>
      <c r="F110" s="6">
        <f t="shared" si="25"/>
        <v>2.5249922704318379</v>
      </c>
      <c r="G110" s="16">
        <v>99.31</v>
      </c>
      <c r="H110" s="16">
        <f t="shared" si="23"/>
        <v>0.15127067365874325</v>
      </c>
      <c r="I110" s="16">
        <f t="shared" si="24"/>
        <v>3.2006650732619732</v>
      </c>
      <c r="J110" s="16">
        <f t="shared" si="26"/>
        <v>2.4659513000412829</v>
      </c>
    </row>
    <row r="111" spans="1:10" x14ac:dyDescent="0.3">
      <c r="B111" s="1" t="s">
        <v>164</v>
      </c>
      <c r="C111" s="6">
        <v>99.31</v>
      </c>
      <c r="D111" s="6">
        <f t="shared" si="21"/>
        <v>-0.17088862082830758</v>
      </c>
      <c r="E111" s="6">
        <f t="shared" si="22"/>
        <v>3.3617818484596143</v>
      </c>
      <c r="F111" s="6">
        <f t="shared" si="25"/>
        <v>2.3497887251365626</v>
      </c>
      <c r="G111" s="16">
        <v>99.18</v>
      </c>
      <c r="H111" s="16">
        <f t="shared" si="23"/>
        <v>-0.13090323230288448</v>
      </c>
      <c r="I111" s="16">
        <f t="shared" si="24"/>
        <v>3.1191515907673164</v>
      </c>
      <c r="J111" s="16">
        <f t="shared" si="26"/>
        <v>2.3318200577796091</v>
      </c>
    </row>
    <row r="112" spans="1:10" x14ac:dyDescent="0.3">
      <c r="B112" s="1" t="s">
        <v>165</v>
      </c>
      <c r="C112" s="6">
        <v>99.39</v>
      </c>
      <c r="D112" s="6">
        <f t="shared" si="21"/>
        <v>8.0555835263311337E-2</v>
      </c>
      <c r="E112" s="6">
        <f t="shared" si="22"/>
        <v>3.2516102223145538</v>
      </c>
      <c r="F112" s="6">
        <f t="shared" si="25"/>
        <v>2.43223745233432</v>
      </c>
      <c r="G112" s="16">
        <v>99.3</v>
      </c>
      <c r="H112" s="16">
        <f t="shared" si="23"/>
        <v>0.12099213551117316</v>
      </c>
      <c r="I112" s="16">
        <f t="shared" si="24"/>
        <v>3.0938538205980137</v>
      </c>
      <c r="J112" s="16">
        <f t="shared" si="26"/>
        <v>2.4556335121749981</v>
      </c>
    </row>
    <row r="113" spans="1:10" x14ac:dyDescent="0.3">
      <c r="B113" s="1" t="s">
        <v>166</v>
      </c>
      <c r="C113" s="6">
        <v>99.52</v>
      </c>
      <c r="D113" s="6">
        <f t="shared" si="21"/>
        <v>0.1307978669886154</v>
      </c>
      <c r="E113" s="6">
        <f t="shared" si="22"/>
        <v>3.3866611261167634</v>
      </c>
      <c r="F113" s="6">
        <f t="shared" si="25"/>
        <v>2.5662166340307095</v>
      </c>
      <c r="G113" s="16">
        <v>99.47</v>
      </c>
      <c r="H113" s="16">
        <f t="shared" si="23"/>
        <v>0.17119838872103799</v>
      </c>
      <c r="I113" s="16">
        <f t="shared" si="24"/>
        <v>3.2274802822747972</v>
      </c>
      <c r="J113" s="16">
        <f t="shared" si="26"/>
        <v>2.6310359059017685</v>
      </c>
    </row>
    <row r="114" spans="1:10" x14ac:dyDescent="0.3">
      <c r="B114" s="1" t="s">
        <v>167</v>
      </c>
      <c r="C114" s="6">
        <v>99.62</v>
      </c>
      <c r="D114" s="6">
        <f t="shared" si="21"/>
        <v>0.10048231511254357</v>
      </c>
      <c r="E114" s="6">
        <f t="shared" si="22"/>
        <v>3.4690486082260179</v>
      </c>
      <c r="F114" s="6">
        <f t="shared" si="25"/>
        <v>2.6692775430279312</v>
      </c>
      <c r="G114" s="16">
        <v>99.59</v>
      </c>
      <c r="H114" s="16">
        <f t="shared" si="23"/>
        <v>0.12063938876043778</v>
      </c>
      <c r="I114" s="16">
        <f t="shared" si="24"/>
        <v>3.3412887828162354</v>
      </c>
      <c r="J114" s="16">
        <f t="shared" si="26"/>
        <v>2.7548493602971575</v>
      </c>
    </row>
    <row r="115" spans="1:10" x14ac:dyDescent="0.3">
      <c r="B115" s="1" t="s">
        <v>168</v>
      </c>
      <c r="C115" s="6">
        <v>99.73</v>
      </c>
      <c r="D115" s="6">
        <f t="shared" si="21"/>
        <v>0.11041959445894634</v>
      </c>
      <c r="E115" s="6">
        <f t="shared" si="22"/>
        <v>3.3685737976782804</v>
      </c>
      <c r="F115" s="6">
        <f t="shared" si="25"/>
        <v>2.7826445429248707</v>
      </c>
      <c r="G115" s="16">
        <v>99.7</v>
      </c>
      <c r="H115" s="16">
        <f t="shared" si="23"/>
        <v>0.11045285671251293</v>
      </c>
      <c r="I115" s="16">
        <f t="shared" si="24"/>
        <v>3.2625582599689267</v>
      </c>
      <c r="J115" s="16">
        <f t="shared" si="26"/>
        <v>2.8683450268262476</v>
      </c>
    </row>
    <row r="116" spans="1:10" x14ac:dyDescent="0.3">
      <c r="B116" s="1" t="s">
        <v>169</v>
      </c>
      <c r="C116" s="6">
        <v>100</v>
      </c>
      <c r="D116" s="6">
        <f t="shared" si="21"/>
        <v>0.27073097362880105</v>
      </c>
      <c r="E116" s="6">
        <f t="shared" si="22"/>
        <v>3.0609089972173535</v>
      </c>
      <c r="F116" s="6">
        <f t="shared" si="25"/>
        <v>3.0609089972173535</v>
      </c>
      <c r="G116" s="16">
        <v>100</v>
      </c>
      <c r="H116" s="16">
        <f t="shared" si="23"/>
        <v>0.3009027081243687</v>
      </c>
      <c r="I116" s="16">
        <f t="shared" si="24"/>
        <v>3.1778786628146918</v>
      </c>
      <c r="J116" s="16">
        <f>+G116/$G$104*100-100</f>
        <v>3.1778786628146918</v>
      </c>
    </row>
    <row r="117" spans="1:10" x14ac:dyDescent="0.3">
      <c r="A117" s="1">
        <v>2019</v>
      </c>
      <c r="B117" s="1" t="s">
        <v>158</v>
      </c>
      <c r="C117" s="6">
        <v>100.55</v>
      </c>
      <c r="D117" s="6">
        <f t="shared" si="21"/>
        <v>0.55000000000001137</v>
      </c>
      <c r="E117" s="6">
        <f t="shared" si="22"/>
        <v>3.0014341323499281</v>
      </c>
      <c r="F117" s="6">
        <f t="shared" ref="F117:F128" si="27">+C117/$C$116*100-100</f>
        <v>0.55000000000001137</v>
      </c>
      <c r="G117" s="16">
        <v>100.6</v>
      </c>
      <c r="H117" s="16">
        <f t="shared" si="23"/>
        <v>0.59999999999999432</v>
      </c>
      <c r="I117" s="16">
        <f t="shared" si="24"/>
        <v>3.147749410437811</v>
      </c>
      <c r="J117" s="16">
        <f>+G117/$G$116*100-100</f>
        <v>0.59999999999999432</v>
      </c>
    </row>
    <row r="118" spans="1:10" x14ac:dyDescent="0.3">
      <c r="B118" s="1" t="s">
        <v>159</v>
      </c>
      <c r="C118" s="6">
        <v>101.24</v>
      </c>
      <c r="D118" s="6">
        <f t="shared" si="21"/>
        <v>0.68622575832920063</v>
      </c>
      <c r="E118" s="6">
        <f t="shared" si="22"/>
        <v>2.9070949379955238</v>
      </c>
      <c r="F118" s="6">
        <f t="shared" si="27"/>
        <v>1.2399999999999949</v>
      </c>
      <c r="G118" s="16">
        <v>101.18</v>
      </c>
      <c r="H118" s="16">
        <f t="shared" si="23"/>
        <v>0.57654075546720662</v>
      </c>
      <c r="I118" s="16">
        <f t="shared" si="24"/>
        <v>3.0136428425982587</v>
      </c>
      <c r="J118" s="16">
        <f t="shared" ref="J118:J126" si="28">+G118/$G$116*100-100</f>
        <v>1.1800000000000068</v>
      </c>
    </row>
    <row r="119" spans="1:10" x14ac:dyDescent="0.3">
      <c r="B119" s="1" t="s">
        <v>160</v>
      </c>
      <c r="C119" s="6">
        <v>101.53</v>
      </c>
      <c r="D119" s="6">
        <f t="shared" si="21"/>
        <v>0.28644804425128712</v>
      </c>
      <c r="E119" s="6">
        <f t="shared" si="22"/>
        <v>3.0029420716242328</v>
      </c>
      <c r="F119" s="6">
        <f t="shared" si="27"/>
        <v>1.5300000000000153</v>
      </c>
      <c r="G119" s="16">
        <v>101.62</v>
      </c>
      <c r="H119" s="16">
        <f t="shared" si="23"/>
        <v>0.43486855109703981</v>
      </c>
      <c r="I119" s="16">
        <f t="shared" si="24"/>
        <v>3.2199085830370677</v>
      </c>
      <c r="J119" s="16">
        <f t="shared" si="28"/>
        <v>1.6200000000000045</v>
      </c>
    </row>
    <row r="120" spans="1:10" x14ac:dyDescent="0.3">
      <c r="B120" s="1" t="s">
        <v>161</v>
      </c>
      <c r="C120" s="6">
        <v>102</v>
      </c>
      <c r="D120" s="6">
        <f t="shared" si="21"/>
        <v>0.46291736432581843</v>
      </c>
      <c r="E120" s="6">
        <f t="shared" si="22"/>
        <v>3.0511214386744712</v>
      </c>
      <c r="F120" s="6">
        <f t="shared" si="27"/>
        <v>2</v>
      </c>
      <c r="G120" s="16">
        <v>102.12</v>
      </c>
      <c r="H120" s="16">
        <f t="shared" si="23"/>
        <v>0.49202912812438626</v>
      </c>
      <c r="I120" s="16">
        <f t="shared" si="24"/>
        <v>3.2453745829542129</v>
      </c>
      <c r="J120" s="16">
        <f t="shared" si="28"/>
        <v>2.1200000000000045</v>
      </c>
    </row>
    <row r="121" spans="1:10" x14ac:dyDescent="0.3">
      <c r="B121" s="1" t="s">
        <v>162</v>
      </c>
      <c r="C121" s="6">
        <v>102.34</v>
      </c>
      <c r="D121" s="6">
        <f t="shared" si="21"/>
        <v>0.33333333333334281</v>
      </c>
      <c r="E121" s="6">
        <f t="shared" si="22"/>
        <v>3.0614300100705094</v>
      </c>
      <c r="F121" s="6">
        <f t="shared" si="27"/>
        <v>2.3400000000000034</v>
      </c>
      <c r="G121" s="16">
        <v>102.44</v>
      </c>
      <c r="H121" s="16">
        <f t="shared" si="23"/>
        <v>0.31335683509597345</v>
      </c>
      <c r="I121" s="16">
        <f t="shared" si="24"/>
        <v>3.3077853973376534</v>
      </c>
      <c r="J121" s="16">
        <f t="shared" si="28"/>
        <v>2.4399999999999977</v>
      </c>
    </row>
    <row r="122" spans="1:10" x14ac:dyDescent="0.3">
      <c r="B122" s="1" t="s">
        <v>163</v>
      </c>
      <c r="C122" s="6">
        <v>102.57</v>
      </c>
      <c r="D122" s="6">
        <f t="shared" si="21"/>
        <v>0.2247410592143666</v>
      </c>
      <c r="E122" s="6">
        <f t="shared" si="22"/>
        <v>3.1061519903498009</v>
      </c>
      <c r="F122" s="6">
        <f t="shared" si="27"/>
        <v>2.569999999999979</v>
      </c>
      <c r="G122" s="16">
        <v>102.71</v>
      </c>
      <c r="H122" s="16">
        <f t="shared" si="23"/>
        <v>0.26356891839125751</v>
      </c>
      <c r="I122" s="16">
        <f t="shared" si="24"/>
        <v>3.4236229986909734</v>
      </c>
      <c r="J122" s="16">
        <f t="shared" si="28"/>
        <v>2.7099999999999937</v>
      </c>
    </row>
    <row r="123" spans="1:10" x14ac:dyDescent="0.3">
      <c r="B123" s="1" t="s">
        <v>164</v>
      </c>
      <c r="C123" s="6">
        <v>102.67</v>
      </c>
      <c r="D123" s="6">
        <f t="shared" si="21"/>
        <v>9.7494394072342061E-2</v>
      </c>
      <c r="E123" s="6">
        <f t="shared" si="22"/>
        <v>3.3833450810593035</v>
      </c>
      <c r="F123" s="6">
        <f t="shared" si="27"/>
        <v>2.6699999999999875</v>
      </c>
      <c r="G123" s="16">
        <v>102.94</v>
      </c>
      <c r="H123" s="16">
        <f t="shared" si="23"/>
        <v>0.22393145750170618</v>
      </c>
      <c r="I123" s="16">
        <f t="shared" si="24"/>
        <v>3.7910869126839941</v>
      </c>
      <c r="J123" s="16">
        <f t="shared" si="28"/>
        <v>2.9399999999999835</v>
      </c>
    </row>
    <row r="124" spans="1:10" x14ac:dyDescent="0.3">
      <c r="B124" s="1" t="s">
        <v>165</v>
      </c>
      <c r="C124" s="6">
        <v>102.76</v>
      </c>
      <c r="D124" s="6">
        <f t="shared" si="21"/>
        <v>8.7659491574939352E-2</v>
      </c>
      <c r="E124" s="6">
        <f t="shared" si="22"/>
        <v>3.3906831673206455</v>
      </c>
      <c r="F124" s="6">
        <f t="shared" si="27"/>
        <v>2.7600000000000051</v>
      </c>
      <c r="G124" s="16">
        <v>103.03</v>
      </c>
      <c r="H124" s="16">
        <f t="shared" si="23"/>
        <v>8.7429570623669406E-2</v>
      </c>
      <c r="I124" s="16">
        <f t="shared" si="24"/>
        <v>3.7562940584088693</v>
      </c>
      <c r="J124" s="16">
        <f t="shared" si="28"/>
        <v>3.0300000000000011</v>
      </c>
    </row>
    <row r="125" spans="1:10" x14ac:dyDescent="0.3">
      <c r="B125" s="1" t="s">
        <v>166</v>
      </c>
      <c r="C125" s="6">
        <v>103.08</v>
      </c>
      <c r="D125" s="6">
        <f t="shared" si="21"/>
        <v>0.31140521603735749</v>
      </c>
      <c r="E125" s="6">
        <f t="shared" si="22"/>
        <v>3.5771704180064319</v>
      </c>
      <c r="F125" s="6">
        <f t="shared" si="27"/>
        <v>3.0799999999999983</v>
      </c>
      <c r="G125" s="16">
        <v>103.26</v>
      </c>
      <c r="H125" s="16">
        <f t="shared" si="23"/>
        <v>0.22323595069397584</v>
      </c>
      <c r="I125" s="16">
        <f t="shared" si="24"/>
        <v>3.8101940283502529</v>
      </c>
      <c r="J125" s="16">
        <f t="shared" si="28"/>
        <v>3.2599999999999909</v>
      </c>
    </row>
    <row r="126" spans="1:10" x14ac:dyDescent="0.3">
      <c r="B126" s="1" t="s">
        <v>167</v>
      </c>
      <c r="C126" s="6">
        <v>103.19</v>
      </c>
      <c r="D126" s="6">
        <f t="shared" si="21"/>
        <v>0.10671323244082487</v>
      </c>
      <c r="E126" s="6">
        <f t="shared" si="22"/>
        <v>3.5836177474402717</v>
      </c>
      <c r="F126" s="6">
        <f t="shared" si="27"/>
        <v>3.1899999999999977</v>
      </c>
      <c r="G126" s="16">
        <v>103.43</v>
      </c>
      <c r="H126" s="16">
        <f t="shared" si="23"/>
        <v>0.16463296533024163</v>
      </c>
      <c r="I126" s="16">
        <f t="shared" si="24"/>
        <v>3.8558088161461939</v>
      </c>
      <c r="J126" s="16">
        <f t="shared" si="28"/>
        <v>3.4300000000000068</v>
      </c>
    </row>
    <row r="127" spans="1:10" x14ac:dyDescent="0.3">
      <c r="B127" s="1" t="s">
        <v>168</v>
      </c>
      <c r="C127" s="6">
        <v>103.29</v>
      </c>
      <c r="D127" s="6">
        <f t="shared" si="21"/>
        <v>9.6908615175905766E-2</v>
      </c>
      <c r="E127" s="6">
        <f t="shared" si="22"/>
        <v>3.569638022661195</v>
      </c>
      <c r="F127" s="6">
        <f t="shared" si="27"/>
        <v>3.2900000000000205</v>
      </c>
      <c r="G127" s="16">
        <v>103.54</v>
      </c>
      <c r="H127" s="16">
        <f t="shared" si="23"/>
        <v>0.10635212220826418</v>
      </c>
      <c r="I127" s="16">
        <f t="shared" si="24"/>
        <v>3.8515546639919904</v>
      </c>
      <c r="J127" s="16">
        <f>+G127/$G$116*100-100</f>
        <v>3.5400000000000063</v>
      </c>
    </row>
    <row r="128" spans="1:10" x14ac:dyDescent="0.3">
      <c r="B128" s="1" t="s">
        <v>169</v>
      </c>
      <c r="C128" s="6">
        <v>103.49</v>
      </c>
      <c r="D128" s="6">
        <f t="shared" si="21"/>
        <v>0.19362958660083507</v>
      </c>
      <c r="E128" s="6">
        <f t="shared" si="22"/>
        <v>3.4899999999999949</v>
      </c>
      <c r="F128" s="6">
        <f t="shared" si="27"/>
        <v>3.4899999999999949</v>
      </c>
      <c r="G128" s="16">
        <v>103.8</v>
      </c>
      <c r="H128" s="16">
        <f t="shared" si="23"/>
        <v>0.25111068186207319</v>
      </c>
      <c r="I128" s="16">
        <f t="shared" si="24"/>
        <v>3.7999999999999972</v>
      </c>
      <c r="J128" s="16">
        <f>+G128/$G$116*100-100</f>
        <v>3.7999999999999972</v>
      </c>
    </row>
    <row r="129" spans="1:10" x14ac:dyDescent="0.3">
      <c r="A129" s="1">
        <v>2020</v>
      </c>
      <c r="B129" s="1" t="s">
        <v>158</v>
      </c>
      <c r="C129" s="6">
        <v>103.78</v>
      </c>
      <c r="D129" s="6">
        <f t="shared" si="21"/>
        <v>0.28022031114119272</v>
      </c>
      <c r="E129" s="6">
        <f t="shared" si="22"/>
        <v>3.2123321730482388</v>
      </c>
      <c r="F129" s="6">
        <f>+C129/$C$128*100-100</f>
        <v>0.28022031114119272</v>
      </c>
      <c r="G129" s="16">
        <v>104.24</v>
      </c>
      <c r="H129" s="16">
        <f t="shared" si="23"/>
        <v>0.42389210019267409</v>
      </c>
      <c r="I129" s="16">
        <f t="shared" si="24"/>
        <v>3.6182902584493064</v>
      </c>
      <c r="J129" s="16">
        <f>+G129/$G$128*100-100</f>
        <v>0.42389210019267409</v>
      </c>
    </row>
    <row r="130" spans="1:10" x14ac:dyDescent="0.3">
      <c r="B130" s="1" t="s">
        <v>159</v>
      </c>
      <c r="C130" s="6">
        <v>104.6</v>
      </c>
      <c r="D130" s="6">
        <f t="shared" si="21"/>
        <v>0.79013297359797718</v>
      </c>
      <c r="E130" s="6">
        <f t="shared" si="22"/>
        <v>3.3188463058079947</v>
      </c>
      <c r="F130" s="6">
        <f t="shared" ref="F130:F133" si="29">+C130/$C$128*100-100</f>
        <v>1.0725673978162007</v>
      </c>
      <c r="G130" s="16">
        <v>104.94</v>
      </c>
      <c r="H130" s="16">
        <f t="shared" si="23"/>
        <v>0.67152724481964299</v>
      </c>
      <c r="I130" s="16">
        <f t="shared" si="24"/>
        <v>3.7161494366475551</v>
      </c>
      <c r="J130" s="16">
        <f t="shared" ref="J130:J134" si="30">+G130/$G$128*100-100</f>
        <v>1.0982658959537588</v>
      </c>
    </row>
    <row r="131" spans="1:10" x14ac:dyDescent="0.3">
      <c r="B131" s="1" t="s">
        <v>160</v>
      </c>
      <c r="C131" s="6">
        <v>105.13</v>
      </c>
      <c r="D131" s="6">
        <f t="shared" si="21"/>
        <v>0.50669216061184841</v>
      </c>
      <c r="E131" s="6">
        <f t="shared" si="22"/>
        <v>3.5457500246232456</v>
      </c>
      <c r="F131" s="6">
        <f t="shared" si="29"/>
        <v>1.5846941733500728</v>
      </c>
      <c r="G131" s="16">
        <v>105.53</v>
      </c>
      <c r="H131" s="16">
        <f t="shared" si="23"/>
        <v>0.56222603392414783</v>
      </c>
      <c r="I131" s="16">
        <f t="shared" si="24"/>
        <v>3.8476677819326852</v>
      </c>
      <c r="J131" s="16">
        <f t="shared" si="30"/>
        <v>1.6666666666666572</v>
      </c>
    </row>
    <row r="132" spans="1:10" x14ac:dyDescent="0.3">
      <c r="B132" s="1" t="s">
        <v>161</v>
      </c>
      <c r="C132" s="6">
        <v>105.3</v>
      </c>
      <c r="D132" s="6">
        <f t="shared" si="21"/>
        <v>0.16170455626367186</v>
      </c>
      <c r="E132" s="6">
        <f t="shared" si="22"/>
        <v>3.2352941176470438</v>
      </c>
      <c r="F132" s="6">
        <f t="shared" si="29"/>
        <v>1.7489612522949187</v>
      </c>
      <c r="G132" s="16">
        <v>105.7</v>
      </c>
      <c r="H132" s="16">
        <f t="shared" si="23"/>
        <v>0.16109163271107718</v>
      </c>
      <c r="I132" s="16">
        <f t="shared" si="24"/>
        <v>3.5056795926360991</v>
      </c>
      <c r="J132" s="16">
        <f t="shared" si="30"/>
        <v>1.830443159922936</v>
      </c>
    </row>
    <row r="133" spans="1:10" x14ac:dyDescent="0.3">
      <c r="B133" s="1" t="s">
        <v>162</v>
      </c>
      <c r="C133" s="6">
        <v>104.88</v>
      </c>
      <c r="D133" s="6">
        <f t="shared" si="21"/>
        <v>-0.39886039886040692</v>
      </c>
      <c r="E133" s="6">
        <f t="shared" si="22"/>
        <v>2.4819230017588438</v>
      </c>
      <c r="F133" s="6">
        <f t="shared" si="29"/>
        <v>1.3431249396076907</v>
      </c>
      <c r="G133" s="16">
        <v>105.36</v>
      </c>
      <c r="H133" s="16">
        <f t="shared" si="23"/>
        <v>-0.32166508987701548</v>
      </c>
      <c r="I133" s="16">
        <f t="shared" si="24"/>
        <v>2.8504490433424365</v>
      </c>
      <c r="J133" s="16">
        <f t="shared" si="30"/>
        <v>1.5028901734104068</v>
      </c>
    </row>
    <row r="134" spans="1:10" x14ac:dyDescent="0.3">
      <c r="B134" s="1" t="s">
        <v>163</v>
      </c>
      <c r="C134" s="6">
        <v>104.32</v>
      </c>
      <c r="D134" s="6">
        <f t="shared" si="21"/>
        <v>-0.53394355453852427</v>
      </c>
      <c r="E134" s="6">
        <f t="shared" ref="E134:E138" si="31">+C134/C122*100-100</f>
        <v>1.706151896265979</v>
      </c>
      <c r="F134" s="6">
        <f t="shared" ref="F134:F138" si="32">+C134/$C$128*100-100</f>
        <v>0.80200985602473907</v>
      </c>
      <c r="G134" s="16">
        <v>104.97</v>
      </c>
      <c r="H134" s="16">
        <f t="shared" si="23"/>
        <v>-0.37015945330296063</v>
      </c>
      <c r="I134" s="16">
        <f>+G134/G122*100-100</f>
        <v>2.2003699737123981</v>
      </c>
      <c r="J134" s="16">
        <f t="shared" si="30"/>
        <v>1.127167630057798</v>
      </c>
    </row>
    <row r="135" spans="1:10" x14ac:dyDescent="0.3">
      <c r="B135" s="1" t="s">
        <v>164</v>
      </c>
      <c r="C135" s="6">
        <v>104.24</v>
      </c>
      <c r="D135" s="6">
        <f t="shared" si="21"/>
        <v>-7.6687116564414737E-2</v>
      </c>
      <c r="E135" s="6">
        <f t="shared" si="31"/>
        <v>1.5291711308074412</v>
      </c>
      <c r="F135" s="6">
        <f t="shared" si="32"/>
        <v>0.72470770122717454</v>
      </c>
      <c r="G135" s="16">
        <v>104.97</v>
      </c>
      <c r="H135" s="16">
        <f>+G135/G134*100-100</f>
        <v>0</v>
      </c>
      <c r="I135" s="16">
        <f>+G135/G123*100-100</f>
        <v>1.9720225374004343</v>
      </c>
      <c r="J135" s="16">
        <f>+G135/$G$128*100-100</f>
        <v>1.127167630057798</v>
      </c>
    </row>
    <row r="136" spans="1:10" x14ac:dyDescent="0.3">
      <c r="B136" s="1" t="s">
        <v>165</v>
      </c>
      <c r="C136" s="6">
        <v>104.13</v>
      </c>
      <c r="D136" s="6">
        <f t="shared" ref="D136:D141" si="33">+C136/C135*100-100</f>
        <v>-0.10552570990023469</v>
      </c>
      <c r="E136" s="6">
        <f t="shared" si="31"/>
        <v>1.3332035811599781</v>
      </c>
      <c r="F136" s="6">
        <f t="shared" si="32"/>
        <v>0.61841723838051621</v>
      </c>
      <c r="G136" s="16">
        <v>104.96</v>
      </c>
      <c r="H136" s="16">
        <f t="shared" ref="H136:H137" si="34">+G136/G135*100-100</f>
        <v>-9.5265313899233206E-3</v>
      </c>
      <c r="I136" s="16">
        <f t="shared" ref="I136:I137" si="35">+G136/G124*100-100</f>
        <v>1.8732408036494093</v>
      </c>
      <c r="J136" s="16">
        <f t="shared" ref="J136:J137" si="36">+G136/$G$128*100-100</f>
        <v>1.1175337186897849</v>
      </c>
    </row>
    <row r="137" spans="1:10" x14ac:dyDescent="0.3">
      <c r="B137" s="1" t="s">
        <v>166</v>
      </c>
      <c r="C137" s="6">
        <v>104.72</v>
      </c>
      <c r="D137" s="6">
        <f t="shared" si="33"/>
        <v>0.56659944300395182</v>
      </c>
      <c r="E137" s="6">
        <f t="shared" si="31"/>
        <v>1.5909972836631709</v>
      </c>
      <c r="F137" s="6">
        <f t="shared" si="32"/>
        <v>1.1885206300125617</v>
      </c>
      <c r="G137" s="16">
        <v>105.29</v>
      </c>
      <c r="H137" s="16">
        <f t="shared" si="34"/>
        <v>0.31440548780487632</v>
      </c>
      <c r="I137" s="16">
        <f t="shared" si="35"/>
        <v>1.9659112918845665</v>
      </c>
      <c r="J137" s="16">
        <f t="shared" si="36"/>
        <v>1.4354527938343011</v>
      </c>
    </row>
    <row r="138" spans="1:10" x14ac:dyDescent="0.3">
      <c r="B138" s="1" t="s">
        <v>167</v>
      </c>
      <c r="C138" s="6">
        <v>104.65</v>
      </c>
      <c r="D138" s="6">
        <f t="shared" si="33"/>
        <v>-6.6844919786092305E-2</v>
      </c>
      <c r="E138" s="6">
        <f t="shared" si="31"/>
        <v>1.4148657815679968</v>
      </c>
      <c r="F138" s="6">
        <f t="shared" si="32"/>
        <v>1.1208812445647141</v>
      </c>
      <c r="G138" s="16">
        <v>105.23</v>
      </c>
      <c r="H138" s="16">
        <f t="shared" ref="H138" si="37">+G138/G137*100-100</f>
        <v>-5.698546870547716E-2</v>
      </c>
      <c r="I138" s="16">
        <f t="shared" ref="I138" si="38">+G138/G126*100-100</f>
        <v>1.7403074543169197</v>
      </c>
      <c r="J138" s="16">
        <f t="shared" ref="J138" si="39">+G138/$G$128*100-100</f>
        <v>1.3776493256262086</v>
      </c>
    </row>
    <row r="139" spans="1:10" x14ac:dyDescent="0.3">
      <c r="B139" s="1" t="s">
        <v>168</v>
      </c>
      <c r="C139" s="6">
        <v>104.51</v>
      </c>
      <c r="D139" s="6">
        <f t="shared" si="33"/>
        <v>-0.13377926421405562</v>
      </c>
      <c r="E139" s="6">
        <f t="shared" ref="E139:E144" si="40">+C139/C127*100-100</f>
        <v>1.1811404782650783</v>
      </c>
      <c r="F139" s="6">
        <f>+C139/$C$128*100-100</f>
        <v>0.98560247366896192</v>
      </c>
      <c r="G139" s="16">
        <v>105.08</v>
      </c>
      <c r="H139" s="16">
        <f t="shared" ref="H139" si="41">+G139/G138*100-100</f>
        <v>-0.14254490164402966</v>
      </c>
      <c r="I139" s="16">
        <f t="shared" ref="I139" si="42">+G139/G127*100-100</f>
        <v>1.4873478848754189</v>
      </c>
      <c r="J139" s="16">
        <f t="shared" ref="J139" si="43">+G139/$G$128*100-100</f>
        <v>1.2331406551059843</v>
      </c>
    </row>
    <row r="140" spans="1:10" x14ac:dyDescent="0.3">
      <c r="B140" s="1" t="s">
        <v>169</v>
      </c>
      <c r="C140" s="6">
        <v>104.7</v>
      </c>
      <c r="D140" s="6">
        <f t="shared" si="33"/>
        <v>0.18180078461391247</v>
      </c>
      <c r="E140" s="6">
        <f t="shared" si="40"/>
        <v>1.1691950913131706</v>
      </c>
      <c r="F140" s="6">
        <f>+C140/$C$128*100-100</f>
        <v>1.1691950913131706</v>
      </c>
      <c r="G140" s="16">
        <v>105.48</v>
      </c>
      <c r="H140" s="16">
        <f t="shared" ref="H140" si="44">+G140/G139*100-100</f>
        <v>0.38066235249334568</v>
      </c>
      <c r="I140" s="16">
        <f t="shared" ref="I140" si="45">+G140/G128*100-100</f>
        <v>1.6184971098266061</v>
      </c>
      <c r="J140" s="16">
        <f>+G140/$G$128*100-100</f>
        <v>1.6184971098266061</v>
      </c>
    </row>
    <row r="141" spans="1:10" x14ac:dyDescent="0.3">
      <c r="A141" s="1">
        <v>2021</v>
      </c>
      <c r="B141" s="1" t="s">
        <v>158</v>
      </c>
      <c r="C141" s="6">
        <v>104.97</v>
      </c>
      <c r="D141" s="6">
        <f t="shared" si="33"/>
        <v>0.25787965616046904</v>
      </c>
      <c r="E141" s="6">
        <f t="shared" si="40"/>
        <v>1.1466563885141738</v>
      </c>
      <c r="F141" s="6">
        <f t="shared" ref="F141:F146" si="46">+C141/$C$140*100-100</f>
        <v>0.25787965616046904</v>
      </c>
      <c r="G141" s="16">
        <v>105.91</v>
      </c>
      <c r="H141" s="16">
        <f t="shared" ref="H141:H146" si="47">+G141/G140*100-100</f>
        <v>0.40766021994689083</v>
      </c>
      <c r="I141" s="16">
        <f t="shared" ref="I141:I146" si="48">+G141/G129*100-100</f>
        <v>1.6020721412126022</v>
      </c>
      <c r="J141" s="16">
        <f t="shared" ref="J141:J146" si="49">+G141/$G$140*100-100</f>
        <v>0.40766021994689083</v>
      </c>
    </row>
    <row r="142" spans="1:10" x14ac:dyDescent="0.3">
      <c r="B142" s="1" t="s">
        <v>159</v>
      </c>
      <c r="C142" s="6">
        <v>105.66</v>
      </c>
      <c r="D142" s="6">
        <f t="shared" ref="D142" si="50">+C142/C141*100-100</f>
        <v>0.65733066590453859</v>
      </c>
      <c r="E142" s="6">
        <f t="shared" si="40"/>
        <v>1.013384321223711</v>
      </c>
      <c r="F142" s="6">
        <f t="shared" si="46"/>
        <v>0.91690544412605846</v>
      </c>
      <c r="G142" s="16">
        <v>106.58</v>
      </c>
      <c r="H142" s="16">
        <f t="shared" si="47"/>
        <v>0.6326125956000368</v>
      </c>
      <c r="I142" s="16">
        <f t="shared" si="48"/>
        <v>1.5627977892128939</v>
      </c>
      <c r="J142" s="16">
        <f t="shared" si="49"/>
        <v>1.0428517254455869</v>
      </c>
    </row>
    <row r="143" spans="1:10" x14ac:dyDescent="0.3">
      <c r="B143" s="1" t="s">
        <v>160</v>
      </c>
      <c r="C143" s="6">
        <v>106.15</v>
      </c>
      <c r="D143" s="6">
        <f t="shared" ref="D143" si="51">+C143/C142*100-100</f>
        <v>0.46375165625592274</v>
      </c>
      <c r="E143" s="6">
        <f t="shared" si="40"/>
        <v>0.97022733758205959</v>
      </c>
      <c r="F143" s="6">
        <f t="shared" si="46"/>
        <v>1.3849092645654224</v>
      </c>
      <c r="G143" s="16">
        <v>107.12</v>
      </c>
      <c r="H143" s="16">
        <f t="shared" si="47"/>
        <v>0.50666166260087664</v>
      </c>
      <c r="I143" s="16">
        <f t="shared" si="48"/>
        <v>1.506680564768331</v>
      </c>
      <c r="J143" s="16">
        <f t="shared" si="49"/>
        <v>1.5547971179370421</v>
      </c>
    </row>
    <row r="144" spans="1:10" x14ac:dyDescent="0.3">
      <c r="B144" s="1" t="s">
        <v>161</v>
      </c>
      <c r="C144" s="6">
        <v>106.75</v>
      </c>
      <c r="D144" s="6">
        <f t="shared" ref="D144" si="52">+C144/C143*100-100</f>
        <v>0.56523787093733802</v>
      </c>
      <c r="E144" s="6">
        <f t="shared" si="40"/>
        <v>1.3770180436847141</v>
      </c>
      <c r="F144" s="6">
        <f t="shared" si="46"/>
        <v>1.9579751671442267</v>
      </c>
      <c r="G144" s="16">
        <v>107.76</v>
      </c>
      <c r="H144" s="16">
        <f t="shared" si="47"/>
        <v>0.597460791635541</v>
      </c>
      <c r="I144" s="16">
        <f t="shared" si="48"/>
        <v>1.9489120151371822</v>
      </c>
      <c r="J144" s="16">
        <f t="shared" si="49"/>
        <v>2.1615472127417519</v>
      </c>
    </row>
    <row r="145" spans="2:10" x14ac:dyDescent="0.3">
      <c r="B145" s="1" t="s">
        <v>162</v>
      </c>
      <c r="C145" s="6">
        <v>107.41</v>
      </c>
      <c r="D145" s="6">
        <f t="shared" ref="D145" si="53">+C145/C144*100-100</f>
        <v>0.61826697892270488</v>
      </c>
      <c r="E145" s="6">
        <f t="shared" ref="E145" si="54">+C145/C133*100-100</f>
        <v>2.4122807017543835</v>
      </c>
      <c r="F145" s="6">
        <f t="shared" si="46"/>
        <v>2.588347659980883</v>
      </c>
      <c r="G145" s="16">
        <v>108.84</v>
      </c>
      <c r="H145" s="16">
        <f t="shared" si="47"/>
        <v>1.0022271714922084</v>
      </c>
      <c r="I145" s="16">
        <f t="shared" si="48"/>
        <v>3.3029612756264441</v>
      </c>
      <c r="J145" s="16">
        <f t="shared" si="49"/>
        <v>3.1854379977246765</v>
      </c>
    </row>
    <row r="146" spans="2:10" x14ac:dyDescent="0.3">
      <c r="B146" s="1" t="s">
        <v>163</v>
      </c>
      <c r="C146" s="6">
        <v>107.45</v>
      </c>
      <c r="D146" s="6">
        <f t="shared" ref="D146" si="55">+C146/C145*100-100</f>
        <v>3.7240480402218168E-2</v>
      </c>
      <c r="E146" s="6">
        <f t="shared" ref="E146" si="56">+C146/C134*100-100</f>
        <v>3.0003834355828189</v>
      </c>
      <c r="F146" s="6">
        <f t="shared" si="46"/>
        <v>2.6265520534861366</v>
      </c>
      <c r="G146" s="16">
        <v>108.78</v>
      </c>
      <c r="H146" s="16">
        <f t="shared" si="47"/>
        <v>-5.5126791620736526E-2</v>
      </c>
      <c r="I146" s="16">
        <f t="shared" si="48"/>
        <v>3.6296084595598899</v>
      </c>
      <c r="J146" s="16">
        <f t="shared" si="49"/>
        <v>3.1285551763367465</v>
      </c>
    </row>
    <row r="147" spans="2:10" x14ac:dyDescent="0.3">
      <c r="B147" s="1" t="s">
        <v>164</v>
      </c>
      <c r="C147" s="6">
        <v>107.79</v>
      </c>
      <c r="D147" s="6">
        <f>+C147/C146*100-100</f>
        <v>0.31642624476499748</v>
      </c>
      <c r="E147" s="6">
        <f>+C147/C135*100-100</f>
        <v>3.405602455871076</v>
      </c>
      <c r="F147" s="6">
        <f>+C147/$C$140*100-100</f>
        <v>2.9512893982807924</v>
      </c>
      <c r="G147" s="16">
        <v>109.14</v>
      </c>
      <c r="H147" s="16">
        <f>+G147/G146*100-100</f>
        <v>0.33094318808603873</v>
      </c>
      <c r="I147" s="16">
        <f>+G147/G135*100-100</f>
        <v>3.9725635895970299</v>
      </c>
      <c r="J147" s="16">
        <f>+G147/$G$140*100-100</f>
        <v>3.4698521046643975</v>
      </c>
    </row>
    <row r="148" spans="2:10" x14ac:dyDescent="0.3">
      <c r="B148" s="1" t="s">
        <v>165</v>
      </c>
      <c r="C148" s="6">
        <v>108.21</v>
      </c>
      <c r="D148" s="6">
        <f>+C148/C147*100-100</f>
        <v>0.38964653492901391</v>
      </c>
      <c r="E148" s="6">
        <f>+C148/C136*100-100</f>
        <v>3.9181791990780681</v>
      </c>
      <c r="F148" s="6">
        <f>+C148/$C$140*100-100</f>
        <v>3.3524355300859554</v>
      </c>
      <c r="G148" s="16">
        <v>109.62</v>
      </c>
      <c r="H148" s="16">
        <f>+G148/G147*100-100</f>
        <v>0.43980208905993834</v>
      </c>
      <c r="I148" s="16">
        <f>+G148/G136*100-100</f>
        <v>4.4397865853658516</v>
      </c>
      <c r="J148" s="16">
        <f>+G148/$G$140*100-100</f>
        <v>3.9249146757679227</v>
      </c>
    </row>
    <row r="149" spans="2:10" x14ac:dyDescent="0.3">
      <c r="B149" s="1" t="s">
        <v>166</v>
      </c>
      <c r="C149" s="6">
        <v>108.52</v>
      </c>
      <c r="D149" s="6">
        <f>+C149/C148*100-100</f>
        <v>0.28647999260698498</v>
      </c>
      <c r="E149" s="6">
        <f>+C149/C137*100-100</f>
        <v>3.6287242169594975</v>
      </c>
      <c r="F149" s="6">
        <f>+C149/$C$140*100-100</f>
        <v>3.6485195797516781</v>
      </c>
      <c r="G149" s="16">
        <v>110.04</v>
      </c>
      <c r="H149" s="16">
        <f>+G149/G148*100-100</f>
        <v>0.38314176245211229</v>
      </c>
      <c r="I149" s="16">
        <f>+G149/G137*100-100</f>
        <v>4.511349605850512</v>
      </c>
      <c r="J149" s="16">
        <f>+G149/$G$140*100-100</f>
        <v>4.3230944254835038</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164" scale="32" orientation="portrait" r:id="rId1"/>
  <rowBreaks count="1" manualBreakCount="1">
    <brk id="135" max="14" man="1"/>
  </rowBreaks>
  <colBreaks count="1" manualBreakCount="1">
    <brk id="15" max="15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9"/>
  <sheetViews>
    <sheetView zoomScale="90" zoomScaleNormal="90" workbookViewId="0">
      <selection activeCell="A9" sqref="A9"/>
    </sheetView>
  </sheetViews>
  <sheetFormatPr baseColWidth="10" defaultColWidth="11.5546875" defaultRowHeight="14.4" x14ac:dyDescent="0.3"/>
  <cols>
    <col min="1" max="1" width="7.88671875" style="1" customWidth="1"/>
    <col min="2" max="2" width="7.6640625" style="1" customWidth="1"/>
    <col min="3" max="3" width="16.88671875" style="1" bestFit="1" customWidth="1"/>
    <col min="4" max="4" width="10.6640625" style="16" customWidth="1"/>
    <col min="5" max="5" width="10.109375" style="16" customWidth="1"/>
    <col min="6" max="6" width="15.44140625" style="1" customWidth="1"/>
    <col min="7" max="7" width="14.6640625" style="1" customWidth="1"/>
    <col min="8" max="8" width="9.88671875" style="16" customWidth="1"/>
    <col min="9" max="9" width="9.5546875" style="16" customWidth="1"/>
    <col min="10" max="10" width="15.6640625" style="1" customWidth="1"/>
    <col min="11" max="15" width="11.66406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0.399999999999999" customHeight="1" x14ac:dyDescent="0.3"/>
    <row r="9" spans="1:15" ht="21" x14ac:dyDescent="0.4">
      <c r="A9" s="8" t="s">
        <v>305</v>
      </c>
      <c r="N9" s="109" t="s">
        <v>61</v>
      </c>
      <c r="O9" s="109"/>
    </row>
    <row r="10" spans="1:15" ht="21" x14ac:dyDescent="0.4">
      <c r="A10" s="118" t="s">
        <v>170</v>
      </c>
      <c r="B10" s="118"/>
      <c r="C10" s="118"/>
      <c r="D10" s="118"/>
      <c r="E10" s="118"/>
      <c r="F10" s="118"/>
      <c r="N10" s="110">
        <v>44497</v>
      </c>
      <c r="O10" s="110"/>
    </row>
    <row r="11" spans="1:15" x14ac:dyDescent="0.3">
      <c r="A11" s="118"/>
      <c r="B11" s="118"/>
      <c r="C11" s="118"/>
      <c r="D11" s="118"/>
      <c r="E11" s="118"/>
      <c r="F11" s="118"/>
    </row>
    <row r="12" spans="1:15" x14ac:dyDescent="0.3">
      <c r="A12" s="114" t="s">
        <v>28</v>
      </c>
      <c r="B12" s="114"/>
      <c r="C12" s="114"/>
      <c r="D12" s="114"/>
      <c r="E12" s="114"/>
      <c r="F12" s="114"/>
    </row>
    <row r="13" spans="1:15" x14ac:dyDescent="0.3">
      <c r="A13" s="114" t="s">
        <v>346</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ht="14.4" customHeight="1" x14ac:dyDescent="0.3">
      <c r="A16" s="125" t="s">
        <v>36</v>
      </c>
      <c r="B16" s="125"/>
      <c r="C16" s="125"/>
      <c r="D16" s="125"/>
      <c r="E16" s="125"/>
      <c r="F16" s="125"/>
    </row>
    <row r="17" spans="1:13" ht="84" customHeight="1" x14ac:dyDescent="0.3">
      <c r="A17" s="123" t="s">
        <v>175</v>
      </c>
      <c r="B17" s="123"/>
      <c r="C17" s="123"/>
      <c r="D17" s="123"/>
      <c r="E17" s="123"/>
      <c r="F17" s="123"/>
      <c r="H17" s="26"/>
      <c r="I17" s="26"/>
      <c r="J17" s="17"/>
      <c r="K17" s="17"/>
      <c r="L17" s="17"/>
      <c r="M17" s="17"/>
    </row>
    <row r="18" spans="1:13" x14ac:dyDescent="0.3">
      <c r="H18" s="26"/>
      <c r="I18" s="26"/>
      <c r="J18" s="17"/>
      <c r="K18" s="17"/>
      <c r="L18" s="17"/>
      <c r="M18" s="17"/>
    </row>
    <row r="19" spans="1:13" x14ac:dyDescent="0.3">
      <c r="H19" s="26"/>
      <c r="I19" s="26"/>
      <c r="J19" s="17"/>
      <c r="K19" s="17"/>
      <c r="L19" s="17"/>
      <c r="M19" s="17"/>
    </row>
    <row r="20" spans="1:13" ht="45.75" customHeight="1" x14ac:dyDescent="0.3">
      <c r="A20" s="4" t="s">
        <v>11</v>
      </c>
      <c r="B20" s="4" t="s">
        <v>12</v>
      </c>
      <c r="C20" s="4" t="s">
        <v>171</v>
      </c>
      <c r="D20" s="27" t="s">
        <v>10</v>
      </c>
      <c r="E20" s="27" t="s">
        <v>9</v>
      </c>
      <c r="F20" s="4" t="s">
        <v>173</v>
      </c>
      <c r="G20" s="4" t="s">
        <v>172</v>
      </c>
      <c r="H20" s="27" t="s">
        <v>10</v>
      </c>
      <c r="I20" s="27" t="s">
        <v>9</v>
      </c>
      <c r="J20" s="4" t="s">
        <v>174</v>
      </c>
      <c r="K20" s="17"/>
      <c r="L20" s="17"/>
      <c r="M20" s="17"/>
    </row>
    <row r="21" spans="1:13" ht="15" customHeight="1" x14ac:dyDescent="0.3">
      <c r="A21" s="1">
        <v>2011</v>
      </c>
      <c r="B21" s="1" t="s">
        <v>158</v>
      </c>
      <c r="C21" s="76">
        <v>227.82248411000023</v>
      </c>
      <c r="F21" s="77">
        <f>+SUM($C$21:C21)</f>
        <v>227.82248411000023</v>
      </c>
      <c r="G21" s="76">
        <v>3782.0476138999998</v>
      </c>
      <c r="H21" s="26"/>
      <c r="I21" s="26"/>
      <c r="J21" s="76">
        <f>+SUM($G$21:G21)</f>
        <v>3782.0476138999998</v>
      </c>
      <c r="K21" s="17"/>
      <c r="L21" s="17"/>
      <c r="M21" s="17"/>
    </row>
    <row r="22" spans="1:13" ht="15" customHeight="1" x14ac:dyDescent="0.3">
      <c r="B22" s="1" t="s">
        <v>159</v>
      </c>
      <c r="C22" s="76">
        <v>249.22439267999974</v>
      </c>
      <c r="D22" s="16">
        <f t="shared" ref="D22:D84" si="0">+C22/C21*100-100</f>
        <v>9.394116060847594</v>
      </c>
      <c r="F22" s="77">
        <f>+SUM($C$21:C22)</f>
        <v>477.04687678999994</v>
      </c>
      <c r="G22" s="76">
        <v>3947.644928879999</v>
      </c>
      <c r="H22" s="26">
        <f t="shared" ref="H22:H85" si="1">+G22/G21*100-100</f>
        <v>4.3785095240838956</v>
      </c>
      <c r="I22" s="26"/>
      <c r="J22" s="76">
        <f>+SUM($G$21:G22)</f>
        <v>7729.6925427799988</v>
      </c>
      <c r="K22" s="17"/>
      <c r="L22" s="17"/>
      <c r="M22" s="17"/>
    </row>
    <row r="23" spans="1:13" ht="15" customHeight="1" x14ac:dyDescent="0.3">
      <c r="B23" s="1" t="s">
        <v>160</v>
      </c>
      <c r="C23" s="76">
        <v>386.71803984000019</v>
      </c>
      <c r="D23" s="16">
        <f t="shared" si="0"/>
        <v>55.168615592351017</v>
      </c>
      <c r="F23" s="77">
        <f>+SUM($C$21:C23)</f>
        <v>863.76491663000013</v>
      </c>
      <c r="G23" s="76">
        <v>4899.3974001300003</v>
      </c>
      <c r="H23" s="26">
        <f t="shared" si="1"/>
        <v>24.109373775924325</v>
      </c>
      <c r="I23" s="26"/>
      <c r="J23" s="76">
        <f>+SUM($G$21:G23)</f>
        <v>12629.089942909999</v>
      </c>
      <c r="K23" s="17"/>
      <c r="L23" s="17"/>
      <c r="M23" s="17"/>
    </row>
    <row r="24" spans="1:13" ht="15" customHeight="1" x14ac:dyDescent="0.3">
      <c r="B24" s="1" t="s">
        <v>161</v>
      </c>
      <c r="C24" s="76">
        <v>340.13563531</v>
      </c>
      <c r="D24" s="16">
        <f t="shared" si="0"/>
        <v>-12.04557319055327</v>
      </c>
      <c r="F24" s="77">
        <f>+SUM($C$21:C24)</f>
        <v>1203.9005519400002</v>
      </c>
      <c r="G24" s="76">
        <v>4697.319009079999</v>
      </c>
      <c r="H24" s="26">
        <f t="shared" si="1"/>
        <v>-4.1245560330468152</v>
      </c>
      <c r="I24" s="26"/>
      <c r="J24" s="76">
        <f>+SUM($G$21:G24)</f>
        <v>17326.408951989997</v>
      </c>
      <c r="K24" s="17"/>
      <c r="L24" s="17"/>
      <c r="M24" s="17"/>
    </row>
    <row r="25" spans="1:13" ht="15" customHeight="1" x14ac:dyDescent="0.3">
      <c r="B25" s="1" t="s">
        <v>162</v>
      </c>
      <c r="C25" s="76">
        <v>265.33380799999998</v>
      </c>
      <c r="D25" s="16">
        <f t="shared" si="0"/>
        <v>-21.991764327141311</v>
      </c>
      <c r="F25" s="77">
        <f>+SUM($C$21:C25)</f>
        <v>1469.2343599400001</v>
      </c>
      <c r="G25" s="76">
        <v>4703.920408</v>
      </c>
      <c r="H25" s="26">
        <f t="shared" si="1"/>
        <v>0.14053546091376745</v>
      </c>
      <c r="I25" s="26"/>
      <c r="J25" s="76">
        <f>+SUM($G$21:G25)</f>
        <v>22030.329359989999</v>
      </c>
      <c r="K25" s="17"/>
      <c r="L25" s="17"/>
      <c r="M25" s="17"/>
    </row>
    <row r="26" spans="1:13" ht="15" customHeight="1" x14ac:dyDescent="0.3">
      <c r="B26" s="1" t="s">
        <v>163</v>
      </c>
      <c r="C26" s="76">
        <v>297.64943198999975</v>
      </c>
      <c r="D26" s="16">
        <f t="shared" si="0"/>
        <v>12.179233484637493</v>
      </c>
      <c r="F26" s="77">
        <f>+SUM($C$21:C26)</f>
        <v>1766.8837919299999</v>
      </c>
      <c r="G26" s="76">
        <v>4709.0933565099995</v>
      </c>
      <c r="H26" s="26">
        <f t="shared" si="1"/>
        <v>0.10997100421175787</v>
      </c>
      <c r="I26" s="26"/>
      <c r="J26" s="76">
        <f>+SUM($G$21:G26)</f>
        <v>26739.422716499997</v>
      </c>
      <c r="K26" s="17"/>
      <c r="L26" s="17"/>
      <c r="M26" s="17"/>
    </row>
    <row r="27" spans="1:13" ht="15" customHeight="1" x14ac:dyDescent="0.3">
      <c r="B27" s="1" t="s">
        <v>164</v>
      </c>
      <c r="C27" s="76">
        <v>285.16797737000013</v>
      </c>
      <c r="D27" s="16">
        <f t="shared" si="0"/>
        <v>-4.1933406479401469</v>
      </c>
      <c r="F27" s="77">
        <f>+SUM($C$21:C27)</f>
        <v>2052.0517693000002</v>
      </c>
      <c r="G27" s="76">
        <v>4890.3929067000008</v>
      </c>
      <c r="H27" s="26">
        <f t="shared" si="1"/>
        <v>3.8499884471257673</v>
      </c>
      <c r="I27" s="26"/>
      <c r="J27" s="76">
        <f>+SUM($G$21:G27)</f>
        <v>31629.815623199996</v>
      </c>
      <c r="K27" s="17"/>
      <c r="L27" s="17"/>
      <c r="M27" s="17"/>
    </row>
    <row r="28" spans="1:13" ht="15" customHeight="1" x14ac:dyDescent="0.3">
      <c r="B28" s="1" t="s">
        <v>165</v>
      </c>
      <c r="C28" s="76">
        <v>321.34257674999986</v>
      </c>
      <c r="D28" s="16">
        <f t="shared" si="0"/>
        <v>12.685365206018147</v>
      </c>
      <c r="F28" s="77">
        <f>+SUM($C$21:C28)</f>
        <v>2373.39434605</v>
      </c>
      <c r="G28" s="76">
        <v>4965.1787642300005</v>
      </c>
      <c r="H28" s="26">
        <f t="shared" si="1"/>
        <v>1.5292402667184604</v>
      </c>
      <c r="I28" s="26"/>
      <c r="J28" s="76">
        <f>+SUM($G$21:G28)</f>
        <v>36594.994387429993</v>
      </c>
      <c r="K28" s="17"/>
      <c r="L28" s="17"/>
      <c r="M28" s="17"/>
    </row>
    <row r="29" spans="1:13" ht="15" customHeight="1" x14ac:dyDescent="0.3">
      <c r="B29" s="1" t="s">
        <v>166</v>
      </c>
      <c r="C29" s="76">
        <v>257.45700755999985</v>
      </c>
      <c r="D29" s="16">
        <f t="shared" si="0"/>
        <v>-19.880829311859955</v>
      </c>
      <c r="F29" s="77">
        <f>+SUM($C$21:C29)</f>
        <v>2630.8513536099999</v>
      </c>
      <c r="G29" s="76">
        <v>4544.2045880499991</v>
      </c>
      <c r="H29" s="26">
        <f t="shared" si="1"/>
        <v>-8.4785301027381195</v>
      </c>
      <c r="I29" s="26"/>
      <c r="J29" s="76">
        <f>+SUM($G$21:G29)</f>
        <v>41139.198975479994</v>
      </c>
      <c r="K29" s="17"/>
      <c r="L29" s="17"/>
      <c r="M29" s="17"/>
    </row>
    <row r="30" spans="1:13" ht="15" customHeight="1" x14ac:dyDescent="0.3">
      <c r="B30" s="1" t="s">
        <v>167</v>
      </c>
      <c r="C30" s="76">
        <v>264.35180293000036</v>
      </c>
      <c r="D30" s="16">
        <f t="shared" si="0"/>
        <v>2.6780375625991439</v>
      </c>
      <c r="F30" s="77">
        <f>+SUM($C$21:C30)</f>
        <v>2895.2031565400002</v>
      </c>
      <c r="G30" s="76">
        <v>4713.4532710600006</v>
      </c>
      <c r="H30" s="26">
        <f t="shared" si="1"/>
        <v>3.7244952275053578</v>
      </c>
      <c r="I30" s="26"/>
      <c r="J30" s="76">
        <f>+SUM($G$21:G30)</f>
        <v>45852.652246539998</v>
      </c>
      <c r="K30" s="17"/>
      <c r="L30" s="17"/>
      <c r="M30" s="17"/>
    </row>
    <row r="31" spans="1:13" ht="15" customHeight="1" x14ac:dyDescent="0.3">
      <c r="B31" s="1" t="s">
        <v>168</v>
      </c>
      <c r="C31" s="76">
        <v>343.7496373200006</v>
      </c>
      <c r="D31" s="16">
        <f t="shared" si="0"/>
        <v>30.034913138468198</v>
      </c>
      <c r="F31" s="77">
        <f>+SUM($C$21:C31)</f>
        <v>3238.9527938600008</v>
      </c>
      <c r="G31" s="76">
        <v>5154.8096263199996</v>
      </c>
      <c r="H31" s="26">
        <f t="shared" si="1"/>
        <v>9.3637579472755306</v>
      </c>
      <c r="I31" s="26"/>
      <c r="J31" s="76">
        <f>+SUM($G$21:G31)</f>
        <v>51007.461872859996</v>
      </c>
    </row>
    <row r="32" spans="1:13" ht="15" customHeight="1" x14ac:dyDescent="0.3">
      <c r="B32" s="1" t="s">
        <v>169</v>
      </c>
      <c r="C32" s="76">
        <v>503.35862088999983</v>
      </c>
      <c r="D32" s="16">
        <f t="shared" si="0"/>
        <v>46.431753299980159</v>
      </c>
      <c r="F32" s="77">
        <f>+SUM($C$21:C32)</f>
        <v>3742.3114147500005</v>
      </c>
      <c r="G32" s="76">
        <v>5501.3823141399971</v>
      </c>
      <c r="H32" s="26">
        <f t="shared" si="1"/>
        <v>6.7232878213470286</v>
      </c>
      <c r="I32" s="26"/>
      <c r="J32" s="76">
        <f>+SUM($G$21:G32)</f>
        <v>56508.844186999995</v>
      </c>
    </row>
    <row r="33" spans="1:10" ht="15" customHeight="1" x14ac:dyDescent="0.3">
      <c r="A33" s="1">
        <v>2012</v>
      </c>
      <c r="B33" s="1" t="s">
        <v>158</v>
      </c>
      <c r="C33" s="76">
        <v>256.65837228000066</v>
      </c>
      <c r="D33" s="16">
        <f t="shared" si="0"/>
        <v>-49.010832112858793</v>
      </c>
      <c r="E33" s="16">
        <f t="shared" ref="E33:E81" si="2">+C33/C21*100-100</f>
        <v>12.657173975891482</v>
      </c>
      <c r="F33" s="77">
        <f>+SUM($C$33:C33)</f>
        <v>256.65837228000066</v>
      </c>
      <c r="G33" s="76">
        <v>4785.7730595499997</v>
      </c>
      <c r="H33" s="26">
        <f t="shared" si="1"/>
        <v>-13.0078081058045</v>
      </c>
      <c r="I33" s="26">
        <f t="shared" ref="I33:I44" si="3">+G33/G21*100-100</f>
        <v>26.539207014767612</v>
      </c>
      <c r="J33" s="76">
        <f>+SUM($G$33:G33)</f>
        <v>4785.7730595499997</v>
      </c>
    </row>
    <row r="34" spans="1:10" ht="15" customHeight="1" x14ac:dyDescent="0.3">
      <c r="B34" s="1" t="s">
        <v>159</v>
      </c>
      <c r="C34" s="76">
        <v>275.85027194000043</v>
      </c>
      <c r="D34" s="16">
        <f t="shared" si="0"/>
        <v>7.4776051486301895</v>
      </c>
      <c r="E34" s="16">
        <f t="shared" si="2"/>
        <v>10.683496496343324</v>
      </c>
      <c r="F34" s="77">
        <f>+SUM($C$33:C34)</f>
        <v>532.50864422000109</v>
      </c>
      <c r="G34" s="76">
        <v>4999.3182071700012</v>
      </c>
      <c r="H34" s="26">
        <f t="shared" si="1"/>
        <v>4.4620826136724645</v>
      </c>
      <c r="I34" s="26">
        <f t="shared" si="3"/>
        <v>26.640523583978364</v>
      </c>
      <c r="J34" s="76">
        <f>+SUM($G$33:G34)</f>
        <v>9785.0912667200009</v>
      </c>
    </row>
    <row r="35" spans="1:10" ht="15" customHeight="1" x14ac:dyDescent="0.3">
      <c r="B35" s="1" t="s">
        <v>160</v>
      </c>
      <c r="C35" s="76">
        <v>322.71263122999977</v>
      </c>
      <c r="D35" s="16">
        <f t="shared" si="0"/>
        <v>16.988331735338022</v>
      </c>
      <c r="E35" s="16">
        <f t="shared" si="2"/>
        <v>-16.550923933231005</v>
      </c>
      <c r="F35" s="77">
        <f>+SUM($C$33:C35)</f>
        <v>855.2212754500008</v>
      </c>
      <c r="G35" s="76">
        <v>5712.3547987399998</v>
      </c>
      <c r="H35" s="26">
        <f t="shared" si="1"/>
        <v>14.262676669537953</v>
      </c>
      <c r="I35" s="26">
        <f t="shared" si="3"/>
        <v>16.59300791947247</v>
      </c>
      <c r="J35" s="76">
        <f>+SUM($G$33:G35)</f>
        <v>15497.446065460001</v>
      </c>
    </row>
    <row r="36" spans="1:10" ht="15" customHeight="1" x14ac:dyDescent="0.3">
      <c r="B36" s="1" t="s">
        <v>161</v>
      </c>
      <c r="C36" s="76">
        <v>230.51126009999956</v>
      </c>
      <c r="D36" s="16">
        <f t="shared" si="0"/>
        <v>-28.570735139365397</v>
      </c>
      <c r="E36" s="16">
        <f t="shared" si="2"/>
        <v>-32.229606024693254</v>
      </c>
      <c r="F36" s="77">
        <f>+SUM($C$33:C36)</f>
        <v>1085.7325355500004</v>
      </c>
      <c r="G36" s="76">
        <v>5010.9294782000006</v>
      </c>
      <c r="H36" s="26">
        <f t="shared" si="1"/>
        <v>-12.279092340250216</v>
      </c>
      <c r="I36" s="26">
        <f t="shared" si="3"/>
        <v>6.6763715326505917</v>
      </c>
      <c r="J36" s="76">
        <f>+SUM($G$33:G36)</f>
        <v>20508.37554366</v>
      </c>
    </row>
    <row r="37" spans="1:10" ht="15" customHeight="1" x14ac:dyDescent="0.3">
      <c r="B37" s="1" t="s">
        <v>162</v>
      </c>
      <c r="C37" s="76">
        <v>306.66912051999981</v>
      </c>
      <c r="D37" s="16">
        <f t="shared" si="0"/>
        <v>33.038672552031386</v>
      </c>
      <c r="E37" s="16">
        <f t="shared" si="2"/>
        <v>15.578607502591552</v>
      </c>
      <c r="F37" s="77">
        <f>+SUM($C$33:C37)</f>
        <v>1392.4016560700002</v>
      </c>
      <c r="G37" s="76">
        <v>5403.3752679199988</v>
      </c>
      <c r="H37" s="26">
        <f t="shared" si="1"/>
        <v>7.8317963050034791</v>
      </c>
      <c r="I37" s="26">
        <f t="shared" si="3"/>
        <v>14.869615113606713</v>
      </c>
      <c r="J37" s="76">
        <f>+SUM($G$33:G37)</f>
        <v>25911.750811580001</v>
      </c>
    </row>
    <row r="38" spans="1:10" ht="15" customHeight="1" x14ac:dyDescent="0.3">
      <c r="B38" s="1" t="s">
        <v>163</v>
      </c>
      <c r="C38" s="76">
        <v>253.80930736999949</v>
      </c>
      <c r="D38" s="16">
        <f t="shared" si="0"/>
        <v>-17.236757669102516</v>
      </c>
      <c r="E38" s="16">
        <f t="shared" si="2"/>
        <v>-14.728778189461892</v>
      </c>
      <c r="F38" s="77">
        <f>+SUM($C$33:C38)</f>
        <v>1646.2109634399997</v>
      </c>
      <c r="G38" s="76">
        <v>4709.225070399998</v>
      </c>
      <c r="H38" s="26">
        <f t="shared" si="1"/>
        <v>-12.846603522823813</v>
      </c>
      <c r="I38" s="26">
        <f t="shared" si="3"/>
        <v>2.7970116543940549E-3</v>
      </c>
      <c r="J38" s="76">
        <f>+SUM($G$33:G38)</f>
        <v>30620.975881979997</v>
      </c>
    </row>
    <row r="39" spans="1:10" ht="15" customHeight="1" x14ac:dyDescent="0.3">
      <c r="B39" s="1" t="s">
        <v>164</v>
      </c>
      <c r="C39" s="76">
        <v>320.12071299999951</v>
      </c>
      <c r="D39" s="16">
        <f t="shared" si="0"/>
        <v>26.126467274634749</v>
      </c>
      <c r="E39" s="16">
        <f t="shared" si="2"/>
        <v>12.256893621912141</v>
      </c>
      <c r="F39" s="77">
        <f>+SUM($C$33:C39)</f>
        <v>1966.3316764399992</v>
      </c>
      <c r="G39" s="76">
        <v>4976.9047325000001</v>
      </c>
      <c r="H39" s="26">
        <f t="shared" si="1"/>
        <v>5.6841552080938413</v>
      </c>
      <c r="I39" s="26">
        <f t="shared" si="3"/>
        <v>1.7690158531327</v>
      </c>
      <c r="J39" s="76">
        <f>+SUM($G$33:G39)</f>
        <v>35597.880614479996</v>
      </c>
    </row>
    <row r="40" spans="1:10" ht="15" customHeight="1" x14ac:dyDescent="0.3">
      <c r="B40" s="1" t="s">
        <v>165</v>
      </c>
      <c r="C40" s="76">
        <v>271.30448030000008</v>
      </c>
      <c r="D40" s="16">
        <f t="shared" si="0"/>
        <v>-15.249320246265825</v>
      </c>
      <c r="E40" s="16">
        <f t="shared" si="2"/>
        <v>-15.571573787723977</v>
      </c>
      <c r="F40" s="77">
        <f>+SUM($C$33:C40)</f>
        <v>2237.6361567399995</v>
      </c>
      <c r="G40" s="76">
        <v>4570.7797758100005</v>
      </c>
      <c r="H40" s="26">
        <f t="shared" si="1"/>
        <v>-8.1601914948851118</v>
      </c>
      <c r="I40" s="26">
        <f t="shared" si="3"/>
        <v>-7.9432988649133449</v>
      </c>
      <c r="J40" s="76">
        <f>+SUM($G$33:G40)</f>
        <v>40168.660390289995</v>
      </c>
    </row>
    <row r="41" spans="1:10" ht="15" customHeight="1" x14ac:dyDescent="0.3">
      <c r="B41" s="1" t="s">
        <v>166</v>
      </c>
      <c r="C41" s="76">
        <v>256.8754375000002</v>
      </c>
      <c r="D41" s="16">
        <f t="shared" si="0"/>
        <v>-5.3183945890037307</v>
      </c>
      <c r="E41" s="16">
        <f t="shared" si="2"/>
        <v>-0.22589016531784978</v>
      </c>
      <c r="F41" s="77">
        <f>+SUM($C$33:C41)</f>
        <v>2494.5115942399998</v>
      </c>
      <c r="G41" s="76">
        <v>4910.4031567799993</v>
      </c>
      <c r="H41" s="26">
        <f t="shared" si="1"/>
        <v>7.4303159991954146</v>
      </c>
      <c r="I41" s="26">
        <f t="shared" si="3"/>
        <v>8.0585845472935063</v>
      </c>
      <c r="J41" s="76">
        <f>+SUM($G$33:G41)</f>
        <v>45079.063547069993</v>
      </c>
    </row>
    <row r="42" spans="1:10" ht="15" customHeight="1" x14ac:dyDescent="0.3">
      <c r="B42" s="1" t="s">
        <v>167</v>
      </c>
      <c r="C42" s="76">
        <v>268.69307104000023</v>
      </c>
      <c r="D42" s="16">
        <f t="shared" si="0"/>
        <v>4.600530768925708</v>
      </c>
      <c r="E42" s="16">
        <f t="shared" si="2"/>
        <v>1.6422313227610061</v>
      </c>
      <c r="F42" s="77">
        <f>+SUM($C$33:C42)</f>
        <v>2763.20466528</v>
      </c>
      <c r="G42" s="76">
        <v>5432.9304699100012</v>
      </c>
      <c r="H42" s="26">
        <f t="shared" si="1"/>
        <v>10.641230392834984</v>
      </c>
      <c r="I42" s="26">
        <f t="shared" si="3"/>
        <v>15.264332909960061</v>
      </c>
      <c r="J42" s="76">
        <f>+SUM($G$33:G42)</f>
        <v>50511.994016979996</v>
      </c>
    </row>
    <row r="43" spans="1:10" ht="15" customHeight="1" x14ac:dyDescent="0.3">
      <c r="B43" s="1" t="s">
        <v>168</v>
      </c>
      <c r="C43" s="76">
        <v>271.36029071000007</v>
      </c>
      <c r="D43" s="16">
        <f t="shared" si="0"/>
        <v>0.99266410543306449</v>
      </c>
      <c r="E43" s="16">
        <f t="shared" si="2"/>
        <v>-21.058741232245268</v>
      </c>
      <c r="F43" s="77">
        <f>+SUM($C$33:C43)</f>
        <v>3034.5649559900003</v>
      </c>
      <c r="G43" s="76">
        <v>4807.3383317600001</v>
      </c>
      <c r="H43" s="26">
        <f t="shared" si="1"/>
        <v>-11.514819518026414</v>
      </c>
      <c r="I43" s="26">
        <f t="shared" si="3"/>
        <v>-6.7407202156572765</v>
      </c>
      <c r="J43" s="76">
        <f>+SUM($G$33:G43)</f>
        <v>55319.332348739998</v>
      </c>
    </row>
    <row r="44" spans="1:10" ht="15" customHeight="1" x14ac:dyDescent="0.3">
      <c r="B44" s="1" t="s">
        <v>169</v>
      </c>
      <c r="C44" s="76">
        <v>255.23755116999988</v>
      </c>
      <c r="D44" s="16">
        <f t="shared" si="0"/>
        <v>-5.9414513073434136</v>
      </c>
      <c r="E44" s="16">
        <f t="shared" si="2"/>
        <v>-49.293100271391289</v>
      </c>
      <c r="F44" s="77">
        <f>+SUM($C$33:C44)</f>
        <v>3289.80250716</v>
      </c>
      <c r="G44" s="76">
        <v>4954.2858189600001</v>
      </c>
      <c r="H44" s="26">
        <f t="shared" si="1"/>
        <v>3.0567327918066667</v>
      </c>
      <c r="I44" s="26">
        <f t="shared" si="3"/>
        <v>-9.9447096009636482</v>
      </c>
      <c r="J44" s="76">
        <f>+SUM($G$33:G44)</f>
        <v>60273.618167699999</v>
      </c>
    </row>
    <row r="45" spans="1:10" ht="15" customHeight="1" x14ac:dyDescent="0.3">
      <c r="A45" s="1">
        <v>2013</v>
      </c>
      <c r="B45" s="1" t="s">
        <v>158</v>
      </c>
      <c r="C45" s="76">
        <v>205.43519178999981</v>
      </c>
      <c r="D45" s="16">
        <f t="shared" si="0"/>
        <v>-19.512160006122855</v>
      </c>
      <c r="E45" s="16">
        <f>+C45/C33*100-100</f>
        <v>-19.957728257591796</v>
      </c>
      <c r="F45" s="77">
        <f>+SUM($C$45:C45)</f>
        <v>205.43519178999981</v>
      </c>
      <c r="G45" s="76">
        <v>4784.266226339998</v>
      </c>
      <c r="H45" s="26">
        <f t="shared" si="1"/>
        <v>-3.4317679446215834</v>
      </c>
      <c r="I45" s="26">
        <f t="shared" ref="I45:I108" si="4">+G45/G33*100-100</f>
        <v>-3.1485680395874738E-2</v>
      </c>
      <c r="J45" s="76">
        <f>+SUM($G$45:G45)</f>
        <v>4784.266226339998</v>
      </c>
    </row>
    <row r="46" spans="1:10" ht="15" customHeight="1" x14ac:dyDescent="0.3">
      <c r="B46" s="1" t="s">
        <v>159</v>
      </c>
      <c r="C46" s="76">
        <v>238.26693388999979</v>
      </c>
      <c r="D46" s="16">
        <f t="shared" si="0"/>
        <v>15.981556915312396</v>
      </c>
      <c r="E46" s="16">
        <f t="shared" si="2"/>
        <v>-13.624542686031972</v>
      </c>
      <c r="F46" s="77">
        <f>+SUM($C$45:C46)</f>
        <v>443.7021256799996</v>
      </c>
      <c r="G46" s="76">
        <v>4667.7674403500005</v>
      </c>
      <c r="H46" s="26">
        <f t="shared" si="1"/>
        <v>-2.4350397841284064</v>
      </c>
      <c r="I46" s="26">
        <f t="shared" si="4"/>
        <v>-6.6319196554540554</v>
      </c>
      <c r="J46" s="76">
        <f>+SUM($G$45:G46)</f>
        <v>9452.0336666899984</v>
      </c>
    </row>
    <row r="47" spans="1:10" ht="15" customHeight="1" x14ac:dyDescent="0.3">
      <c r="B47" s="1" t="s">
        <v>160</v>
      </c>
      <c r="C47" s="76">
        <v>270.63146476999975</v>
      </c>
      <c r="D47" s="16">
        <f t="shared" si="0"/>
        <v>13.583307742962617</v>
      </c>
      <c r="E47" s="16">
        <f t="shared" si="2"/>
        <v>-16.138558401478051</v>
      </c>
      <c r="F47" s="77">
        <f>+SUM($C$45:C47)</f>
        <v>714.33359044999929</v>
      </c>
      <c r="G47" s="76">
        <v>4567.1404366400002</v>
      </c>
      <c r="H47" s="26">
        <f t="shared" si="1"/>
        <v>-2.1557844300498203</v>
      </c>
      <c r="I47" s="26">
        <f t="shared" si="4"/>
        <v>-20.048025769558379</v>
      </c>
      <c r="J47" s="76">
        <f>+SUM($G$45:G47)</f>
        <v>14019.174103329999</v>
      </c>
    </row>
    <row r="48" spans="1:10" ht="15" customHeight="1" x14ac:dyDescent="0.3">
      <c r="B48" s="1" t="s">
        <v>161</v>
      </c>
      <c r="C48" s="76">
        <v>326.8351917400002</v>
      </c>
      <c r="D48" s="16">
        <f t="shared" si="0"/>
        <v>20.767624717165106</v>
      </c>
      <c r="E48" s="16">
        <f t="shared" si="2"/>
        <v>41.787083025017409</v>
      </c>
      <c r="F48" s="77">
        <f>+SUM($C$45:C48)</f>
        <v>1041.1687821899995</v>
      </c>
      <c r="G48" s="76">
        <v>4949.4866311700007</v>
      </c>
      <c r="H48" s="26">
        <f t="shared" si="1"/>
        <v>8.3716758841619594</v>
      </c>
      <c r="I48" s="26">
        <f t="shared" si="4"/>
        <v>-1.2261766464147286</v>
      </c>
      <c r="J48" s="76">
        <f>+SUM($G$45:G48)</f>
        <v>18968.660734500001</v>
      </c>
    </row>
    <row r="49" spans="1:10" ht="15" customHeight="1" x14ac:dyDescent="0.3">
      <c r="B49" s="1" t="s">
        <v>162</v>
      </c>
      <c r="C49" s="76">
        <v>323.48553374000011</v>
      </c>
      <c r="D49" s="16">
        <f t="shared" si="0"/>
        <v>-1.0248767833620462</v>
      </c>
      <c r="E49" s="16">
        <f t="shared" si="2"/>
        <v>5.483569128670581</v>
      </c>
      <c r="F49" s="77">
        <f>+SUM($C$45:C49)</f>
        <v>1364.6543159299997</v>
      </c>
      <c r="G49" s="76">
        <v>5266.8318602000018</v>
      </c>
      <c r="H49" s="26">
        <f t="shared" si="1"/>
        <v>6.4116796887879275</v>
      </c>
      <c r="I49" s="26">
        <f t="shared" si="4"/>
        <v>-2.5270021227409387</v>
      </c>
      <c r="J49" s="76">
        <f>+SUM($G$45:G49)</f>
        <v>24235.492594700001</v>
      </c>
    </row>
    <row r="50" spans="1:10" ht="15" customHeight="1" x14ac:dyDescent="0.3">
      <c r="B50" s="1" t="s">
        <v>163</v>
      </c>
      <c r="C50" s="76">
        <v>283.09079270000001</v>
      </c>
      <c r="D50" s="16">
        <f t="shared" si="0"/>
        <v>-12.487340800985308</v>
      </c>
      <c r="E50" s="16">
        <f t="shared" si="2"/>
        <v>11.536805183946399</v>
      </c>
      <c r="F50" s="77">
        <f>+SUM($C$45:C50)</f>
        <v>1647.7451086299998</v>
      </c>
      <c r="G50" s="76">
        <v>4820.3437975900006</v>
      </c>
      <c r="H50" s="26">
        <f t="shared" si="1"/>
        <v>-8.477355542408489</v>
      </c>
      <c r="I50" s="26">
        <f t="shared" si="4"/>
        <v>2.3595968663388618</v>
      </c>
      <c r="J50" s="76">
        <f>+SUM($G$45:G50)</f>
        <v>29055.836392290003</v>
      </c>
    </row>
    <row r="51" spans="1:10" ht="15" customHeight="1" x14ac:dyDescent="0.3">
      <c r="B51" s="1" t="s">
        <v>164</v>
      </c>
      <c r="C51" s="76">
        <v>279.70673448999946</v>
      </c>
      <c r="D51" s="16">
        <f t="shared" si="0"/>
        <v>-1.1953967763221272</v>
      </c>
      <c r="E51" s="16">
        <f t="shared" si="2"/>
        <v>-12.624605927951976</v>
      </c>
      <c r="F51" s="77">
        <f>+SUM($C$45:C51)</f>
        <v>1927.4518431199992</v>
      </c>
      <c r="G51" s="76">
        <v>4652.2968502599979</v>
      </c>
      <c r="H51" s="26">
        <f t="shared" si="1"/>
        <v>-3.4862025280026643</v>
      </c>
      <c r="I51" s="26">
        <f t="shared" si="4"/>
        <v>-6.5222844255036705</v>
      </c>
      <c r="J51" s="76">
        <f>+SUM($G$45:G51)</f>
        <v>33708.13324255</v>
      </c>
    </row>
    <row r="52" spans="1:10" ht="15" customHeight="1" x14ac:dyDescent="0.3">
      <c r="B52" s="1" t="s">
        <v>165</v>
      </c>
      <c r="C52" s="76">
        <v>245.67986602999946</v>
      </c>
      <c r="D52" s="16">
        <f t="shared" si="0"/>
        <v>-12.16519456424335</v>
      </c>
      <c r="E52" s="16">
        <f t="shared" si="2"/>
        <v>-9.4449653915282568</v>
      </c>
      <c r="F52" s="77">
        <f>+SUM($C$45:C52)</f>
        <v>2173.1317091499986</v>
      </c>
      <c r="G52" s="76">
        <v>4978.3056230800012</v>
      </c>
      <c r="H52" s="26">
        <f t="shared" si="1"/>
        <v>7.0074800321863364</v>
      </c>
      <c r="I52" s="26">
        <f t="shared" si="4"/>
        <v>8.9158932886409303</v>
      </c>
      <c r="J52" s="76">
        <f>+SUM($G$45:G52)</f>
        <v>38686.43886563</v>
      </c>
    </row>
    <row r="53" spans="1:10" ht="15" customHeight="1" x14ac:dyDescent="0.3">
      <c r="B53" s="1" t="s">
        <v>166</v>
      </c>
      <c r="C53" s="76">
        <v>238.10544775000028</v>
      </c>
      <c r="D53" s="16">
        <f t="shared" si="0"/>
        <v>-3.0830439638363742</v>
      </c>
      <c r="E53" s="16">
        <f t="shared" si="2"/>
        <v>-7.3070395257233969</v>
      </c>
      <c r="F53" s="77">
        <f>+SUM($C$45:C53)</f>
        <v>2411.2371568999988</v>
      </c>
      <c r="G53" s="76">
        <v>4850.7402735699998</v>
      </c>
      <c r="H53" s="26">
        <f t="shared" si="1"/>
        <v>-2.5624250330994869</v>
      </c>
      <c r="I53" s="26">
        <f t="shared" si="4"/>
        <v>-1.2150302389656247</v>
      </c>
      <c r="J53" s="76">
        <f>+SUM($G$45:G53)</f>
        <v>43537.179139200001</v>
      </c>
    </row>
    <row r="54" spans="1:10" ht="15" customHeight="1" x14ac:dyDescent="0.3">
      <c r="B54" s="1" t="s">
        <v>167</v>
      </c>
      <c r="C54" s="76">
        <v>295.30072805000003</v>
      </c>
      <c r="D54" s="16">
        <f t="shared" si="0"/>
        <v>24.020987692836044</v>
      </c>
      <c r="E54" s="16">
        <f t="shared" si="2"/>
        <v>9.902621197864363</v>
      </c>
      <c r="F54" s="77">
        <f>+SUM($C$45:C54)</f>
        <v>2706.5378849499989</v>
      </c>
      <c r="G54" s="76">
        <v>4837.9832916699997</v>
      </c>
      <c r="H54" s="26">
        <f t="shared" si="1"/>
        <v>-0.26299041343253293</v>
      </c>
      <c r="I54" s="26">
        <f t="shared" si="4"/>
        <v>-10.950760027853931</v>
      </c>
      <c r="J54" s="76">
        <f>+SUM($G$45:G54)</f>
        <v>48375.162430869997</v>
      </c>
    </row>
    <row r="55" spans="1:10" ht="15" customHeight="1" x14ac:dyDescent="0.3">
      <c r="B55" s="1" t="s">
        <v>168</v>
      </c>
      <c r="C55" s="76">
        <v>262.97737546999997</v>
      </c>
      <c r="D55" s="16">
        <f t="shared" si="0"/>
        <v>-10.945910222926074</v>
      </c>
      <c r="E55" s="16">
        <f t="shared" si="2"/>
        <v>-3.0892195825950211</v>
      </c>
      <c r="F55" s="77">
        <f>+SUM($C$45:C55)</f>
        <v>2969.5152604199989</v>
      </c>
      <c r="G55" s="76">
        <v>4934.1327423800012</v>
      </c>
      <c r="H55" s="26">
        <f t="shared" si="1"/>
        <v>1.9873869939888209</v>
      </c>
      <c r="I55" s="26">
        <f t="shared" si="4"/>
        <v>2.637517933412866</v>
      </c>
      <c r="J55" s="76">
        <f>+SUM($G$45:G55)</f>
        <v>53309.295173250001</v>
      </c>
    </row>
    <row r="56" spans="1:10" ht="15" customHeight="1" x14ac:dyDescent="0.3">
      <c r="B56" s="1" t="s">
        <v>169</v>
      </c>
      <c r="C56" s="76">
        <v>262.35449482000001</v>
      </c>
      <c r="D56" s="16">
        <f t="shared" si="0"/>
        <v>-0.23685712464302355</v>
      </c>
      <c r="E56" s="16">
        <f t="shared" si="2"/>
        <v>2.7883607319441523</v>
      </c>
      <c r="F56" s="77">
        <f>+SUM($C$45:C56)</f>
        <v>3231.869755239999</v>
      </c>
      <c r="G56" s="76">
        <v>5272.1224358999998</v>
      </c>
      <c r="H56" s="26">
        <f t="shared" si="1"/>
        <v>6.8500324406952871</v>
      </c>
      <c r="I56" s="26">
        <f t="shared" si="4"/>
        <v>6.4153871729330234</v>
      </c>
      <c r="J56" s="76">
        <f>+SUM($G$45:G56)</f>
        <v>58581.417609149998</v>
      </c>
    </row>
    <row r="57" spans="1:10" ht="15" customHeight="1" x14ac:dyDescent="0.3">
      <c r="A57" s="1">
        <v>2014</v>
      </c>
      <c r="B57" s="1" t="s">
        <v>158</v>
      </c>
      <c r="C57" s="76">
        <v>207.38939784000036</v>
      </c>
      <c r="D57" s="16">
        <f t="shared" si="0"/>
        <v>-20.950697649648006</v>
      </c>
      <c r="E57" s="16">
        <f t="shared" si="2"/>
        <v>0.95125184393829443</v>
      </c>
      <c r="F57" s="77">
        <f>+SUM($C$57:C57)</f>
        <v>207.38939784000036</v>
      </c>
      <c r="G57" s="76">
        <v>4775.1648063700004</v>
      </c>
      <c r="H57" s="26">
        <f t="shared" si="1"/>
        <v>-9.4261397676581993</v>
      </c>
      <c r="I57" s="26">
        <f t="shared" si="4"/>
        <v>-0.1902364864206163</v>
      </c>
      <c r="J57" s="76">
        <f>+SUM($G$57:G57)</f>
        <v>4775.1648063700004</v>
      </c>
    </row>
    <row r="58" spans="1:10" ht="15" customHeight="1" x14ac:dyDescent="0.3">
      <c r="B58" s="1" t="s">
        <v>159</v>
      </c>
      <c r="C58" s="76">
        <v>248.3995799600001</v>
      </c>
      <c r="D58" s="16">
        <f t="shared" si="0"/>
        <v>19.774483434123695</v>
      </c>
      <c r="E58" s="16">
        <f t="shared" si="2"/>
        <v>4.2526446723313285</v>
      </c>
      <c r="F58" s="77">
        <f>+SUM($C$57:C58)</f>
        <v>455.78897780000045</v>
      </c>
      <c r="G58" s="76">
        <v>4271.4421505700002</v>
      </c>
      <c r="H58" s="26">
        <f t="shared" si="1"/>
        <v>-10.548801480695317</v>
      </c>
      <c r="I58" s="26">
        <f t="shared" si="4"/>
        <v>-8.4906819982934536</v>
      </c>
      <c r="J58" s="76">
        <f>+SUM($G$57:G58)</f>
        <v>9046.6069569400006</v>
      </c>
    </row>
    <row r="59" spans="1:10" ht="15" customHeight="1" x14ac:dyDescent="0.3">
      <c r="B59" s="1" t="s">
        <v>160</v>
      </c>
      <c r="C59" s="76">
        <v>253.67763355000014</v>
      </c>
      <c r="D59" s="16">
        <f t="shared" si="0"/>
        <v>2.1248238788688809</v>
      </c>
      <c r="E59" s="16">
        <f t="shared" si="2"/>
        <v>-6.2645454897153598</v>
      </c>
      <c r="F59" s="77">
        <f>+SUM($C$57:C59)</f>
        <v>709.46661135000056</v>
      </c>
      <c r="G59" s="76">
        <v>4407.8794208999998</v>
      </c>
      <c r="H59" s="26">
        <f t="shared" si="1"/>
        <v>3.1941734318418042</v>
      </c>
      <c r="I59" s="26">
        <f t="shared" si="4"/>
        <v>-3.4871057273020369</v>
      </c>
      <c r="J59" s="76">
        <f>+SUM($G$57:G59)</f>
        <v>13454.486377839999</v>
      </c>
    </row>
    <row r="60" spans="1:10" ht="15" customHeight="1" x14ac:dyDescent="0.3">
      <c r="B60" s="1" t="s">
        <v>161</v>
      </c>
      <c r="C60" s="76">
        <v>260.05585327999995</v>
      </c>
      <c r="D60" s="16">
        <f t="shared" si="0"/>
        <v>2.5143011785241356</v>
      </c>
      <c r="E60" s="16">
        <f t="shared" si="2"/>
        <v>-20.432113844436827</v>
      </c>
      <c r="F60" s="77">
        <f>+SUM($C$57:C60)</f>
        <v>969.52246463000051</v>
      </c>
      <c r="G60" s="76">
        <v>4302.618013379999</v>
      </c>
      <c r="H60" s="26">
        <f t="shared" si="1"/>
        <v>-2.3880282890884672</v>
      </c>
      <c r="I60" s="26">
        <f t="shared" si="4"/>
        <v>-13.069408324416258</v>
      </c>
      <c r="J60" s="76">
        <f>+SUM($G$57:G60)</f>
        <v>17757.104391219997</v>
      </c>
    </row>
    <row r="61" spans="1:10" ht="15" customHeight="1" x14ac:dyDescent="0.3">
      <c r="B61" s="1" t="s">
        <v>162</v>
      </c>
      <c r="C61" s="76">
        <v>300.58079473000043</v>
      </c>
      <c r="D61" s="16">
        <f t="shared" si="0"/>
        <v>15.583168361285686</v>
      </c>
      <c r="E61" s="16">
        <f t="shared" si="2"/>
        <v>-7.0806068961368851</v>
      </c>
      <c r="F61" s="77">
        <f>+SUM($C$57:C61)</f>
        <v>1270.1032593600009</v>
      </c>
      <c r="G61" s="76">
        <v>5486.13929981</v>
      </c>
      <c r="H61" s="26">
        <f t="shared" si="1"/>
        <v>27.507003474386153</v>
      </c>
      <c r="I61" s="26">
        <f t="shared" si="4"/>
        <v>4.1639347036544763</v>
      </c>
      <c r="J61" s="76">
        <f>+SUM($G$57:G61)</f>
        <v>23243.243691029995</v>
      </c>
    </row>
    <row r="62" spans="1:10" ht="15" customHeight="1" x14ac:dyDescent="0.3">
      <c r="B62" s="1" t="s">
        <v>163</v>
      </c>
      <c r="C62" s="76">
        <v>243.18483879999991</v>
      </c>
      <c r="D62" s="16">
        <f t="shared" si="0"/>
        <v>-19.095017691185816</v>
      </c>
      <c r="E62" s="16">
        <f t="shared" si="2"/>
        <v>-14.096521303075249</v>
      </c>
      <c r="F62" s="77">
        <f>+SUM($C$57:C62)</f>
        <v>1513.2880981600008</v>
      </c>
      <c r="G62" s="76">
        <v>4672.5015001399997</v>
      </c>
      <c r="H62" s="26">
        <f t="shared" si="1"/>
        <v>-14.830790018368262</v>
      </c>
      <c r="I62" s="26">
        <f t="shared" si="4"/>
        <v>-3.0670488176365467</v>
      </c>
      <c r="J62" s="76">
        <f>+SUM($G$57:G62)</f>
        <v>27915.745191169994</v>
      </c>
    </row>
    <row r="63" spans="1:10" ht="15" customHeight="1" x14ac:dyDescent="0.3">
      <c r="B63" s="1" t="s">
        <v>164</v>
      </c>
      <c r="C63" s="76">
        <v>308.83519880999978</v>
      </c>
      <c r="D63" s="16">
        <f t="shared" si="0"/>
        <v>26.996074399190675</v>
      </c>
      <c r="E63" s="16">
        <f t="shared" si="2"/>
        <v>10.413930280624612</v>
      </c>
      <c r="F63" s="77">
        <f>+SUM($C$57:C63)</f>
        <v>1822.1232969700006</v>
      </c>
      <c r="G63" s="76">
        <v>5048.8069275399985</v>
      </c>
      <c r="H63" s="26">
        <f t="shared" si="1"/>
        <v>8.0536181184473321</v>
      </c>
      <c r="I63" s="26">
        <f t="shared" si="4"/>
        <v>8.5228885869103976</v>
      </c>
      <c r="J63" s="76">
        <f>+SUM($G$57:G63)</f>
        <v>32964.552118709995</v>
      </c>
    </row>
    <row r="64" spans="1:10" ht="15" customHeight="1" x14ac:dyDescent="0.3">
      <c r="B64" s="1" t="s">
        <v>165</v>
      </c>
      <c r="C64" s="76">
        <v>255.93218196000041</v>
      </c>
      <c r="D64" s="16">
        <f t="shared" si="0"/>
        <v>-17.129853414974932</v>
      </c>
      <c r="E64" s="16">
        <f t="shared" si="2"/>
        <v>4.1730387172830348</v>
      </c>
      <c r="F64" s="77">
        <f>+SUM($C$57:C64)</f>
        <v>2078.0554789300008</v>
      </c>
      <c r="G64" s="76">
        <v>4829.4730165800011</v>
      </c>
      <c r="H64" s="26">
        <f t="shared" si="1"/>
        <v>-4.3442721044368824</v>
      </c>
      <c r="I64" s="26">
        <f t="shared" si="4"/>
        <v>-2.9896237348304879</v>
      </c>
      <c r="J64" s="76">
        <f>+SUM($G$57:G64)</f>
        <v>37794.025135289994</v>
      </c>
    </row>
    <row r="65" spans="1:10" ht="15" customHeight="1" x14ac:dyDescent="0.3">
      <c r="B65" s="1" t="s">
        <v>166</v>
      </c>
      <c r="C65" s="76">
        <v>261.63993842999963</v>
      </c>
      <c r="D65" s="16">
        <f t="shared" si="0"/>
        <v>2.2301831783277919</v>
      </c>
      <c r="E65" s="16">
        <f t="shared" si="2"/>
        <v>9.8840622515741501</v>
      </c>
      <c r="F65" s="77">
        <f>+SUM($C$57:C65)</f>
        <v>2339.6954173600006</v>
      </c>
      <c r="G65" s="76">
        <v>5088.66435594</v>
      </c>
      <c r="H65" s="26">
        <f t="shared" si="1"/>
        <v>5.3668658768808228</v>
      </c>
      <c r="I65" s="26">
        <f t="shared" si="4"/>
        <v>4.9049025293389974</v>
      </c>
      <c r="J65" s="76">
        <f>+SUM($G$57:G65)</f>
        <v>42882.68949122999</v>
      </c>
    </row>
    <row r="66" spans="1:10" ht="15" customHeight="1" x14ac:dyDescent="0.3">
      <c r="B66" s="1" t="s">
        <v>167</v>
      </c>
      <c r="C66" s="76">
        <v>243.98875372000037</v>
      </c>
      <c r="D66" s="16">
        <f t="shared" si="0"/>
        <v>-6.7463648003883492</v>
      </c>
      <c r="E66" s="16">
        <f t="shared" si="2"/>
        <v>-17.376176032086036</v>
      </c>
      <c r="F66" s="77">
        <f>+SUM($C$57:C66)</f>
        <v>2583.6841710800009</v>
      </c>
      <c r="G66" s="76">
        <v>4227.38738165</v>
      </c>
      <c r="H66" s="26">
        <f t="shared" si="1"/>
        <v>-16.925403485978222</v>
      </c>
      <c r="I66" s="26">
        <f t="shared" si="4"/>
        <v>-12.620876782921485</v>
      </c>
      <c r="J66" s="76">
        <f>+SUM($G$57:G66)</f>
        <v>47110.076872879989</v>
      </c>
    </row>
    <row r="67" spans="1:10" ht="15" customHeight="1" x14ac:dyDescent="0.3">
      <c r="B67" s="1" t="s">
        <v>168</v>
      </c>
      <c r="C67" s="76">
        <v>250.5971894800002</v>
      </c>
      <c r="D67" s="16">
        <f t="shared" si="0"/>
        <v>2.7085001497993773</v>
      </c>
      <c r="E67" s="16">
        <f t="shared" si="2"/>
        <v>-4.7077000323216396</v>
      </c>
      <c r="F67" s="77">
        <f>+SUM($C$57:C67)</f>
        <v>2834.2813605600008</v>
      </c>
      <c r="G67" s="76">
        <v>3828.0009784000003</v>
      </c>
      <c r="H67" s="26">
        <f t="shared" si="1"/>
        <v>-9.4475941567038149</v>
      </c>
      <c r="I67" s="26">
        <f t="shared" si="4"/>
        <v>-22.417957151401097</v>
      </c>
      <c r="J67" s="76">
        <f>+SUM($G$57:G67)</f>
        <v>50938.077851279988</v>
      </c>
    </row>
    <row r="68" spans="1:10" ht="15" customHeight="1" x14ac:dyDescent="0.3">
      <c r="B68" s="1" t="s">
        <v>169</v>
      </c>
      <c r="C68" s="76">
        <v>270.20340454999996</v>
      </c>
      <c r="D68" s="16">
        <f t="shared" si="0"/>
        <v>7.823796871259205</v>
      </c>
      <c r="E68" s="16">
        <f t="shared" si="2"/>
        <v>2.9917191757606645</v>
      </c>
      <c r="F68" s="77">
        <f>+SUM($C$57:C68)</f>
        <v>3104.4847651100008</v>
      </c>
      <c r="G68" s="76">
        <v>3767.6112841000004</v>
      </c>
      <c r="H68" s="26">
        <f t="shared" si="1"/>
        <v>-1.577577817789404</v>
      </c>
      <c r="I68" s="26">
        <f t="shared" si="4"/>
        <v>-28.537105693054059</v>
      </c>
      <c r="J68" s="76">
        <f>+SUM($G$57:G68)</f>
        <v>54705.689135379987</v>
      </c>
    </row>
    <row r="69" spans="1:10" ht="15" customHeight="1" x14ac:dyDescent="0.3">
      <c r="A69" s="1">
        <v>2015</v>
      </c>
      <c r="B69" s="1" t="s">
        <v>158</v>
      </c>
      <c r="C69" s="76">
        <v>197.23092143999992</v>
      </c>
      <c r="D69" s="16">
        <f t="shared" si="0"/>
        <v>-27.006500244336038</v>
      </c>
      <c r="E69" s="16">
        <f t="shared" si="2"/>
        <v>-4.898262160844709</v>
      </c>
      <c r="F69" s="77">
        <f>+SUM($C$69:C69)</f>
        <v>197.23092143999992</v>
      </c>
      <c r="G69" s="76">
        <v>2902.8067661499986</v>
      </c>
      <c r="H69" s="26">
        <f t="shared" si="1"/>
        <v>-22.953655585427114</v>
      </c>
      <c r="I69" s="26">
        <f t="shared" si="4"/>
        <v>-39.210333384144214</v>
      </c>
      <c r="J69" s="76">
        <f>+SUM($G$69:G69)</f>
        <v>2902.8067661499986</v>
      </c>
    </row>
    <row r="70" spans="1:10" x14ac:dyDescent="0.3">
      <c r="B70" s="1" t="s">
        <v>159</v>
      </c>
      <c r="C70" s="76">
        <v>252.63953437999959</v>
      </c>
      <c r="D70" s="16">
        <f t="shared" si="0"/>
        <v>28.093268811734305</v>
      </c>
      <c r="E70" s="16">
        <f t="shared" si="2"/>
        <v>1.7069088525359888</v>
      </c>
      <c r="F70" s="77">
        <f>+SUM($C$69:C70)</f>
        <v>449.87045581999951</v>
      </c>
      <c r="G70" s="76">
        <v>3133.1143583199987</v>
      </c>
      <c r="H70" s="26">
        <f t="shared" si="1"/>
        <v>7.9339622208286897</v>
      </c>
      <c r="I70" s="26">
        <f t="shared" si="4"/>
        <v>-26.649729813105353</v>
      </c>
      <c r="J70" s="76">
        <f>+SUM($G$69:G70)</f>
        <v>6035.9211244699973</v>
      </c>
    </row>
    <row r="71" spans="1:10" x14ac:dyDescent="0.3">
      <c r="B71" s="1" t="s">
        <v>160</v>
      </c>
      <c r="C71" s="76">
        <v>262.19330567999987</v>
      </c>
      <c r="D71" s="16">
        <f t="shared" si="0"/>
        <v>3.7815820566033267</v>
      </c>
      <c r="E71" s="16">
        <f t="shared" si="2"/>
        <v>3.3568872473423141</v>
      </c>
      <c r="F71" s="77">
        <f>+SUM($C$69:C71)</f>
        <v>712.06376149999937</v>
      </c>
      <c r="G71" s="76">
        <v>3457.44733008</v>
      </c>
      <c r="H71" s="26">
        <f t="shared" si="1"/>
        <v>10.35177573071131</v>
      </c>
      <c r="I71" s="26">
        <f t="shared" si="4"/>
        <v>-21.562116384434589</v>
      </c>
      <c r="J71" s="76">
        <f>+SUM($G$69:G71)</f>
        <v>9493.3684545499964</v>
      </c>
    </row>
    <row r="72" spans="1:10" x14ac:dyDescent="0.3">
      <c r="B72" s="1" t="s">
        <v>161</v>
      </c>
      <c r="C72" s="76">
        <v>252.01318602000077</v>
      </c>
      <c r="D72" s="16">
        <f t="shared" si="0"/>
        <v>-3.8826771849101505</v>
      </c>
      <c r="E72" s="16">
        <f t="shared" si="2"/>
        <v>-3.0926691933904351</v>
      </c>
      <c r="F72" s="77">
        <f>+SUM($C$69:C72)</f>
        <v>964.0769475200002</v>
      </c>
      <c r="G72" s="76">
        <v>3214.3589586200014</v>
      </c>
      <c r="H72" s="26">
        <f t="shared" si="1"/>
        <v>-7.0308626062099364</v>
      </c>
      <c r="I72" s="26">
        <f t="shared" si="4"/>
        <v>-25.292950742450316</v>
      </c>
      <c r="J72" s="76">
        <f>+SUM($G$69:G72)</f>
        <v>12707.727413169998</v>
      </c>
    </row>
    <row r="73" spans="1:10" x14ac:dyDescent="0.3">
      <c r="B73" s="1" t="s">
        <v>162</v>
      </c>
      <c r="C73" s="76">
        <v>243.69692617000058</v>
      </c>
      <c r="D73" s="16">
        <f t="shared" si="0"/>
        <v>-3.2999304446475293</v>
      </c>
      <c r="E73" s="16">
        <f t="shared" si="2"/>
        <v>-18.924651726700077</v>
      </c>
      <c r="F73" s="77">
        <f>+SUM($C$69:C73)</f>
        <v>1207.7738736900008</v>
      </c>
      <c r="G73" s="76">
        <v>3355.6822064900002</v>
      </c>
      <c r="H73" s="26">
        <f t="shared" si="1"/>
        <v>4.3966230806615272</v>
      </c>
      <c r="I73" s="26">
        <f t="shared" si="4"/>
        <v>-38.833448749538377</v>
      </c>
      <c r="J73" s="76">
        <f>+SUM($G$69:G73)</f>
        <v>16063.409619659998</v>
      </c>
    </row>
    <row r="74" spans="1:10" x14ac:dyDescent="0.3">
      <c r="B74" s="1" t="s">
        <v>163</v>
      </c>
      <c r="C74" s="76">
        <v>204.56506454000009</v>
      </c>
      <c r="D74" s="16">
        <f t="shared" si="0"/>
        <v>-16.057593439936326</v>
      </c>
      <c r="E74" s="16">
        <f t="shared" si="2"/>
        <v>-15.880831408146094</v>
      </c>
      <c r="F74" s="77">
        <f>+SUM($C$69:C74)</f>
        <v>1412.3389382300008</v>
      </c>
      <c r="G74" s="76">
        <v>3211.1801536800008</v>
      </c>
      <c r="H74" s="26">
        <f t="shared" si="1"/>
        <v>-4.3061900358301983</v>
      </c>
      <c r="I74" s="26">
        <f t="shared" si="4"/>
        <v>-31.274925142693149</v>
      </c>
      <c r="J74" s="76">
        <f>+SUM($G$69:G74)</f>
        <v>19274.589773339998</v>
      </c>
    </row>
    <row r="75" spans="1:10" x14ac:dyDescent="0.3">
      <c r="B75" s="1" t="s">
        <v>164</v>
      </c>
      <c r="C75" s="76">
        <v>234.92500460000036</v>
      </c>
      <c r="D75" s="16">
        <f t="shared" si="0"/>
        <v>14.841214519336347</v>
      </c>
      <c r="E75" s="16">
        <f t="shared" si="2"/>
        <v>-23.931920485355732</v>
      </c>
      <c r="F75" s="77">
        <f>+SUM($C$69:C75)</f>
        <v>1647.2639428300013</v>
      </c>
      <c r="G75" s="76">
        <v>3012.4252268900009</v>
      </c>
      <c r="H75" s="26">
        <f t="shared" si="1"/>
        <v>-6.1894667156007159</v>
      </c>
      <c r="I75" s="26">
        <f t="shared" si="4"/>
        <v>-40.333919079813427</v>
      </c>
      <c r="J75" s="76">
        <f>+SUM($G$69:G75)</f>
        <v>22287.01500023</v>
      </c>
    </row>
    <row r="76" spans="1:10" x14ac:dyDescent="0.3">
      <c r="B76" s="1" t="s">
        <v>165</v>
      </c>
      <c r="C76" s="76">
        <v>197.05151356000027</v>
      </c>
      <c r="D76" s="16">
        <f t="shared" si="0"/>
        <v>-16.121524017626882</v>
      </c>
      <c r="E76" s="16">
        <f t="shared" si="2"/>
        <v>-23.006355804524262</v>
      </c>
      <c r="F76" s="77">
        <f>+SUM($C$69:C76)</f>
        <v>1844.3154563900016</v>
      </c>
      <c r="G76" s="76">
        <v>2808.5374919100004</v>
      </c>
      <c r="H76" s="26">
        <f t="shared" si="1"/>
        <v>-6.768225586481762</v>
      </c>
      <c r="I76" s="26">
        <f t="shared" si="4"/>
        <v>-41.845880859711883</v>
      </c>
      <c r="J76" s="76">
        <f>+SUM($G$69:G76)</f>
        <v>25095.552492139999</v>
      </c>
    </row>
    <row r="77" spans="1:10" x14ac:dyDescent="0.3">
      <c r="B77" s="1" t="s">
        <v>166</v>
      </c>
      <c r="C77" s="76">
        <v>234.68030524999975</v>
      </c>
      <c r="D77" s="16">
        <f t="shared" si="0"/>
        <v>19.095916093302094</v>
      </c>
      <c r="E77" s="16">
        <f t="shared" si="2"/>
        <v>-10.304097050998493</v>
      </c>
      <c r="F77" s="77">
        <f>+SUM($C$69:C77)</f>
        <v>2078.9957616400015</v>
      </c>
      <c r="G77" s="76">
        <v>2870.2543551100002</v>
      </c>
      <c r="H77" s="26">
        <f t="shared" si="1"/>
        <v>2.1974733603441479</v>
      </c>
      <c r="I77" s="26">
        <f t="shared" si="4"/>
        <v>-43.595133136270789</v>
      </c>
      <c r="J77" s="76">
        <f>+SUM($G$69:G77)</f>
        <v>27965.806847249998</v>
      </c>
    </row>
    <row r="78" spans="1:10" x14ac:dyDescent="0.3">
      <c r="B78" s="1" t="s">
        <v>167</v>
      </c>
      <c r="C78" s="76">
        <v>201.21196857000052</v>
      </c>
      <c r="D78" s="16">
        <f t="shared" si="0"/>
        <v>-14.261246440917205</v>
      </c>
      <c r="E78" s="16">
        <f t="shared" si="2"/>
        <v>-17.532277409429355</v>
      </c>
      <c r="F78" s="77">
        <f>+SUM($C$69:C78)</f>
        <v>2280.207730210002</v>
      </c>
      <c r="G78" s="76">
        <v>2785.7894926600002</v>
      </c>
      <c r="H78" s="26">
        <f t="shared" si="1"/>
        <v>-2.9427657621919394</v>
      </c>
      <c r="I78" s="26">
        <f t="shared" si="4"/>
        <v>-34.101390737163214</v>
      </c>
      <c r="J78" s="76">
        <f>+SUM($G$69:G78)</f>
        <v>30751.59633991</v>
      </c>
    </row>
    <row r="79" spans="1:10" x14ac:dyDescent="0.3">
      <c r="B79" s="1" t="s">
        <v>168</v>
      </c>
      <c r="C79" s="76">
        <v>199.24248055999996</v>
      </c>
      <c r="D79" s="16">
        <f t="shared" si="0"/>
        <v>-0.97881255473895123</v>
      </c>
      <c r="E79" s="16">
        <f t="shared" si="2"/>
        <v>-20.492930916968149</v>
      </c>
      <c r="F79" s="77">
        <f>+SUM($C$69:C79)</f>
        <v>2479.4502107700018</v>
      </c>
      <c r="G79" s="76">
        <v>2396.1842808900001</v>
      </c>
      <c r="H79" s="26">
        <f t="shared" si="1"/>
        <v>-13.985450544505682</v>
      </c>
      <c r="I79" s="26">
        <f t="shared" si="4"/>
        <v>-37.403770416706131</v>
      </c>
      <c r="J79" s="76">
        <f>+SUM($G$69:G79)</f>
        <v>33147.780620799997</v>
      </c>
    </row>
    <row r="80" spans="1:10" x14ac:dyDescent="0.3">
      <c r="B80" s="1" t="s">
        <v>169</v>
      </c>
      <c r="C80" s="76">
        <v>234.54040780999998</v>
      </c>
      <c r="D80" s="16">
        <f t="shared" si="0"/>
        <v>17.716064942973048</v>
      </c>
      <c r="E80" s="16">
        <f t="shared" si="2"/>
        <v>-13.198574162821359</v>
      </c>
      <c r="F80" s="77">
        <f>+SUM($C$69:C80)</f>
        <v>2713.9906185800019</v>
      </c>
      <c r="G80" s="76">
        <v>2542.9953504699993</v>
      </c>
      <c r="H80" s="26">
        <f t="shared" si="1"/>
        <v>6.1268689036500206</v>
      </c>
      <c r="I80" s="26">
        <f t="shared" si="4"/>
        <v>-32.503776034382881</v>
      </c>
      <c r="J80" s="76">
        <f>+SUM($G$69:G80)</f>
        <v>35690.775971269999</v>
      </c>
    </row>
    <row r="81" spans="1:10" x14ac:dyDescent="0.3">
      <c r="A81" s="1">
        <v>2016</v>
      </c>
      <c r="B81" s="1" t="s">
        <v>158</v>
      </c>
      <c r="C81" s="76">
        <v>152.90954804000003</v>
      </c>
      <c r="D81" s="16">
        <f t="shared" si="0"/>
        <v>-34.804603834461105</v>
      </c>
      <c r="E81" s="16">
        <f t="shared" si="2"/>
        <v>-22.47181784499395</v>
      </c>
      <c r="F81" s="77">
        <f>+SUM($C$81:C81)</f>
        <v>152.90954804000003</v>
      </c>
      <c r="G81" s="76">
        <v>1869.0355850999999</v>
      </c>
      <c r="H81" s="26">
        <f t="shared" si="1"/>
        <v>-26.502595266068312</v>
      </c>
      <c r="I81" s="26">
        <f t="shared" si="4"/>
        <v>-35.612814228798712</v>
      </c>
      <c r="J81" s="76">
        <f>+SUM($G$81:G81)</f>
        <v>1869.0355850999999</v>
      </c>
    </row>
    <row r="82" spans="1:10" x14ac:dyDescent="0.3">
      <c r="B82" s="1" t="s">
        <v>159</v>
      </c>
      <c r="C82" s="76">
        <v>230.31420289999991</v>
      </c>
      <c r="D82" s="16">
        <f t="shared" si="0"/>
        <v>50.621204399709171</v>
      </c>
      <c r="E82" s="16">
        <f t="shared" ref="E82:E91" si="5">+C82/C70*100-100</f>
        <v>-8.836832103410913</v>
      </c>
      <c r="F82" s="77">
        <f>+SUM($C$81:C82)</f>
        <v>383.22375093999995</v>
      </c>
      <c r="G82" s="76">
        <v>2297.7481580600006</v>
      </c>
      <c r="H82" s="26">
        <f t="shared" si="1"/>
        <v>22.937635665030044</v>
      </c>
      <c r="I82" s="26">
        <f t="shared" si="4"/>
        <v>-26.662486737570873</v>
      </c>
      <c r="J82" s="76">
        <f>+SUM($G$81:G82)</f>
        <v>4166.7837431600001</v>
      </c>
    </row>
    <row r="83" spans="1:10" x14ac:dyDescent="0.3">
      <c r="B83" s="1" t="s">
        <v>160</v>
      </c>
      <c r="C83" s="76">
        <v>203.54677562000003</v>
      </c>
      <c r="D83" s="16">
        <f t="shared" si="0"/>
        <v>-11.622134867480156</v>
      </c>
      <c r="E83" s="16">
        <f t="shared" si="5"/>
        <v>-22.367668735057791</v>
      </c>
      <c r="F83" s="77">
        <f>+SUM($C$81:C83)</f>
        <v>586.77052656000001</v>
      </c>
      <c r="G83" s="76">
        <v>2310.5901641799996</v>
      </c>
      <c r="H83" s="26">
        <f t="shared" si="1"/>
        <v>0.55889528514916265</v>
      </c>
      <c r="I83" s="26">
        <f t="shared" si="4"/>
        <v>-33.170633025188096</v>
      </c>
      <c r="J83" s="76">
        <f>+SUM($G$81:G83)</f>
        <v>6477.3739073399993</v>
      </c>
    </row>
    <row r="84" spans="1:10" x14ac:dyDescent="0.3">
      <c r="B84" s="1" t="s">
        <v>161</v>
      </c>
      <c r="C84" s="76">
        <v>212.88634760999963</v>
      </c>
      <c r="D84" s="16">
        <f t="shared" si="0"/>
        <v>4.5884155922153269</v>
      </c>
      <c r="E84" s="16">
        <f t="shared" si="5"/>
        <v>-15.525710788361636</v>
      </c>
      <c r="F84" s="77">
        <f>+SUM($C$81:C84)</f>
        <v>799.65687416999958</v>
      </c>
      <c r="G84" s="76">
        <v>2423.6251680699993</v>
      </c>
      <c r="H84" s="26">
        <f t="shared" si="1"/>
        <v>4.8920403818179636</v>
      </c>
      <c r="I84" s="26">
        <f t="shared" si="4"/>
        <v>-24.600046252752122</v>
      </c>
      <c r="J84" s="76">
        <f>+SUM($G$81:G84)</f>
        <v>8900.9990754099981</v>
      </c>
    </row>
    <row r="85" spans="1:10" ht="15" customHeight="1" x14ac:dyDescent="0.3">
      <c r="B85" s="1" t="s">
        <v>162</v>
      </c>
      <c r="C85" s="76">
        <v>221.57368193999923</v>
      </c>
      <c r="D85" s="16">
        <f t="shared" ref="D85:D92" si="6">+C85/C84*100-100</f>
        <v>4.0807381156796794</v>
      </c>
      <c r="E85" s="16">
        <f t="shared" si="5"/>
        <v>-9.0781794328289465</v>
      </c>
      <c r="F85" s="77">
        <f>+SUM($C$81:C85)</f>
        <v>1021.2305561099988</v>
      </c>
      <c r="G85" s="76">
        <v>2708.3161433100004</v>
      </c>
      <c r="H85" s="26">
        <f t="shared" si="1"/>
        <v>11.746493599367454</v>
      </c>
      <c r="I85" s="26">
        <f t="shared" si="4"/>
        <v>-19.291637984311279</v>
      </c>
      <c r="J85" s="76">
        <f>+SUM($G$81:G85)</f>
        <v>11609.315218719999</v>
      </c>
    </row>
    <row r="86" spans="1:10" x14ac:dyDescent="0.3">
      <c r="B86" s="1" t="s">
        <v>163</v>
      </c>
      <c r="C86" s="76">
        <v>206.76173937000041</v>
      </c>
      <c r="D86" s="16">
        <f t="shared" si="6"/>
        <v>-6.6848835296286779</v>
      </c>
      <c r="E86" s="16">
        <f t="shared" si="5"/>
        <v>1.0738269679331154</v>
      </c>
      <c r="F86" s="77">
        <f>+SUM($C$81:C86)</f>
        <v>1227.9922954799993</v>
      </c>
      <c r="G86" s="76">
        <v>2721.9064328699997</v>
      </c>
      <c r="H86" s="26">
        <f t="shared" ref="H86:H133" si="7">+G86/G85*100-100</f>
        <v>0.50179849178869063</v>
      </c>
      <c r="I86" s="26">
        <f t="shared" si="4"/>
        <v>-15.236570276173865</v>
      </c>
      <c r="J86" s="76">
        <f>+SUM($G$81:G86)</f>
        <v>14331.22165159</v>
      </c>
    </row>
    <row r="87" spans="1:10" x14ac:dyDescent="0.3">
      <c r="B87" s="1" t="s">
        <v>164</v>
      </c>
      <c r="C87" s="76">
        <v>163.1771288099998</v>
      </c>
      <c r="D87" s="16">
        <f t="shared" si="6"/>
        <v>-21.079630444589114</v>
      </c>
      <c r="E87" s="16">
        <f t="shared" si="5"/>
        <v>-30.540757426891815</v>
      </c>
      <c r="F87" s="77">
        <f>+SUM($C$81:C87)</f>
        <v>1391.1694242899991</v>
      </c>
      <c r="G87" s="76">
        <v>2188.3376576199998</v>
      </c>
      <c r="H87" s="26">
        <f t="shared" si="7"/>
        <v>-19.602759624892784</v>
      </c>
      <c r="I87" s="26">
        <f t="shared" si="4"/>
        <v>-27.356282968084869</v>
      </c>
      <c r="J87" s="76">
        <f>+SUM($G$81:G87)</f>
        <v>16519.559309209999</v>
      </c>
    </row>
    <row r="88" spans="1:10" x14ac:dyDescent="0.3">
      <c r="B88" s="1" t="s">
        <v>165</v>
      </c>
      <c r="C88" s="76">
        <v>230.86526027999983</v>
      </c>
      <c r="D88" s="16">
        <f t="shared" si="6"/>
        <v>41.481384041764045</v>
      </c>
      <c r="E88" s="16">
        <f t="shared" si="5"/>
        <v>17.159851304417217</v>
      </c>
      <c r="F88" s="77">
        <f>+SUM($C$81:C88)</f>
        <v>1622.0346845699989</v>
      </c>
      <c r="G88" s="76">
        <v>3004.4178575900005</v>
      </c>
      <c r="H88" s="26">
        <f t="shared" si="7"/>
        <v>37.29224313845404</v>
      </c>
      <c r="I88" s="26">
        <f t="shared" si="4"/>
        <v>6.9744614855323732</v>
      </c>
      <c r="J88" s="76">
        <f>+SUM($G$81:G88)</f>
        <v>19523.977166799999</v>
      </c>
    </row>
    <row r="89" spans="1:10" x14ac:dyDescent="0.3">
      <c r="B89" s="1" t="s">
        <v>166</v>
      </c>
      <c r="C89" s="76">
        <v>200.33837897000038</v>
      </c>
      <c r="D89" s="16">
        <f t="shared" si="6"/>
        <v>-13.222812853252847</v>
      </c>
      <c r="E89" s="16">
        <f t="shared" si="5"/>
        <v>-14.63349310178188</v>
      </c>
      <c r="F89" s="77">
        <f>+SUM($C$81:C89)</f>
        <v>1822.3730635399993</v>
      </c>
      <c r="G89" s="76">
        <v>2731.2250305500002</v>
      </c>
      <c r="H89" s="26">
        <f t="shared" si="7"/>
        <v>-9.0930369871766885</v>
      </c>
      <c r="I89" s="26">
        <f t="shared" si="4"/>
        <v>-4.8437980526876316</v>
      </c>
      <c r="J89" s="76">
        <f>+SUM($G$81:G89)</f>
        <v>22255.202197350001</v>
      </c>
    </row>
    <row r="90" spans="1:10" x14ac:dyDescent="0.3">
      <c r="B90" s="1" t="s">
        <v>167</v>
      </c>
      <c r="C90" s="76">
        <v>200.45106202999989</v>
      </c>
      <c r="D90" s="16">
        <f t="shared" si="6"/>
        <v>5.6246367060992952E-2</v>
      </c>
      <c r="E90" s="16">
        <f t="shared" si="5"/>
        <v>-0.37816166970998211</v>
      </c>
      <c r="F90" s="77">
        <f>+SUM($C$81:C90)</f>
        <v>2022.8241255699991</v>
      </c>
      <c r="G90" s="76">
        <v>2679.9393127399999</v>
      </c>
      <c r="H90" s="26">
        <f t="shared" si="7"/>
        <v>-1.8777551185400654</v>
      </c>
      <c r="I90" s="26">
        <f t="shared" si="4"/>
        <v>-3.7996474679402183</v>
      </c>
      <c r="J90" s="76">
        <f>+SUM($G$81:G90)</f>
        <v>24935.141510090001</v>
      </c>
    </row>
    <row r="91" spans="1:10" x14ac:dyDescent="0.3">
      <c r="B91" s="1" t="s">
        <v>168</v>
      </c>
      <c r="C91" s="76">
        <v>209.86178632000005</v>
      </c>
      <c r="D91" s="16">
        <f t="shared" si="6"/>
        <v>4.6947739736054501</v>
      </c>
      <c r="E91" s="16">
        <f t="shared" si="5"/>
        <v>5.3298401676956644</v>
      </c>
      <c r="F91" s="77">
        <f>+SUM($C$81:C91)</f>
        <v>2232.6859118899993</v>
      </c>
      <c r="G91" s="76">
        <v>2697.4978033199986</v>
      </c>
      <c r="H91" s="26">
        <f t="shared" si="7"/>
        <v>0.65518239523292721</v>
      </c>
      <c r="I91" s="26">
        <f t="shared" si="4"/>
        <v>12.574722438212632</v>
      </c>
      <c r="J91" s="76">
        <f>+SUM($G$81:G91)</f>
        <v>27632.63931341</v>
      </c>
    </row>
    <row r="92" spans="1:10" x14ac:dyDescent="0.3">
      <c r="B92" s="1" t="s">
        <v>169</v>
      </c>
      <c r="C92" s="76">
        <v>215.85360494000031</v>
      </c>
      <c r="D92" s="16">
        <f t="shared" si="6"/>
        <v>2.8551260927817737</v>
      </c>
      <c r="E92" s="16">
        <f t="shared" ref="E92" si="8">+C92/C80*100-100</f>
        <v>-7.9674129692559319</v>
      </c>
      <c r="F92" s="77">
        <f>+SUM($C$81:C92)</f>
        <v>2448.5395168299997</v>
      </c>
      <c r="G92" s="76">
        <v>3374.3467903999995</v>
      </c>
      <c r="H92" s="26">
        <f t="shared" si="7"/>
        <v>25.091734504730852</v>
      </c>
      <c r="I92" s="26">
        <f t="shared" si="4"/>
        <v>32.691819109159951</v>
      </c>
      <c r="J92" s="76">
        <f>+SUM($G$81:G92)</f>
        <v>31006.986103809999</v>
      </c>
    </row>
    <row r="93" spans="1:10" x14ac:dyDescent="0.3">
      <c r="A93" s="1">
        <v>2017</v>
      </c>
      <c r="B93" s="1" t="s">
        <v>158</v>
      </c>
      <c r="C93" s="76">
        <v>157.84276967000002</v>
      </c>
      <c r="D93" s="16">
        <f t="shared" ref="D93:D114" si="9">+C93/C92*100-100</f>
        <v>-26.875082899878024</v>
      </c>
      <c r="E93" s="16">
        <f>+C93/C81*100-100</f>
        <v>3.2262351784006995</v>
      </c>
      <c r="F93" s="77">
        <f>+SUM($C$93:C93)</f>
        <v>157.84276967000002</v>
      </c>
      <c r="G93" s="76">
        <v>2614.36033671</v>
      </c>
      <c r="H93" s="26">
        <f t="shared" si="7"/>
        <v>-22.522476227166607</v>
      </c>
      <c r="I93" s="26">
        <f t="shared" si="4"/>
        <v>39.877504609957583</v>
      </c>
      <c r="J93" s="76">
        <f>+SUM($G$93:G93)</f>
        <v>2614.36033671</v>
      </c>
    </row>
    <row r="94" spans="1:10" x14ac:dyDescent="0.3">
      <c r="B94" s="1" t="s">
        <v>159</v>
      </c>
      <c r="C94" s="76">
        <v>202.23198777000016</v>
      </c>
      <c r="D94" s="16">
        <f t="shared" si="9"/>
        <v>28.122427269113501</v>
      </c>
      <c r="E94" s="16">
        <f t="shared" ref="E94:E114" si="10">+C94/C82*100-100</f>
        <v>-12.193001897582818</v>
      </c>
      <c r="F94" s="77">
        <f>+SUM($C$93:C94)</f>
        <v>360.07475744000021</v>
      </c>
      <c r="G94" s="76">
        <v>2659.8432802500006</v>
      </c>
      <c r="H94" s="26">
        <f t="shared" si="7"/>
        <v>1.7397350664077891</v>
      </c>
      <c r="I94" s="26">
        <f t="shared" si="4"/>
        <v>15.758694917014694</v>
      </c>
      <c r="J94" s="76">
        <f>+SUM($G$93:G94)</f>
        <v>5274.2036169600005</v>
      </c>
    </row>
    <row r="95" spans="1:10" x14ac:dyDescent="0.3">
      <c r="B95" s="1" t="s">
        <v>160</v>
      </c>
      <c r="C95" s="76">
        <v>230.5987314999999</v>
      </c>
      <c r="D95" s="16">
        <f t="shared" si="9"/>
        <v>14.026833263519833</v>
      </c>
      <c r="E95" s="16">
        <f t="shared" si="10"/>
        <v>13.29028956494156</v>
      </c>
      <c r="F95" s="77">
        <f>+SUM($C$93:C95)</f>
        <v>590.67348894000008</v>
      </c>
      <c r="G95" s="76">
        <v>3209.5956817499996</v>
      </c>
      <c r="H95" s="26">
        <f t="shared" si="7"/>
        <v>20.668601251135655</v>
      </c>
      <c r="I95" s="26">
        <f t="shared" si="4"/>
        <v>38.908047455012252</v>
      </c>
      <c r="J95" s="76">
        <f>+SUM($G$93:G95)</f>
        <v>8483.7992987100006</v>
      </c>
    </row>
    <row r="96" spans="1:10" x14ac:dyDescent="0.3">
      <c r="B96" s="1" t="s">
        <v>161</v>
      </c>
      <c r="C96" s="76">
        <v>162.5675659900003</v>
      </c>
      <c r="D96" s="16">
        <f t="shared" si="9"/>
        <v>-29.501968665425906</v>
      </c>
      <c r="E96" s="16">
        <f t="shared" si="10"/>
        <v>-23.63645305812733</v>
      </c>
      <c r="F96" s="77">
        <f>+SUM($C$93:C96)</f>
        <v>753.24105493000036</v>
      </c>
      <c r="G96" s="76">
        <v>2612.4071004800012</v>
      </c>
      <c r="H96" s="26">
        <f t="shared" si="7"/>
        <v>-18.606349225407342</v>
      </c>
      <c r="I96" s="26">
        <f t="shared" si="4"/>
        <v>7.7892379934449281</v>
      </c>
      <c r="J96" s="76">
        <f>+SUM($G$93:G96)</f>
        <v>11096.206399190001</v>
      </c>
    </row>
    <row r="97" spans="1:26" x14ac:dyDescent="0.3">
      <c r="B97" s="1" t="s">
        <v>162</v>
      </c>
      <c r="C97" s="76">
        <v>244.18925773999979</v>
      </c>
      <c r="D97" s="16">
        <f t="shared" si="9"/>
        <v>50.207857424044931</v>
      </c>
      <c r="E97" s="16">
        <f t="shared" si="10"/>
        <v>10.206796945372204</v>
      </c>
      <c r="F97" s="77">
        <f>+SUM($C$93:C97)</f>
        <v>997.43031267000015</v>
      </c>
      <c r="G97" s="76">
        <v>3385.064124659998</v>
      </c>
      <c r="H97" s="26">
        <f t="shared" si="7"/>
        <v>29.576440212477962</v>
      </c>
      <c r="I97" s="26">
        <f t="shared" si="4"/>
        <v>24.987776372477043</v>
      </c>
      <c r="J97" s="76">
        <f>+SUM($G$93:G97)</f>
        <v>14481.270523849998</v>
      </c>
    </row>
    <row r="98" spans="1:26" x14ac:dyDescent="0.3">
      <c r="B98" s="1" t="s">
        <v>163</v>
      </c>
      <c r="C98" s="76">
        <v>237.27776816999992</v>
      </c>
      <c r="D98" s="16">
        <f t="shared" si="9"/>
        <v>-2.8303823165550028</v>
      </c>
      <c r="E98" s="16">
        <f t="shared" si="10"/>
        <v>14.759030801821126</v>
      </c>
      <c r="F98" s="77">
        <f>+SUM($C$93:C98)</f>
        <v>1234.7080808400001</v>
      </c>
      <c r="G98" s="76">
        <v>2777.4393596999989</v>
      </c>
      <c r="H98" s="26">
        <f t="shared" si="7"/>
        <v>-17.950169999247208</v>
      </c>
      <c r="I98" s="26">
        <f t="shared" si="4"/>
        <v>2.040221741621167</v>
      </c>
      <c r="J98" s="76">
        <f>+SUM($G$93:G98)</f>
        <v>17258.709883549996</v>
      </c>
    </row>
    <row r="99" spans="1:26" x14ac:dyDescent="0.3">
      <c r="B99" s="1" t="s">
        <v>164</v>
      </c>
      <c r="C99" s="76">
        <v>199.84558366000027</v>
      </c>
      <c r="D99" s="16">
        <f t="shared" si="9"/>
        <v>-15.775681303265216</v>
      </c>
      <c r="E99" s="16">
        <f t="shared" si="10"/>
        <v>22.471565174244773</v>
      </c>
      <c r="F99" s="77">
        <f>+SUM($C$93:C99)</f>
        <v>1434.5536645000004</v>
      </c>
      <c r="G99" s="76">
        <v>3064.9624374600007</v>
      </c>
      <c r="H99" s="26">
        <f t="shared" si="7"/>
        <v>10.352091999987294</v>
      </c>
      <c r="I99" s="26">
        <f t="shared" si="4"/>
        <v>40.058935913637924</v>
      </c>
      <c r="J99" s="76">
        <f>+SUM($G$93:G99)</f>
        <v>20323.672321009995</v>
      </c>
    </row>
    <row r="100" spans="1:26" x14ac:dyDescent="0.3">
      <c r="B100" s="1" t="s">
        <v>165</v>
      </c>
      <c r="C100" s="76">
        <v>227.22984661999988</v>
      </c>
      <c r="D100" s="16">
        <f t="shared" si="9"/>
        <v>13.702711092474672</v>
      </c>
      <c r="E100" s="16">
        <f t="shared" si="10"/>
        <v>-1.5746906466528685</v>
      </c>
      <c r="F100" s="77">
        <f>+SUM($C$93:C100)</f>
        <v>1661.7835111200002</v>
      </c>
      <c r="G100" s="76">
        <v>3071.4741263399997</v>
      </c>
      <c r="H100" s="26">
        <f t="shared" si="7"/>
        <v>0.21245574824713742</v>
      </c>
      <c r="I100" s="26">
        <f t="shared" si="4"/>
        <v>2.2319221868754511</v>
      </c>
      <c r="J100" s="76">
        <f>+SUM($G$93:G100)</f>
        <v>23395.146447349995</v>
      </c>
    </row>
    <row r="101" spans="1:26" x14ac:dyDescent="0.3">
      <c r="B101" s="1" t="s">
        <v>166</v>
      </c>
      <c r="C101" s="76">
        <v>198.33229252999971</v>
      </c>
      <c r="D101" s="16">
        <f t="shared" si="9"/>
        <v>-12.71732323893437</v>
      </c>
      <c r="E101" s="16">
        <f t="shared" si="10"/>
        <v>-1.0013490427119223</v>
      </c>
      <c r="F101" s="77">
        <f>+SUM($C$93:C101)</f>
        <v>1860.1158036499999</v>
      </c>
      <c r="G101" s="76">
        <v>3282.8862867899993</v>
      </c>
      <c r="H101" s="26">
        <f t="shared" si="7"/>
        <v>6.8830845305514856</v>
      </c>
      <c r="I101" s="26">
        <f t="shared" si="4"/>
        <v>20.198308453877516</v>
      </c>
      <c r="J101" s="76">
        <f>+SUM($G$93:G101)</f>
        <v>26678.032734139993</v>
      </c>
    </row>
    <row r="102" spans="1:26" x14ac:dyDescent="0.3">
      <c r="B102" s="1" t="s">
        <v>167</v>
      </c>
      <c r="C102" s="76">
        <v>198.6043663500009</v>
      </c>
      <c r="D102" s="16">
        <f t="shared" si="9"/>
        <v>0.13718079720177911</v>
      </c>
      <c r="E102" s="16">
        <f t="shared" si="10"/>
        <v>-0.92127009021413642</v>
      </c>
      <c r="F102" s="77">
        <f>+SUM($C$93:C102)</f>
        <v>2058.720170000001</v>
      </c>
      <c r="G102" s="76">
        <v>3130.7317618400002</v>
      </c>
      <c r="H102" s="26">
        <f t="shared" si="7"/>
        <v>-4.6347790224185843</v>
      </c>
      <c r="I102" s="26">
        <f t="shared" si="4"/>
        <v>16.820994675401991</v>
      </c>
      <c r="J102" s="76">
        <f>+SUM($G$93:G102)</f>
        <v>29808.764495979995</v>
      </c>
    </row>
    <row r="103" spans="1:26" x14ac:dyDescent="0.3">
      <c r="B103" s="1" t="s">
        <v>168</v>
      </c>
      <c r="C103" s="76">
        <v>206.13074102999934</v>
      </c>
      <c r="D103" s="16">
        <f t="shared" si="9"/>
        <v>3.7896320299094981</v>
      </c>
      <c r="E103" s="16">
        <f t="shared" si="10"/>
        <v>-1.7778583492620896</v>
      </c>
      <c r="F103" s="77">
        <f>+SUM($C$93:C103)</f>
        <v>2264.8509110300001</v>
      </c>
      <c r="G103" s="76">
        <v>3011.33800101</v>
      </c>
      <c r="H103" s="26">
        <f t="shared" si="7"/>
        <v>-3.8136055693200035</v>
      </c>
      <c r="I103" s="26">
        <f t="shared" si="4"/>
        <v>11.634493170068055</v>
      </c>
      <c r="J103" s="76">
        <f>+SUM($G$93:G103)</f>
        <v>32820.102496989995</v>
      </c>
    </row>
    <row r="104" spans="1:26" x14ac:dyDescent="0.3">
      <c r="B104" s="1" t="s">
        <v>169</v>
      </c>
      <c r="C104" s="76">
        <v>207.3360587800004</v>
      </c>
      <c r="D104" s="16">
        <f t="shared" si="9"/>
        <v>0.58473459318987864</v>
      </c>
      <c r="E104" s="16">
        <f t="shared" si="10"/>
        <v>-3.9459828166258717</v>
      </c>
      <c r="F104" s="77">
        <f>+SUM($C$93:C104)</f>
        <v>2472.1869698100004</v>
      </c>
      <c r="G104" s="76">
        <v>3949.1192609800005</v>
      </c>
      <c r="H104" s="26">
        <f t="shared" si="7"/>
        <v>31.141680530563804</v>
      </c>
      <c r="I104" s="26">
        <f t="shared" si="4"/>
        <v>17.033592167089211</v>
      </c>
      <c r="J104" s="76">
        <f>+SUM($G$93:G104)</f>
        <v>36769.221757969994</v>
      </c>
    </row>
    <row r="105" spans="1:26" x14ac:dyDescent="0.3">
      <c r="A105" s="1">
        <v>2018</v>
      </c>
      <c r="B105" s="1" t="s">
        <v>158</v>
      </c>
      <c r="C105" s="76">
        <v>187.39013073999996</v>
      </c>
      <c r="D105" s="16">
        <f t="shared" si="9"/>
        <v>-9.6200960688485964</v>
      </c>
      <c r="E105" s="16">
        <f t="shared" si="10"/>
        <v>18.719489737651116</v>
      </c>
      <c r="F105" s="77">
        <f>+SUM($C$105:C105)</f>
        <v>187.39013073999996</v>
      </c>
      <c r="G105" s="76">
        <v>3324.8890422599998</v>
      </c>
      <c r="H105" s="26">
        <f t="shared" si="7"/>
        <v>-15.806821153461286</v>
      </c>
      <c r="I105" s="26">
        <f t="shared" si="4"/>
        <v>27.177917885801222</v>
      </c>
      <c r="J105" s="76">
        <f>+SUM($G$105:G105)</f>
        <v>3324.8890422599998</v>
      </c>
    </row>
    <row r="106" spans="1:26" x14ac:dyDescent="0.3">
      <c r="B106" s="1" t="s">
        <v>159</v>
      </c>
      <c r="C106" s="76">
        <v>209.51673945000033</v>
      </c>
      <c r="D106" s="16">
        <f t="shared" si="9"/>
        <v>11.807776974498509</v>
      </c>
      <c r="E106" s="16">
        <f t="shared" si="10"/>
        <v>3.602175778584126</v>
      </c>
      <c r="F106" s="77">
        <f>+SUM($C$105:C106)</f>
        <v>396.90687019000029</v>
      </c>
      <c r="G106" s="76">
        <v>3000.0362568600003</v>
      </c>
      <c r="H106" s="26">
        <f t="shared" si="7"/>
        <v>-9.7703346268418585</v>
      </c>
      <c r="I106" s="26">
        <f t="shared" si="4"/>
        <v>12.789963195802457</v>
      </c>
      <c r="J106" s="76">
        <f>+SUM($G$105:G106)</f>
        <v>6324.9252991200001</v>
      </c>
    </row>
    <row r="107" spans="1:26" x14ac:dyDescent="0.3">
      <c r="B107" s="1" t="s">
        <v>160</v>
      </c>
      <c r="C107" s="76">
        <v>209.02270913000004</v>
      </c>
      <c r="D107" s="16">
        <f t="shared" si="9"/>
        <v>-0.23579515474379775</v>
      </c>
      <c r="E107" s="16">
        <f t="shared" si="10"/>
        <v>-9.3565225747999818</v>
      </c>
      <c r="F107" s="77">
        <f>+SUM($C$105:C107)</f>
        <v>605.92957932000036</v>
      </c>
      <c r="G107" s="76">
        <v>3365.0767748799994</v>
      </c>
      <c r="H107" s="26">
        <f t="shared" si="7"/>
        <v>12.167870211077727</v>
      </c>
      <c r="I107" s="26">
        <f t="shared" si="4"/>
        <v>4.844257923640555</v>
      </c>
      <c r="J107" s="76">
        <f>+SUM($G$105:G107)</f>
        <v>9690.002074</v>
      </c>
    </row>
    <row r="108" spans="1:26" x14ac:dyDescent="0.3">
      <c r="B108" s="1" t="s">
        <v>161</v>
      </c>
      <c r="C108" s="76">
        <v>214.24339697999974</v>
      </c>
      <c r="D108" s="16">
        <f t="shared" si="9"/>
        <v>2.4976653836941409</v>
      </c>
      <c r="E108" s="16">
        <f t="shared" si="10"/>
        <v>31.787294516778388</v>
      </c>
      <c r="F108" s="77">
        <f>+SUM($C$105:C108)</f>
        <v>820.17297630000007</v>
      </c>
      <c r="G108" s="76">
        <v>3784.6314523300011</v>
      </c>
      <c r="H108" s="26">
        <f t="shared" si="7"/>
        <v>12.46790803056679</v>
      </c>
      <c r="I108" s="26">
        <f t="shared" si="4"/>
        <v>44.871427260881973</v>
      </c>
      <c r="J108" s="76">
        <f>+SUM($G$105:G108)</f>
        <v>13474.633526330001</v>
      </c>
    </row>
    <row r="109" spans="1:26" x14ac:dyDescent="0.3">
      <c r="B109" s="1" t="s">
        <v>162</v>
      </c>
      <c r="C109" s="76">
        <v>256.37649295999984</v>
      </c>
      <c r="D109" s="16">
        <f t="shared" si="9"/>
        <v>19.665995112994466</v>
      </c>
      <c r="E109" s="16">
        <f t="shared" si="10"/>
        <v>4.9908973608398384</v>
      </c>
      <c r="F109" s="77">
        <f>+SUM($C$105:C109)</f>
        <v>1076.54946926</v>
      </c>
      <c r="G109" s="76">
        <v>3683.2436959199995</v>
      </c>
      <c r="H109" s="26">
        <f t="shared" si="7"/>
        <v>-2.6789334096872892</v>
      </c>
      <c r="I109" s="26">
        <f t="shared" ref="I109:I133" si="11">+G109/G97*100-100</f>
        <v>8.8086830937050848</v>
      </c>
      <c r="J109" s="76">
        <f>+SUM($G$105:G109)</f>
        <v>17157.877222250001</v>
      </c>
    </row>
    <row r="110" spans="1:26" x14ac:dyDescent="0.3">
      <c r="B110" s="1" t="s">
        <v>163</v>
      </c>
      <c r="C110" s="76">
        <v>234.3145712699999</v>
      </c>
      <c r="D110" s="16">
        <f t="shared" si="9"/>
        <v>-8.6052825808183826</v>
      </c>
      <c r="E110" s="16">
        <f t="shared" si="10"/>
        <v>-1.2488303994316823</v>
      </c>
      <c r="F110" s="77">
        <f>+SUM($C$105:C110)</f>
        <v>1310.86404053</v>
      </c>
      <c r="G110" s="76">
        <v>3331.7787248</v>
      </c>
      <c r="H110" s="26">
        <f t="shared" si="7"/>
        <v>-9.542267635164194</v>
      </c>
      <c r="I110" s="26">
        <f t="shared" si="11"/>
        <v>19.958648715912105</v>
      </c>
      <c r="J110" s="76">
        <f>+SUM($G$105:G110)</f>
        <v>20489.65594705</v>
      </c>
    </row>
    <row r="111" spans="1:26" x14ac:dyDescent="0.3">
      <c r="B111" s="1" t="s">
        <v>164</v>
      </c>
      <c r="C111" s="76">
        <v>224.36153495999937</v>
      </c>
      <c r="D111" s="16">
        <f t="shared" si="9"/>
        <v>-4.2477240130882308</v>
      </c>
      <c r="E111" s="16">
        <f t="shared" si="10"/>
        <v>12.267447121427708</v>
      </c>
      <c r="F111" s="77">
        <f>+SUM($C$105:C111)</f>
        <v>1535.2255754899993</v>
      </c>
      <c r="G111" s="76">
        <v>3631.5313682300011</v>
      </c>
      <c r="H111" s="26">
        <f t="shared" si="7"/>
        <v>8.9967752419691323</v>
      </c>
      <c r="I111" s="26">
        <f t="shared" si="11"/>
        <v>18.48534663411823</v>
      </c>
      <c r="J111" s="76">
        <f>+SUM($G$105:G111)</f>
        <v>24121.18731528</v>
      </c>
      <c r="U111" s="9"/>
      <c r="V111" s="9"/>
      <c r="W111" s="9"/>
      <c r="X111" s="9"/>
      <c r="Y111" s="9"/>
      <c r="Z111" s="9"/>
    </row>
    <row r="112" spans="1:26" x14ac:dyDescent="0.3">
      <c r="B112" s="1" t="s">
        <v>165</v>
      </c>
      <c r="C112" s="76">
        <v>229.3204029400006</v>
      </c>
      <c r="D112" s="16">
        <f t="shared" si="9"/>
        <v>2.2102130745741846</v>
      </c>
      <c r="E112" s="16">
        <f t="shared" si="10"/>
        <v>0.92001836514761237</v>
      </c>
      <c r="F112" s="77">
        <f>+SUM($C$105:C112)</f>
        <v>1764.5459784299999</v>
      </c>
      <c r="G112" s="76">
        <v>3684.3987819899994</v>
      </c>
      <c r="H112" s="26">
        <f t="shared" si="7"/>
        <v>1.4557884374207077</v>
      </c>
      <c r="I112" s="26">
        <f t="shared" si="11"/>
        <v>19.955390488031455</v>
      </c>
      <c r="J112" s="76">
        <f>+SUM($G$105:G112)</f>
        <v>27805.586097269999</v>
      </c>
      <c r="U112" s="9"/>
      <c r="V112" s="9"/>
      <c r="W112" s="9"/>
      <c r="X112" s="9"/>
      <c r="Y112" s="9"/>
      <c r="Z112" s="9"/>
    </row>
    <row r="113" spans="1:26" x14ac:dyDescent="0.3">
      <c r="B113" s="1" t="s">
        <v>166</v>
      </c>
      <c r="C113" s="76">
        <v>206.65910204999977</v>
      </c>
      <c r="D113" s="16">
        <f t="shared" si="9"/>
        <v>-9.8819383707126747</v>
      </c>
      <c r="E113" s="16">
        <f t="shared" si="10"/>
        <v>4.1984133868369327</v>
      </c>
      <c r="F113" s="77">
        <f>+SUM($C$105:C113)</f>
        <v>1971.2050804799997</v>
      </c>
      <c r="G113" s="76">
        <v>3512.8001033500004</v>
      </c>
      <c r="H113" s="26">
        <f t="shared" si="7"/>
        <v>-4.6574404344829361</v>
      </c>
      <c r="I113" s="26">
        <f t="shared" si="11"/>
        <v>7.0034048235283421</v>
      </c>
      <c r="J113" s="76">
        <f>+SUM($G$105:G113)</f>
        <v>31318.38620062</v>
      </c>
      <c r="U113" s="9"/>
      <c r="V113" s="9"/>
      <c r="W113" s="9"/>
      <c r="X113" s="9"/>
      <c r="Y113" s="9"/>
      <c r="Z113" s="9"/>
    </row>
    <row r="114" spans="1:26" x14ac:dyDescent="0.3">
      <c r="B114" s="1" t="s">
        <v>167</v>
      </c>
      <c r="C114" s="76">
        <v>231.61283313999994</v>
      </c>
      <c r="D114" s="16">
        <f t="shared" si="9"/>
        <v>12.074827986024445</v>
      </c>
      <c r="E114" s="16">
        <f t="shared" si="10"/>
        <v>16.62021203090174</v>
      </c>
      <c r="F114" s="77">
        <f>+SUM($C$105:C114)</f>
        <v>2202.8179136199997</v>
      </c>
      <c r="G114" s="76">
        <v>3768.6662767600001</v>
      </c>
      <c r="H114" s="26">
        <f t="shared" si="7"/>
        <v>7.2838238978070819</v>
      </c>
      <c r="I114" s="26">
        <f t="shared" si="11"/>
        <v>20.376530582903456</v>
      </c>
      <c r="J114" s="76">
        <f>+SUM($G$105:G114)</f>
        <v>35087.052477379999</v>
      </c>
      <c r="U114" s="9"/>
      <c r="V114" s="9"/>
      <c r="W114" s="9"/>
      <c r="X114" s="9"/>
      <c r="Y114" s="9"/>
      <c r="Z114" s="9"/>
    </row>
    <row r="115" spans="1:26" x14ac:dyDescent="0.3">
      <c r="B115" s="1" t="s">
        <v>168</v>
      </c>
      <c r="C115" s="76">
        <v>208.62154087000025</v>
      </c>
      <c r="D115" s="16">
        <f t="shared" ref="D115:D116" si="12">+C115/C114*100-100</f>
        <v>-9.9266055158966253</v>
      </c>
      <c r="E115" s="16">
        <f t="shared" ref="E115:E116" si="13">+C115/C103*100-100</f>
        <v>1.2083592323759262</v>
      </c>
      <c r="F115" s="77">
        <f>+SUM($C$105:C115)</f>
        <v>2411.4394544900001</v>
      </c>
      <c r="G115" s="76">
        <v>3343.5086620299999</v>
      </c>
      <c r="H115" s="26">
        <f t="shared" si="7"/>
        <v>-11.281381356364534</v>
      </c>
      <c r="I115" s="26">
        <f t="shared" si="11"/>
        <v>11.030666796905237</v>
      </c>
      <c r="J115" s="76">
        <f>+SUM($G$105:G115)</f>
        <v>38430.561139409998</v>
      </c>
      <c r="U115" s="9"/>
      <c r="V115" s="9"/>
      <c r="W115" s="9"/>
      <c r="X115" s="9"/>
      <c r="Y115" s="9"/>
      <c r="Z115" s="9"/>
    </row>
    <row r="116" spans="1:26" x14ac:dyDescent="0.3">
      <c r="B116" s="1" t="s">
        <v>169</v>
      </c>
      <c r="C116" s="76">
        <v>187.59114220000001</v>
      </c>
      <c r="D116" s="16">
        <f t="shared" si="12"/>
        <v>-10.080645834700761</v>
      </c>
      <c r="E116" s="16">
        <f t="shared" si="13"/>
        <v>-9.523146478322559</v>
      </c>
      <c r="F116" s="77">
        <f>+SUM($C$105:C116)</f>
        <v>2599.03059669</v>
      </c>
      <c r="G116" s="76">
        <v>3400.8571335200008</v>
      </c>
      <c r="H116" s="26">
        <f t="shared" si="7"/>
        <v>1.7152182717894391</v>
      </c>
      <c r="I116" s="26">
        <f t="shared" si="11"/>
        <v>-13.883149412001927</v>
      </c>
      <c r="J116" s="76">
        <f>+SUM($G$105:G116)</f>
        <v>41831.418272930001</v>
      </c>
      <c r="U116" s="9"/>
      <c r="V116" s="9"/>
      <c r="W116" s="9"/>
      <c r="X116" s="9"/>
      <c r="Y116" s="9"/>
      <c r="Z116" s="9"/>
    </row>
    <row r="117" spans="1:26" x14ac:dyDescent="0.3">
      <c r="A117" s="1">
        <v>2019</v>
      </c>
      <c r="B117" s="1" t="s">
        <v>158</v>
      </c>
      <c r="C117" s="76">
        <v>180.04812993999991</v>
      </c>
      <c r="D117" s="16">
        <f t="shared" ref="D117:D119" si="14">+C117/C116*100-100</f>
        <v>-4.0209853042837835</v>
      </c>
      <c r="E117" s="16">
        <f t="shared" ref="E117:E119" si="15">+C117/C105*100-100</f>
        <v>-3.918029605404854</v>
      </c>
      <c r="F117" s="77">
        <f>+SUM($C$117:C117)</f>
        <v>180.04812993999991</v>
      </c>
      <c r="G117" s="76">
        <v>3066.1080434900005</v>
      </c>
      <c r="H117" s="26">
        <f t="shared" si="7"/>
        <v>-9.8430800497498012</v>
      </c>
      <c r="I117" s="26">
        <f t="shared" si="11"/>
        <v>-7.7831469104935991</v>
      </c>
      <c r="J117" s="76">
        <f>+SUM($G$117:G117)</f>
        <v>3066.1080434900005</v>
      </c>
      <c r="U117" s="9"/>
      <c r="V117" s="9"/>
      <c r="W117" s="9"/>
      <c r="X117" s="9"/>
      <c r="Y117" s="9"/>
      <c r="Z117" s="9"/>
    </row>
    <row r="118" spans="1:26" x14ac:dyDescent="0.3">
      <c r="B118" s="1" t="s">
        <v>159</v>
      </c>
      <c r="C118" s="76">
        <v>214.76556984999988</v>
      </c>
      <c r="D118" s="16">
        <f t="shared" si="14"/>
        <v>19.282310747448122</v>
      </c>
      <c r="E118" s="16">
        <f t="shared" si="15"/>
        <v>2.5052081345758666</v>
      </c>
      <c r="F118" s="77">
        <f>+SUM($C$117:C118)</f>
        <v>394.81369978999976</v>
      </c>
      <c r="G118" s="76">
        <v>3183.0714046500007</v>
      </c>
      <c r="H118" s="26">
        <f t="shared" si="7"/>
        <v>3.8147175344436448</v>
      </c>
      <c r="I118" s="26">
        <f t="shared" si="11"/>
        <v>6.1010978574497159</v>
      </c>
      <c r="J118" s="76">
        <f>+SUM($G$117:G118)</f>
        <v>6249.1794481400011</v>
      </c>
      <c r="U118" s="9"/>
      <c r="V118" s="9"/>
      <c r="W118" s="9"/>
      <c r="X118" s="9"/>
      <c r="Y118" s="9"/>
      <c r="Z118" s="9"/>
    </row>
    <row r="119" spans="1:26" x14ac:dyDescent="0.3">
      <c r="B119" s="1" t="s">
        <v>160</v>
      </c>
      <c r="C119" s="76">
        <v>192.04096537000007</v>
      </c>
      <c r="D119" s="16">
        <f t="shared" si="14"/>
        <v>-10.581120845334524</v>
      </c>
      <c r="E119" s="16">
        <f t="shared" si="15"/>
        <v>-8.1243534880405406</v>
      </c>
      <c r="F119" s="77">
        <f>+SUM($C$117:C119)</f>
        <v>586.85466515999985</v>
      </c>
      <c r="G119" s="76">
        <v>3344.8501135699998</v>
      </c>
      <c r="H119" s="26">
        <f t="shared" si="7"/>
        <v>5.0824718755496434</v>
      </c>
      <c r="I119" s="26">
        <f t="shared" si="11"/>
        <v>-0.60107577517962341</v>
      </c>
      <c r="J119" s="76">
        <f>+SUM($G$117:G119)</f>
        <v>9594.0295617100019</v>
      </c>
      <c r="U119" s="9"/>
      <c r="V119" s="9"/>
      <c r="W119" s="9"/>
      <c r="X119" s="9"/>
      <c r="Y119" s="9"/>
      <c r="Z119" s="9"/>
    </row>
    <row r="120" spans="1:26" x14ac:dyDescent="0.3">
      <c r="B120" s="1" t="s">
        <v>161</v>
      </c>
      <c r="C120" s="76">
        <v>216.927534689998</v>
      </c>
      <c r="D120" s="16">
        <f t="shared" ref="D120:D121" si="16">+C120/C119*100-100</f>
        <v>12.958989907205293</v>
      </c>
      <c r="E120" s="16">
        <f t="shared" ref="E120:E121" si="17">+C120/C108*100-100</f>
        <v>1.2528450107840854</v>
      </c>
      <c r="F120" s="77">
        <f>+SUM($C$117:C120)</f>
        <v>803.78219984999782</v>
      </c>
      <c r="G120" s="76">
        <v>3862.8192065600001</v>
      </c>
      <c r="H120" s="26">
        <f t="shared" si="7"/>
        <v>15.485569619057316</v>
      </c>
      <c r="I120" s="26">
        <f t="shared" si="11"/>
        <v>2.0659278245405517</v>
      </c>
      <c r="J120" s="76">
        <f>+SUM($G$117:G120)</f>
        <v>13456.848768270002</v>
      </c>
      <c r="U120" s="9"/>
      <c r="V120" s="9"/>
      <c r="W120" s="9"/>
      <c r="X120" s="9"/>
      <c r="Y120" s="9"/>
      <c r="Z120" s="9"/>
    </row>
    <row r="121" spans="1:26" x14ac:dyDescent="0.3">
      <c r="B121" s="1" t="s">
        <v>162</v>
      </c>
      <c r="C121" s="76">
        <v>230.27062247999902</v>
      </c>
      <c r="D121" s="16">
        <f t="shared" si="16"/>
        <v>6.1509424375605875</v>
      </c>
      <c r="E121" s="16">
        <f t="shared" si="17"/>
        <v>-10.182630310054947</v>
      </c>
      <c r="F121" s="77">
        <f>+SUM($C$117:C121)</f>
        <v>1034.0528223299968</v>
      </c>
      <c r="G121" s="76">
        <v>3748.34183093</v>
      </c>
      <c r="H121" s="26">
        <f t="shared" si="7"/>
        <v>-2.963570633479037</v>
      </c>
      <c r="I121" s="26">
        <f t="shared" si="11"/>
        <v>1.767413192944872</v>
      </c>
      <c r="J121" s="76">
        <f>+SUM($G$117:G121)</f>
        <v>17205.190599200003</v>
      </c>
      <c r="U121" s="9"/>
      <c r="V121" s="9"/>
      <c r="W121" s="9"/>
      <c r="X121" s="9"/>
      <c r="Y121" s="9"/>
      <c r="Z121" s="9"/>
    </row>
    <row r="122" spans="1:26" x14ac:dyDescent="0.3">
      <c r="B122" s="1" t="s">
        <v>163</v>
      </c>
      <c r="C122" s="76">
        <v>202.71634883000002</v>
      </c>
      <c r="D122" s="16">
        <f t="shared" ref="D122" si="18">+C122/C121*100-100</f>
        <v>-11.966039503103502</v>
      </c>
      <c r="E122" s="16">
        <f t="shared" ref="E122" si="19">+C122/C110*100-100</f>
        <v>-13.48538516778342</v>
      </c>
      <c r="F122" s="77">
        <f>+SUM($C$117:C122)</f>
        <v>1236.7691711599969</v>
      </c>
      <c r="G122" s="76">
        <v>3096.3625106099998</v>
      </c>
      <c r="H122" s="26">
        <f t="shared" si="7"/>
        <v>-17.393806374330538</v>
      </c>
      <c r="I122" s="26">
        <f t="shared" si="11"/>
        <v>-7.0657817830963978</v>
      </c>
      <c r="J122" s="76">
        <f>+SUM($G$117:G122)</f>
        <v>20301.553109810004</v>
      </c>
    </row>
    <row r="123" spans="1:26" x14ac:dyDescent="0.3">
      <c r="B123" s="1" t="s">
        <v>164</v>
      </c>
      <c r="C123" s="76">
        <v>223.063571</v>
      </c>
      <c r="D123" s="16">
        <f t="shared" ref="D123" si="20">+C123/C122*100-100</f>
        <v>10.03728721804444</v>
      </c>
      <c r="E123" s="16">
        <f t="shared" ref="E123" si="21">+C123/C111*100-100</f>
        <v>-0.57851447674877932</v>
      </c>
      <c r="F123" s="77">
        <f>+SUM($C$117:C123)</f>
        <v>1459.8327421599968</v>
      </c>
      <c r="G123" s="76">
        <v>3255.9739306099987</v>
      </c>
      <c r="H123" s="26">
        <f t="shared" si="7"/>
        <v>5.1548040467830987</v>
      </c>
      <c r="I123" s="26">
        <f t="shared" si="11"/>
        <v>-10.341572178214392</v>
      </c>
      <c r="J123" s="76">
        <f>+SUM($G$117:G123)</f>
        <v>23557.527040420002</v>
      </c>
    </row>
    <row r="124" spans="1:26" x14ac:dyDescent="0.3">
      <c r="B124" s="1" t="s">
        <v>165</v>
      </c>
      <c r="C124" s="76">
        <v>214.37573788</v>
      </c>
      <c r="D124" s="16">
        <f>+C124/C123*100-100</f>
        <v>-3.8947790000187865</v>
      </c>
      <c r="E124" s="16">
        <f>+C124/C112*100-100</f>
        <v>-6.5169365082228268</v>
      </c>
      <c r="F124" s="77">
        <f>+SUM($C$117:C124)</f>
        <v>1674.2084800399969</v>
      </c>
      <c r="G124" s="76">
        <v>3264.2612428600009</v>
      </c>
      <c r="H124" s="26">
        <f t="shared" si="7"/>
        <v>0.25452636988556776</v>
      </c>
      <c r="I124" s="26">
        <f t="shared" si="11"/>
        <v>-11.403150527128219</v>
      </c>
      <c r="J124" s="76">
        <f>+SUM($G$117:G124)</f>
        <v>26821.788283280002</v>
      </c>
    </row>
    <row r="125" spans="1:26" x14ac:dyDescent="0.3">
      <c r="B125" s="1" t="s">
        <v>166</v>
      </c>
      <c r="C125" s="76">
        <v>188.63478699999999</v>
      </c>
      <c r="D125" s="16">
        <f t="shared" ref="D125:D126" si="22">+C125/C124*100-100</f>
        <v>-12.007399314193336</v>
      </c>
      <c r="E125" s="16">
        <f t="shared" ref="E125:E126" si="23">+C125/C113*100-100</f>
        <v>-8.7217620086430685</v>
      </c>
      <c r="F125" s="77">
        <f>+SUM($C$117:C125)</f>
        <v>1862.8432670399968</v>
      </c>
      <c r="G125" s="76">
        <v>3066.9464407599994</v>
      </c>
      <c r="H125" s="26">
        <f t="shared" si="7"/>
        <v>-6.0447000843328169</v>
      </c>
      <c r="I125" s="26">
        <f t="shared" si="11"/>
        <v>-12.692258297442265</v>
      </c>
      <c r="J125" s="76">
        <f>+SUM($G$117:G125)</f>
        <v>29888.734724040001</v>
      </c>
    </row>
    <row r="126" spans="1:26" x14ac:dyDescent="0.3">
      <c r="B126" s="1" t="s">
        <v>167</v>
      </c>
      <c r="C126" s="76">
        <v>203.091194</v>
      </c>
      <c r="D126" s="16">
        <f t="shared" si="22"/>
        <v>7.6637014995542643</v>
      </c>
      <c r="E126" s="16">
        <f t="shared" si="23"/>
        <v>-12.314360458066602</v>
      </c>
      <c r="F126" s="77">
        <f>+SUM($C$117:C126)</f>
        <v>2065.9344610399967</v>
      </c>
      <c r="G126" s="76">
        <v>3326.4971838999995</v>
      </c>
      <c r="H126" s="26">
        <f t="shared" si="7"/>
        <v>8.4628391187582253</v>
      </c>
      <c r="I126" s="26">
        <f t="shared" si="11"/>
        <v>-11.732773888383193</v>
      </c>
      <c r="J126" s="76">
        <f>+SUM($G$117:G126)</f>
        <v>33215.231907940004</v>
      </c>
    </row>
    <row r="127" spans="1:26" x14ac:dyDescent="0.3">
      <c r="B127" s="1" t="s">
        <v>168</v>
      </c>
      <c r="C127" s="76">
        <v>211.79650100000001</v>
      </c>
      <c r="D127" s="16">
        <f>+C127/C126*100-100</f>
        <v>4.2864029840703068</v>
      </c>
      <c r="E127" s="16">
        <f t="shared" ref="E127:E133" si="24">+C127/C115*100-100</f>
        <v>1.5218755056450277</v>
      </c>
      <c r="F127" s="77">
        <f>+SUM($C$117:C127)</f>
        <v>2277.7309620399965</v>
      </c>
      <c r="G127" s="76">
        <v>2943.5879414900005</v>
      </c>
      <c r="H127" s="26">
        <f t="shared" si="7"/>
        <v>-11.510884309875607</v>
      </c>
      <c r="I127" s="26">
        <f t="shared" si="11"/>
        <v>-11.961109151043416</v>
      </c>
      <c r="J127" s="76">
        <f>+SUM($G$117:G127)</f>
        <v>36158.819849430001</v>
      </c>
    </row>
    <row r="128" spans="1:26" x14ac:dyDescent="0.3">
      <c r="B128" s="1" t="s">
        <v>169</v>
      </c>
      <c r="C128" s="76">
        <v>187.670028</v>
      </c>
      <c r="D128" s="16">
        <f>+C128/C127*100-100</f>
        <v>-11.391346356567055</v>
      </c>
      <c r="E128" s="16">
        <f t="shared" si="24"/>
        <v>4.205198554411993E-2</v>
      </c>
      <c r="F128" s="77">
        <f>+SUM($C$117:C128)</f>
        <v>2465.4009900399965</v>
      </c>
      <c r="G128" s="76">
        <v>3337.0699129100003</v>
      </c>
      <c r="H128" s="26">
        <f t="shared" si="7"/>
        <v>13.36742707339755</v>
      </c>
      <c r="I128" s="26">
        <f t="shared" si="11"/>
        <v>-1.875621883121525</v>
      </c>
      <c r="J128" s="76">
        <f>+SUM($G$117:G128)</f>
        <v>39495.889762340004</v>
      </c>
    </row>
    <row r="129" spans="1:11" x14ac:dyDescent="0.3">
      <c r="A129" s="1">
        <v>2020</v>
      </c>
      <c r="B129" s="1" t="s">
        <v>158</v>
      </c>
      <c r="C129" s="76">
        <v>157.78767680000101</v>
      </c>
      <c r="D129" s="16">
        <f>+C129/C128*100-100</f>
        <v>-15.922814910007361</v>
      </c>
      <c r="E129" s="16">
        <f t="shared" si="24"/>
        <v>-12.363612522616634</v>
      </c>
      <c r="F129" s="77">
        <f>+SUM($C$129:C129)</f>
        <v>157.78767680000101</v>
      </c>
      <c r="G129" s="76">
        <v>3419.4656399999999</v>
      </c>
      <c r="H129" s="26">
        <f t="shared" si="7"/>
        <v>2.4691040116132399</v>
      </c>
      <c r="I129" s="26">
        <f t="shared" si="11"/>
        <v>11.524629644420159</v>
      </c>
      <c r="J129" s="76">
        <f>+SUM($G$129:G129)</f>
        <v>3419.4656399999999</v>
      </c>
    </row>
    <row r="130" spans="1:11" x14ac:dyDescent="0.3">
      <c r="B130" s="1" t="s">
        <v>159</v>
      </c>
      <c r="C130" s="76">
        <v>207.57695045</v>
      </c>
      <c r="D130" s="16">
        <f t="shared" ref="D130" si="25">+C130/C129*100-100</f>
        <v>31.554602146216951</v>
      </c>
      <c r="E130" s="16">
        <f t="shared" si="24"/>
        <v>-3.3471935957987426</v>
      </c>
      <c r="F130" s="77">
        <f>+SUM($C$129:C130)</f>
        <v>365.36462725000104</v>
      </c>
      <c r="G130" s="76">
        <v>2941.665786</v>
      </c>
      <c r="H130" s="26">
        <f t="shared" si="7"/>
        <v>-13.972939175373611</v>
      </c>
      <c r="I130" s="26">
        <f t="shared" si="11"/>
        <v>-7.5840466003163698</v>
      </c>
      <c r="J130" s="76">
        <f>+SUM($G$129:G130)</f>
        <v>6361.1314259999999</v>
      </c>
    </row>
    <row r="131" spans="1:11" x14ac:dyDescent="0.3">
      <c r="B131" s="1" t="s">
        <v>160</v>
      </c>
      <c r="C131" s="76">
        <v>199.30184990999999</v>
      </c>
      <c r="D131" s="16">
        <f t="shared" ref="D131:D136" si="26">+C131/C130*100-100</f>
        <v>-3.9865218763743542</v>
      </c>
      <c r="E131" s="16">
        <f t="shared" si="24"/>
        <v>3.7809039993162799</v>
      </c>
      <c r="F131" s="77">
        <f>+SUM($C$129:C131)</f>
        <v>564.66647716000102</v>
      </c>
      <c r="G131" s="76">
        <v>2439.2234680000001</v>
      </c>
      <c r="H131" s="26">
        <f t="shared" si="7"/>
        <v>-17.080197226728728</v>
      </c>
      <c r="I131" s="26">
        <f t="shared" si="11"/>
        <v>-27.075253443970112</v>
      </c>
      <c r="J131" s="76">
        <f>+SUM($G$129:G131)</f>
        <v>8800.3548940000001</v>
      </c>
    </row>
    <row r="132" spans="1:11" x14ac:dyDescent="0.3">
      <c r="B132" s="1" t="s">
        <v>161</v>
      </c>
      <c r="C132" s="76">
        <v>173.62583881</v>
      </c>
      <c r="D132" s="16">
        <f t="shared" si="26"/>
        <v>-12.882976807086663</v>
      </c>
      <c r="E132" s="16">
        <f t="shared" si="24"/>
        <v>-19.961364490625229</v>
      </c>
      <c r="F132" s="77">
        <f>+SUM($C$129:C132)</f>
        <v>738.29231597000103</v>
      </c>
      <c r="G132" s="76">
        <v>1866.7303420000001</v>
      </c>
      <c r="H132" s="26">
        <f t="shared" si="7"/>
        <v>-23.470302475787761</v>
      </c>
      <c r="I132" s="26">
        <f t="shared" si="11"/>
        <v>-51.674405604335796</v>
      </c>
      <c r="J132" s="76">
        <f>+SUM($G$129:G132)</f>
        <v>10667.085236000001</v>
      </c>
    </row>
    <row r="133" spans="1:11" x14ac:dyDescent="0.3">
      <c r="B133" s="1" t="s">
        <v>162</v>
      </c>
      <c r="C133" s="76">
        <v>183.85105125000001</v>
      </c>
      <c r="D133" s="16">
        <f t="shared" si="26"/>
        <v>5.8892227735697418</v>
      </c>
      <c r="E133" s="16">
        <f t="shared" si="24"/>
        <v>-20.158703151128606</v>
      </c>
      <c r="F133" s="77">
        <f>+SUM($C$129:C133)</f>
        <v>922.14336722000098</v>
      </c>
      <c r="G133" s="76">
        <v>2221.0292019200001</v>
      </c>
      <c r="H133" s="26">
        <f t="shared" si="7"/>
        <v>18.979648637435602</v>
      </c>
      <c r="I133" s="26">
        <f t="shared" si="11"/>
        <v>-40.74635393194805</v>
      </c>
      <c r="J133" s="76">
        <f>+SUM($G$129:G133)</f>
        <v>12888.114437920001</v>
      </c>
    </row>
    <row r="134" spans="1:11" x14ac:dyDescent="0.3">
      <c r="B134" s="1" t="s">
        <v>163</v>
      </c>
      <c r="C134" s="76">
        <v>160.89318812000099</v>
      </c>
      <c r="D134" s="16">
        <f t="shared" si="26"/>
        <v>-12.487207972926413</v>
      </c>
      <c r="E134" s="16">
        <f t="shared" ref="E134" si="27">+C134/C122*100-100</f>
        <v>-20.631370361288603</v>
      </c>
      <c r="F134" s="77">
        <f>+SUM($C$129:C134)</f>
        <v>1083.036555340002</v>
      </c>
      <c r="G134" s="76">
        <v>2286.4201629999998</v>
      </c>
      <c r="H134" s="26">
        <f t="shared" ref="H134" si="28">+G134/G133*100-100</f>
        <v>2.9441738552321368</v>
      </c>
      <c r="I134" s="26">
        <f t="shared" ref="I134" si="29">+G134/G122*100-100</f>
        <v>-26.15786571613144</v>
      </c>
      <c r="J134" s="76">
        <f>+SUM($G$129:G134)</f>
        <v>15174.53460092</v>
      </c>
    </row>
    <row r="135" spans="1:11" x14ac:dyDescent="0.3">
      <c r="B135" s="1" t="s">
        <v>164</v>
      </c>
      <c r="C135" s="76">
        <v>183.05485153000001</v>
      </c>
      <c r="D135" s="16">
        <f t="shared" si="26"/>
        <v>13.77414648124811</v>
      </c>
      <c r="E135" s="16">
        <f t="shared" ref="E135" si="30">+C135/C123*100-100</f>
        <v>-17.936016755510465</v>
      </c>
      <c r="F135" s="77">
        <f>+SUM($C$129:C135)</f>
        <v>1266.0914068700019</v>
      </c>
      <c r="G135" s="76">
        <v>2549.8309680000002</v>
      </c>
      <c r="H135" s="26">
        <f t="shared" ref="H135" si="31">+G135/G134*100-100</f>
        <v>11.520664891897226</v>
      </c>
      <c r="I135" s="26">
        <f t="shared" ref="I135" si="32">+G135/G123*100-100</f>
        <v>-21.687611069960383</v>
      </c>
      <c r="J135" s="76">
        <f>+SUM($G$129:G135)</f>
        <v>17724.365568920002</v>
      </c>
    </row>
    <row r="136" spans="1:11" x14ac:dyDescent="0.3">
      <c r="B136" s="1" t="s">
        <v>165</v>
      </c>
      <c r="C136" s="76">
        <v>182.27869006999998</v>
      </c>
      <c r="D136" s="16">
        <f t="shared" si="26"/>
        <v>-0.42400485620170514</v>
      </c>
      <c r="E136" s="16">
        <f t="shared" ref="E136" si="33">+C136/C124*100-100</f>
        <v>-14.972332283220794</v>
      </c>
      <c r="F136" s="77">
        <f>+SUM($C$129:C136)</f>
        <v>1448.370096940002</v>
      </c>
      <c r="G136" s="76">
        <v>2584.7667604899993</v>
      </c>
      <c r="H136" s="26">
        <f t="shared" ref="H136" si="34">+G136/G135*100-100</f>
        <v>1.3701218993901136</v>
      </c>
      <c r="I136" s="26">
        <f t="shared" ref="I136" si="35">+G136/G124*100-100</f>
        <v>-20.816179582938616</v>
      </c>
      <c r="J136" s="76">
        <f>+SUM($G$129:G136)</f>
        <v>20309.13232941</v>
      </c>
    </row>
    <row r="137" spans="1:11" x14ac:dyDescent="0.3">
      <c r="B137" s="1" t="s">
        <v>166</v>
      </c>
      <c r="C137" s="76">
        <v>215.96559367999816</v>
      </c>
      <c r="D137" s="16">
        <f t="shared" ref="D137:D138" si="36">+C137/C136*100-100</f>
        <v>18.480988423310208</v>
      </c>
      <c r="E137" s="16">
        <f t="shared" ref="E137:E138" si="37">+C137/C125*100-100</f>
        <v>14.488741506622631</v>
      </c>
      <c r="F137" s="77">
        <f>+SUM($C$129:C137)</f>
        <v>1664.3356906200002</v>
      </c>
      <c r="G137" s="76">
        <v>2541.1215339999999</v>
      </c>
      <c r="H137" s="26">
        <f t="shared" ref="H137:H138" si="38">+G137/G136*100-100</f>
        <v>-1.6885557009300669</v>
      </c>
      <c r="I137" s="26">
        <f t="shared" ref="I137:I138" si="39">+G137/G125*100-100</f>
        <v>-17.144900209920138</v>
      </c>
      <c r="J137" s="76">
        <f>+SUM($G$129:G137)</f>
        <v>22850.253863409998</v>
      </c>
    </row>
    <row r="138" spans="1:11" x14ac:dyDescent="0.3">
      <c r="B138" s="1" t="s">
        <v>167</v>
      </c>
      <c r="C138" s="76">
        <v>215.85727855000002</v>
      </c>
      <c r="D138" s="16">
        <f t="shared" si="36"/>
        <v>-5.0153882455290955E-2</v>
      </c>
      <c r="E138" s="16">
        <f t="shared" si="37"/>
        <v>6.2858877820177668</v>
      </c>
      <c r="F138" s="77">
        <f>+SUM($C$129:C138)</f>
        <v>1880.1929691700002</v>
      </c>
      <c r="G138" s="76">
        <v>2643.3961290000002</v>
      </c>
      <c r="H138" s="26">
        <f t="shared" si="38"/>
        <v>4.0247817206526548</v>
      </c>
      <c r="I138" s="26">
        <f t="shared" si="39"/>
        <v>-20.535146045099879</v>
      </c>
      <c r="J138" s="76">
        <f>+SUM($G$129:G138)</f>
        <v>25493.649992409999</v>
      </c>
      <c r="K138" s="52"/>
    </row>
    <row r="139" spans="1:11" x14ac:dyDescent="0.3">
      <c r="B139" s="1" t="s">
        <v>168</v>
      </c>
      <c r="C139" s="76">
        <v>225.87771427999999</v>
      </c>
      <c r="D139" s="16">
        <f t="shared" ref="D139" si="40">+C139/C138*100-100</f>
        <v>4.6421579097592769</v>
      </c>
      <c r="E139" s="16">
        <f t="shared" ref="E139" si="41">+C139/C127*100-100</f>
        <v>6.6484636023330665</v>
      </c>
      <c r="F139" s="77">
        <f>+SUM($C$129:C139)</f>
        <v>2106.0706834500002</v>
      </c>
      <c r="G139" s="76">
        <v>2527.3882889899996</v>
      </c>
      <c r="H139" s="26">
        <f t="shared" ref="H139" si="42">+G139/G138*100-100</f>
        <v>-4.3885908259193229</v>
      </c>
      <c r="I139" s="26">
        <f t="shared" ref="I139" si="43">+G139/G127*100-100</f>
        <v>-14.139195457137475</v>
      </c>
      <c r="J139" s="76">
        <f>+SUM($G$129:G139)</f>
        <v>28021.038281399997</v>
      </c>
      <c r="K139" s="10"/>
    </row>
    <row r="140" spans="1:11" x14ac:dyDescent="0.3">
      <c r="B140" s="1" t="s">
        <v>169</v>
      </c>
      <c r="C140" s="76">
        <v>216.255708069999</v>
      </c>
      <c r="D140" s="16">
        <f t="shared" ref="D140" si="44">+C140/C139*100-100</f>
        <v>-4.2598298113081938</v>
      </c>
      <c r="E140" s="16">
        <f t="shared" ref="E140" si="45">+C140/C128*100-100</f>
        <v>15.231883521645244</v>
      </c>
      <c r="F140" s="77">
        <f>+SUM($C$129:C140)</f>
        <v>2322.3263915199991</v>
      </c>
      <c r="G140" s="76">
        <v>3028.9727012799899</v>
      </c>
      <c r="H140" s="26">
        <f t="shared" ref="H140" si="46">+G140/G139*100-100</f>
        <v>19.845957761022717</v>
      </c>
      <c r="I140" s="26">
        <f t="shared" ref="I140" si="47">+G140/G128*100-100</f>
        <v>-9.23256688264415</v>
      </c>
      <c r="J140" s="76">
        <f>+SUM($G$129:G140)</f>
        <v>31050.010982679985</v>
      </c>
    </row>
    <row r="141" spans="1:11" x14ac:dyDescent="0.3">
      <c r="A141" s="1">
        <v>2021</v>
      </c>
      <c r="B141" s="1" t="s">
        <v>158</v>
      </c>
      <c r="C141" s="76">
        <v>195.97669139000038</v>
      </c>
      <c r="D141" s="16">
        <f t="shared" ref="D141:D142" si="48">+C141/C140*100-100</f>
        <v>-9.3773324463808194</v>
      </c>
      <c r="E141" s="16">
        <f t="shared" ref="E141:E142" si="49">+C141/C129*100-100</f>
        <v>24.202786532185726</v>
      </c>
      <c r="F141" s="77">
        <f>+SUM($C$141:C141)</f>
        <v>195.97669139000038</v>
      </c>
      <c r="G141" s="76">
        <v>2609.1357472499881</v>
      </c>
      <c r="H141" s="26">
        <f t="shared" ref="H141:H142" si="50">+G141/G140*100-100</f>
        <v>-13.860704451135732</v>
      </c>
      <c r="I141" s="26">
        <f t="shared" ref="I141:I142" si="51">+G141/G129*100-100</f>
        <v>-23.697559152839204</v>
      </c>
      <c r="J141" s="76">
        <f>+SUM($G$141:G141)</f>
        <v>2609.1357472499881</v>
      </c>
      <c r="K141" s="78"/>
    </row>
    <row r="142" spans="1:11" x14ac:dyDescent="0.3">
      <c r="B142" s="1" t="s">
        <v>159</v>
      </c>
      <c r="C142" s="76">
        <v>232.24479996999949</v>
      </c>
      <c r="D142" s="16">
        <f t="shared" si="48"/>
        <v>18.506337831688541</v>
      </c>
      <c r="E142" s="16">
        <f t="shared" si="49"/>
        <v>11.883713228526943</v>
      </c>
      <c r="F142" s="77">
        <f>+SUM($C$141:C142)</f>
        <v>428.22149135999985</v>
      </c>
      <c r="G142" s="76">
        <v>2944.6753249900007</v>
      </c>
      <c r="H142" s="26">
        <f t="shared" si="50"/>
        <v>12.860180927484095</v>
      </c>
      <c r="I142" s="26">
        <f t="shared" si="51"/>
        <v>0.10230730507605301</v>
      </c>
      <c r="J142" s="76">
        <f>+SUM($G$141:G142)</f>
        <v>5553.8110722399888</v>
      </c>
    </row>
    <row r="143" spans="1:11" x14ac:dyDescent="0.3">
      <c r="B143" s="1" t="s">
        <v>160</v>
      </c>
      <c r="C143" s="76">
        <v>312.09129113000142</v>
      </c>
      <c r="D143" s="16">
        <f t="shared" ref="D143" si="52">+C143/C142*100-100</f>
        <v>34.380313862922321</v>
      </c>
      <c r="E143" s="16">
        <f t="shared" ref="E143" si="53">+C143/C131*100-100</f>
        <v>56.59227010232695</v>
      </c>
      <c r="F143" s="77">
        <f>+SUM($C$141:C143)</f>
        <v>740.31278249000127</v>
      </c>
      <c r="G143" s="76">
        <v>3326.6289731799998</v>
      </c>
      <c r="H143" s="26">
        <f t="shared" ref="H143" si="54">+G143/G142*100-100</f>
        <v>12.97099360831217</v>
      </c>
      <c r="I143" s="26">
        <f t="shared" ref="I143" si="55">+G143/G131*100-100</f>
        <v>36.380656254820821</v>
      </c>
      <c r="J143" s="76">
        <f>+SUM($G$141:G143)</f>
        <v>8880.4400454199895</v>
      </c>
    </row>
    <row r="144" spans="1:11" x14ac:dyDescent="0.3">
      <c r="B144" s="1" t="s">
        <v>161</v>
      </c>
      <c r="C144" s="76">
        <v>266.75880000000001</v>
      </c>
      <c r="D144" s="16">
        <f t="shared" ref="D144" si="56">+C144/C143*100-100</f>
        <v>-14.525394465787329</v>
      </c>
      <c r="E144" s="16">
        <f t="shared" ref="E144" si="57">+C144/C132*100-100</f>
        <v>53.640035278341287</v>
      </c>
      <c r="F144" s="77">
        <f>+SUM($C$141:C144)</f>
        <v>1007.0715824900012</v>
      </c>
      <c r="G144" s="76">
        <v>2914.654</v>
      </c>
      <c r="H144" s="26">
        <f t="shared" ref="H144" si="58">+G144/G143*100-100</f>
        <v>-12.384157551125512</v>
      </c>
      <c r="I144" s="26">
        <f t="shared" ref="I144" si="59">+G144/G132*100-100</f>
        <v>56.136852464575185</v>
      </c>
      <c r="J144" s="76">
        <f>+SUM($G$141:G144)</f>
        <v>11795.09404541999</v>
      </c>
    </row>
    <row r="145" spans="2:10" x14ac:dyDescent="0.3">
      <c r="B145" s="1" t="s">
        <v>162</v>
      </c>
      <c r="C145" s="16">
        <v>235.42014121</v>
      </c>
      <c r="D145" s="16">
        <f>+C145/C144*100-100</f>
        <v>-11.747938133624842</v>
      </c>
      <c r="E145" s="16">
        <f>+C145/C133*100-100</f>
        <v>28.049385417914493</v>
      </c>
      <c r="F145" s="77">
        <f>+SUM($C$141:C145)</f>
        <v>1242.4917237000013</v>
      </c>
      <c r="G145" s="76">
        <v>3097.0486691099991</v>
      </c>
      <c r="H145" s="26">
        <f>+G145/G144*100-100</f>
        <v>6.2578497862867835</v>
      </c>
      <c r="I145" s="26">
        <f>+G145/G133*100-100</f>
        <v>39.442050848890773</v>
      </c>
      <c r="J145" s="76">
        <f>+SUM($G$141:G145)</f>
        <v>14892.142714529989</v>
      </c>
    </row>
    <row r="146" spans="2:10" x14ac:dyDescent="0.3">
      <c r="B146" s="1" t="s">
        <v>163</v>
      </c>
      <c r="C146" s="16">
        <v>224.71576106000066</v>
      </c>
      <c r="D146" s="16">
        <f>+C146/C145*100-100</f>
        <v>-4.5469262294133017</v>
      </c>
      <c r="E146" s="16">
        <f>+C146/C134*100-100</f>
        <v>39.667666285783412</v>
      </c>
      <c r="F146" s="77">
        <f>+SUM($C$141:C146)</f>
        <v>1467.207484760002</v>
      </c>
      <c r="G146" s="76">
        <v>3150.2178543500668</v>
      </c>
      <c r="H146" s="26">
        <f>+G146/G145*100-100</f>
        <v>1.7167694447419564</v>
      </c>
      <c r="I146" s="26">
        <f>+G146/G134*100-100</f>
        <v>37.779481887383412</v>
      </c>
      <c r="J146" s="76">
        <f>+SUM($G$141:G146)</f>
        <v>18042.360568880056</v>
      </c>
    </row>
    <row r="147" spans="2:10" x14ac:dyDescent="0.3">
      <c r="B147" s="1" t="s">
        <v>164</v>
      </c>
      <c r="C147" s="16">
        <v>269.68181739999932</v>
      </c>
      <c r="D147" s="16">
        <f>+C147/C146*100-100</f>
        <v>20.0101924884532</v>
      </c>
      <c r="E147" s="16">
        <f>+C147/C135*100-100</f>
        <v>47.322955467149939</v>
      </c>
      <c r="F147" s="77">
        <f>+SUM($C$141:C147)</f>
        <v>1736.8893021600013</v>
      </c>
      <c r="G147" s="76">
        <v>3252.4258460699903</v>
      </c>
      <c r="H147" s="26">
        <f>+G147/G146*100-100</f>
        <v>3.2444737616729213</v>
      </c>
      <c r="I147" s="26">
        <f>+G147/G135*100-100</f>
        <v>27.554566827662356</v>
      </c>
      <c r="J147" s="76">
        <f>+SUM($G$141:G147)</f>
        <v>21294.786414950046</v>
      </c>
    </row>
    <row r="148" spans="2:10" x14ac:dyDescent="0.3">
      <c r="B148" s="1" t="s">
        <v>165</v>
      </c>
      <c r="C148" s="16">
        <v>331.8739336099988</v>
      </c>
      <c r="D148" s="16">
        <f>+C148/C147*100-100</f>
        <v>23.061293790435442</v>
      </c>
      <c r="E148" s="16">
        <f>+C148/C136*100-100</f>
        <v>82.069518648916215</v>
      </c>
      <c r="F148" s="77">
        <f>+SUM($C$141:C148)</f>
        <v>2068.7632357699999</v>
      </c>
      <c r="G148" s="76">
        <v>3318.0562013899985</v>
      </c>
      <c r="H148" s="26">
        <f>+G148/G147*100-100</f>
        <v>2.0178893670800022</v>
      </c>
      <c r="I148" s="26">
        <f>+G148/G136*100-100</f>
        <v>28.369656098525041</v>
      </c>
      <c r="J148" s="76">
        <f>+SUM($G$141:G148)</f>
        <v>24612.842616340044</v>
      </c>
    </row>
    <row r="149" spans="2:10" x14ac:dyDescent="0.3">
      <c r="J149" s="78"/>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ignoredErrors>
    <ignoredError sqref="F82:F92 F94:F104 F106:F116 F118:F128 F130:F135 F22:F41 J22:J41 F58:F68 J58:J68 F70:F81 J70:J80 J82:J92 J94:J104 J106:J115 J116:J128 J130:J140 F136:F140 F142:J142 F143:F144 J143:J144 J145:J146 F145:F146 F147:J147" formulaRange="1"/>
    <ignoredError sqref="J42:J44 F42:F44 H46:J56 F46:F56 H58:I68" evalError="1" formulaRange="1"/>
    <ignoredError sqref="D81:E81 D42:E44 H42:I44 D45 F45 D46:E56 H45:J45 D57:E57 H57:I57 D58:E69 H69:I69 D70:E80 H70:I80 H81:I81 H103:H104" evalError="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7"/>
  <sheetViews>
    <sheetView zoomScale="90" zoomScaleNormal="90" workbookViewId="0">
      <selection activeCell="A9" sqref="A9"/>
    </sheetView>
  </sheetViews>
  <sheetFormatPr baseColWidth="10" defaultColWidth="11.5546875" defaultRowHeight="14.4" x14ac:dyDescent="0.3"/>
  <cols>
    <col min="1" max="1" width="6.6640625" style="1" customWidth="1"/>
    <col min="2" max="2" width="8.5546875" style="1" customWidth="1"/>
    <col min="3" max="3" width="16.88671875" style="1" bestFit="1" customWidth="1"/>
    <col min="4" max="4" width="10.6640625" style="1" customWidth="1"/>
    <col min="5" max="5" width="10.33203125" style="1" customWidth="1"/>
    <col min="6" max="6" width="15.88671875" style="1" customWidth="1"/>
    <col min="7" max="7" width="15.109375" style="1" customWidth="1"/>
    <col min="8" max="8" width="9.5546875" style="1" customWidth="1"/>
    <col min="9" max="9" width="9.6640625" style="1" customWidth="1"/>
    <col min="10" max="10" width="16.6640625" style="1" customWidth="1"/>
    <col min="11"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298</v>
      </c>
      <c r="N9" s="109" t="s">
        <v>61</v>
      </c>
      <c r="O9" s="109"/>
    </row>
    <row r="10" spans="1:15" ht="21" x14ac:dyDescent="0.4">
      <c r="A10" s="118" t="s">
        <v>176</v>
      </c>
      <c r="B10" s="118"/>
      <c r="C10" s="118"/>
      <c r="D10" s="118"/>
      <c r="E10" s="118"/>
      <c r="F10" s="118"/>
      <c r="N10" s="110">
        <v>44497</v>
      </c>
      <c r="O10" s="110"/>
    </row>
    <row r="11" spans="1:15" x14ac:dyDescent="0.3">
      <c r="A11" s="118"/>
      <c r="B11" s="118"/>
      <c r="C11" s="118"/>
      <c r="D11" s="118"/>
      <c r="E11" s="118"/>
      <c r="F11" s="118"/>
    </row>
    <row r="12" spans="1:15" x14ac:dyDescent="0.3">
      <c r="A12" s="114" t="s">
        <v>28</v>
      </c>
      <c r="B12" s="114"/>
      <c r="C12" s="114"/>
      <c r="D12" s="114"/>
      <c r="E12" s="114"/>
      <c r="F12" s="114"/>
    </row>
    <row r="13" spans="1:15" x14ac:dyDescent="0.3">
      <c r="A13" s="114" t="s">
        <v>347</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ht="14.4" customHeight="1" x14ac:dyDescent="0.3">
      <c r="A16" s="114" t="s">
        <v>36</v>
      </c>
      <c r="B16" s="114"/>
      <c r="C16" s="114"/>
      <c r="D16" s="114"/>
      <c r="E16" s="114"/>
      <c r="F16" s="114"/>
    </row>
    <row r="17" spans="1:10" ht="84" customHeight="1" x14ac:dyDescent="0.3">
      <c r="A17" s="123" t="s">
        <v>179</v>
      </c>
      <c r="B17" s="123"/>
      <c r="C17" s="123"/>
      <c r="D17" s="123"/>
      <c r="E17" s="123"/>
      <c r="F17" s="123"/>
    </row>
    <row r="20" spans="1:10" ht="47.25" customHeight="1" x14ac:dyDescent="0.3">
      <c r="A20" s="4" t="s">
        <v>11</v>
      </c>
      <c r="B20" s="4" t="s">
        <v>12</v>
      </c>
      <c r="C20" s="4" t="s">
        <v>177</v>
      </c>
      <c r="D20" s="27" t="s">
        <v>10</v>
      </c>
      <c r="E20" s="27" t="s">
        <v>9</v>
      </c>
      <c r="F20" s="70" t="s">
        <v>307</v>
      </c>
      <c r="G20" s="4" t="s">
        <v>178</v>
      </c>
      <c r="H20" s="27" t="s">
        <v>10</v>
      </c>
      <c r="I20" s="27" t="s">
        <v>9</v>
      </c>
      <c r="J20" s="4" t="s">
        <v>174</v>
      </c>
    </row>
    <row r="21" spans="1:10" x14ac:dyDescent="0.3">
      <c r="A21" s="1">
        <v>2011</v>
      </c>
      <c r="B21" s="1" t="s">
        <v>158</v>
      </c>
      <c r="C21" s="78">
        <v>1580.1497357499991</v>
      </c>
      <c r="D21" s="78"/>
      <c r="E21" s="78"/>
      <c r="F21" s="77">
        <f>+SUM($C$21:C21)</f>
        <v>1580.1497357499991</v>
      </c>
      <c r="G21" s="78">
        <v>3769.0713858300001</v>
      </c>
      <c r="H21" s="78"/>
      <c r="I21" s="78"/>
      <c r="J21" s="77">
        <f>+SUM($G$21:G21)</f>
        <v>3769.0713858300001</v>
      </c>
    </row>
    <row r="22" spans="1:10" x14ac:dyDescent="0.3">
      <c r="B22" s="1" t="s">
        <v>159</v>
      </c>
      <c r="C22" s="78">
        <v>1529.4464215199966</v>
      </c>
      <c r="D22" s="78">
        <f t="shared" ref="D22:D85" si="0">+C22/C21*100-100</f>
        <v>-3.2087664278181052</v>
      </c>
      <c r="E22" s="78"/>
      <c r="F22" s="77">
        <f>+SUM($C$21:C22)</f>
        <v>3109.5961572699957</v>
      </c>
      <c r="G22" s="78">
        <v>3775.5640522199969</v>
      </c>
      <c r="H22" s="78">
        <f t="shared" ref="H22:H85" si="1">+G22/G21*100-100</f>
        <v>0.17226169858194851</v>
      </c>
      <c r="I22" s="78"/>
      <c r="J22" s="77">
        <f>+SUM($G$21:G22)</f>
        <v>7544.635438049997</v>
      </c>
    </row>
    <row r="23" spans="1:10" x14ac:dyDescent="0.3">
      <c r="B23" s="1" t="s">
        <v>160</v>
      </c>
      <c r="C23" s="78">
        <v>2119.0864967199909</v>
      </c>
      <c r="D23" s="78">
        <f t="shared" si="0"/>
        <v>38.552515923637088</v>
      </c>
      <c r="E23" s="78"/>
      <c r="F23" s="77">
        <f>+SUM($C$21:C23)</f>
        <v>5228.6826539899866</v>
      </c>
      <c r="G23" s="78">
        <v>4644.6601208999909</v>
      </c>
      <c r="H23" s="78">
        <f t="shared" si="1"/>
        <v>23.018972970912088</v>
      </c>
      <c r="I23" s="78"/>
      <c r="J23" s="77">
        <f>+SUM($G$21:G23)</f>
        <v>12189.295558949987</v>
      </c>
    </row>
    <row r="24" spans="1:10" x14ac:dyDescent="0.3">
      <c r="B24" s="1" t="s">
        <v>161</v>
      </c>
      <c r="C24" s="78">
        <v>2120.4607310800075</v>
      </c>
      <c r="D24" s="78">
        <f t="shared" si="0"/>
        <v>6.4850319330702177E-2</v>
      </c>
      <c r="E24" s="78"/>
      <c r="F24" s="77">
        <f>+SUM($C$21:C24)</f>
        <v>7349.1433850699941</v>
      </c>
      <c r="G24" s="78">
        <v>4206.2235667700088</v>
      </c>
      <c r="H24" s="78">
        <f t="shared" si="1"/>
        <v>-9.4395831496283336</v>
      </c>
      <c r="I24" s="78"/>
      <c r="J24" s="77">
        <f>+SUM($G$21:G24)</f>
        <v>16395.519125719995</v>
      </c>
    </row>
    <row r="25" spans="1:10" ht="15" customHeight="1" x14ac:dyDescent="0.3">
      <c r="B25" s="1" t="s">
        <v>162</v>
      </c>
      <c r="C25" s="78">
        <v>2516.4676843699999</v>
      </c>
      <c r="D25" s="78">
        <f t="shared" si="0"/>
        <v>18.675514593863539</v>
      </c>
      <c r="E25" s="78"/>
      <c r="F25" s="77">
        <f>+SUM($C$21:C25)</f>
        <v>9865.611069439994</v>
      </c>
      <c r="G25" s="78">
        <v>4931.2752191599993</v>
      </c>
      <c r="H25" s="78">
        <f t="shared" si="1"/>
        <v>17.237591889267151</v>
      </c>
      <c r="I25" s="78"/>
      <c r="J25" s="77">
        <f>+SUM($G$21:G25)</f>
        <v>21326.794344879992</v>
      </c>
    </row>
    <row r="26" spans="1:10" x14ac:dyDescent="0.3">
      <c r="B26" s="1" t="s">
        <v>163</v>
      </c>
      <c r="C26" s="78">
        <v>1860.3278298800033</v>
      </c>
      <c r="D26" s="78">
        <f t="shared" si="0"/>
        <v>-26.073843847283968</v>
      </c>
      <c r="E26" s="78"/>
      <c r="F26" s="77">
        <f>+SUM($C$21:C26)</f>
        <v>11725.938899319997</v>
      </c>
      <c r="G26" s="78">
        <v>4552.700270250004</v>
      </c>
      <c r="H26" s="78">
        <f t="shared" si="1"/>
        <v>-7.6770192715887902</v>
      </c>
      <c r="I26" s="78"/>
      <c r="J26" s="77">
        <f>+SUM($G$21:G26)</f>
        <v>25879.494615129996</v>
      </c>
    </row>
    <row r="27" spans="1:10" x14ac:dyDescent="0.3">
      <c r="B27" s="1" t="s">
        <v>164</v>
      </c>
      <c r="C27" s="78">
        <v>1851.2089710800017</v>
      </c>
      <c r="D27" s="78">
        <f t="shared" si="0"/>
        <v>-0.49017483120648819</v>
      </c>
      <c r="E27" s="78"/>
      <c r="F27" s="77">
        <f>+SUM($C$21:C27)</f>
        <v>13577.147870399998</v>
      </c>
      <c r="G27" s="78">
        <v>4564.2579403100035</v>
      </c>
      <c r="H27" s="78">
        <f t="shared" si="1"/>
        <v>0.25386406690385854</v>
      </c>
      <c r="I27" s="78"/>
      <c r="J27" s="77">
        <f>+SUM($G$21:G27)</f>
        <v>30443.752555439998</v>
      </c>
    </row>
    <row r="28" spans="1:10" x14ac:dyDescent="0.3">
      <c r="B28" s="1" t="s">
        <v>165</v>
      </c>
      <c r="C28" s="78">
        <v>1951.9415023099943</v>
      </c>
      <c r="D28" s="78">
        <f t="shared" si="0"/>
        <v>5.441445714863022</v>
      </c>
      <c r="E28" s="78"/>
      <c r="F28" s="77">
        <f>+SUM($C$21:C28)</f>
        <v>15529.089372709992</v>
      </c>
      <c r="G28" s="78">
        <v>4756.8331712199943</v>
      </c>
      <c r="H28" s="78">
        <f t="shared" si="1"/>
        <v>4.2192013122052145</v>
      </c>
      <c r="I28" s="78"/>
      <c r="J28" s="77">
        <f>+SUM($G$21:G28)</f>
        <v>35200.585726659992</v>
      </c>
    </row>
    <row r="29" spans="1:10" x14ac:dyDescent="0.3">
      <c r="B29" s="1" t="s">
        <v>166</v>
      </c>
      <c r="C29" s="78">
        <v>2456.3724103199929</v>
      </c>
      <c r="D29" s="78">
        <f t="shared" si="0"/>
        <v>25.842521787309593</v>
      </c>
      <c r="E29" s="78"/>
      <c r="F29" s="77">
        <f>+SUM($C$21:C29)</f>
        <v>17985.461783029983</v>
      </c>
      <c r="G29" s="78">
        <v>5067.0964956599919</v>
      </c>
      <c r="H29" s="78">
        <f t="shared" si="1"/>
        <v>6.5224764727333024</v>
      </c>
      <c r="I29" s="78"/>
      <c r="J29" s="77">
        <f>+SUM($G$21:G29)</f>
        <v>40267.682222319985</v>
      </c>
    </row>
    <row r="30" spans="1:10" x14ac:dyDescent="0.3">
      <c r="B30" s="1" t="s">
        <v>167</v>
      </c>
      <c r="C30" s="78">
        <v>2418.3817899900091</v>
      </c>
      <c r="D30" s="78">
        <f t="shared" si="0"/>
        <v>-1.5466148443278911</v>
      </c>
      <c r="E30" s="78"/>
      <c r="F30" s="77">
        <f>+SUM($C$21:C30)</f>
        <v>20403.843573019993</v>
      </c>
      <c r="G30" s="78">
        <v>4842.01764009001</v>
      </c>
      <c r="H30" s="78">
        <f t="shared" si="1"/>
        <v>-4.4419690006449173</v>
      </c>
      <c r="I30" s="78"/>
      <c r="J30" s="77">
        <f>+SUM($G$21:G30)</f>
        <v>45109.699862409994</v>
      </c>
    </row>
    <row r="31" spans="1:10" x14ac:dyDescent="0.3">
      <c r="B31" s="1" t="s">
        <v>168</v>
      </c>
      <c r="C31" s="78">
        <v>2635.0607067599976</v>
      </c>
      <c r="D31" s="78">
        <f t="shared" si="0"/>
        <v>8.9596654120887962</v>
      </c>
      <c r="E31" s="78"/>
      <c r="F31" s="77">
        <f>+SUM($C$21:C31)</f>
        <v>23038.904279779992</v>
      </c>
      <c r="G31" s="78">
        <v>5060.493820499998</v>
      </c>
      <c r="H31" s="78">
        <f t="shared" si="1"/>
        <v>4.5120897247686855</v>
      </c>
      <c r="I31" s="78"/>
      <c r="J31" s="77">
        <f>+SUM($G$21:G31)</f>
        <v>50170.193682909994</v>
      </c>
    </row>
    <row r="32" spans="1:10" x14ac:dyDescent="0.3">
      <c r="B32" s="1" t="s">
        <v>169</v>
      </c>
      <c r="C32" s="78">
        <v>2127.3221917499982</v>
      </c>
      <c r="D32" s="78">
        <f t="shared" si="0"/>
        <v>-19.268569931138373</v>
      </c>
      <c r="E32" s="78"/>
      <c r="F32" s="77">
        <f>+SUM($C$21:C32)</f>
        <v>25166.22647152999</v>
      </c>
      <c r="G32" s="78">
        <v>4504.6284814499986</v>
      </c>
      <c r="H32" s="78">
        <f t="shared" si="1"/>
        <v>-10.984409007638661</v>
      </c>
      <c r="I32" s="78"/>
      <c r="J32" s="77">
        <f>+SUM($G$21:G32)</f>
        <v>54674.82216435999</v>
      </c>
    </row>
    <row r="33" spans="1:10" x14ac:dyDescent="0.3">
      <c r="A33" s="1">
        <v>2012</v>
      </c>
      <c r="B33" s="1" t="s">
        <v>158</v>
      </c>
      <c r="C33" s="78">
        <v>2203.7542603400007</v>
      </c>
      <c r="D33" s="78">
        <f t="shared" si="0"/>
        <v>3.592876945787296</v>
      </c>
      <c r="E33" s="78">
        <f t="shared" ref="E33:E81" si="2">+C33/C21*100-100</f>
        <v>39.464900729424556</v>
      </c>
      <c r="F33" s="77">
        <f>+SUM($C$33:C33)</f>
        <v>2203.7542603400007</v>
      </c>
      <c r="G33" s="78">
        <v>4446.0624719900025</v>
      </c>
      <c r="H33" s="78">
        <f t="shared" si="1"/>
        <v>-1.3001296266977391</v>
      </c>
      <c r="I33" s="78">
        <f t="shared" ref="I33:I96" si="3">+G33/G21*100-100</f>
        <v>17.961747519698946</v>
      </c>
      <c r="J33" s="77">
        <f>+SUM($G$33:G33)</f>
        <v>4446.0624719900025</v>
      </c>
    </row>
    <row r="34" spans="1:10" x14ac:dyDescent="0.3">
      <c r="B34" s="1" t="s">
        <v>159</v>
      </c>
      <c r="C34" s="78">
        <v>1764.5771095300033</v>
      </c>
      <c r="D34" s="78">
        <f t="shared" si="0"/>
        <v>-19.928589984540295</v>
      </c>
      <c r="E34" s="78">
        <f t="shared" si="2"/>
        <v>15.373581231850466</v>
      </c>
      <c r="F34" s="77">
        <f>+SUM($C$33:C34)</f>
        <v>3968.331369870004</v>
      </c>
      <c r="G34" s="78">
        <v>4595.9725121200045</v>
      </c>
      <c r="H34" s="78">
        <f t="shared" si="1"/>
        <v>3.3717483970238504</v>
      </c>
      <c r="I34" s="78">
        <f t="shared" si="3"/>
        <v>21.729427671015529</v>
      </c>
      <c r="J34" s="77">
        <f>+SUM($G$33:G34)</f>
        <v>9042.0349841100069</v>
      </c>
    </row>
    <row r="35" spans="1:10" x14ac:dyDescent="0.3">
      <c r="B35" s="1" t="s">
        <v>160</v>
      </c>
      <c r="C35" s="78">
        <v>2350.7945115199977</v>
      </c>
      <c r="D35" s="78">
        <f t="shared" si="0"/>
        <v>33.221410321146806</v>
      </c>
      <c r="E35" s="78">
        <f t="shared" si="2"/>
        <v>10.934334920195752</v>
      </c>
      <c r="F35" s="77">
        <f>+SUM($C$33:C35)</f>
        <v>6319.1258813900022</v>
      </c>
      <c r="G35" s="78">
        <v>5001.4774722099992</v>
      </c>
      <c r="H35" s="78">
        <f t="shared" si="1"/>
        <v>8.8230501601269395</v>
      </c>
      <c r="I35" s="78">
        <f t="shared" si="3"/>
        <v>7.6823134959737018</v>
      </c>
      <c r="J35" s="77">
        <f>+SUM($G$33:G35)</f>
        <v>14043.512456320006</v>
      </c>
    </row>
    <row r="36" spans="1:10" x14ac:dyDescent="0.3">
      <c r="B36" s="1" t="s">
        <v>161</v>
      </c>
      <c r="C36" s="78">
        <v>2055.1829483300048</v>
      </c>
      <c r="D36" s="78">
        <f t="shared" si="0"/>
        <v>-12.574963985212548</v>
      </c>
      <c r="E36" s="78">
        <f t="shared" si="2"/>
        <v>-3.0784716638800944</v>
      </c>
      <c r="F36" s="77">
        <f>+SUM($C$33:C36)</f>
        <v>8374.3088297200065</v>
      </c>
      <c r="G36" s="78">
        <v>4434.4479823400061</v>
      </c>
      <c r="H36" s="78">
        <f t="shared" si="1"/>
        <v>-11.337239706079089</v>
      </c>
      <c r="I36" s="78">
        <f t="shared" si="3"/>
        <v>5.4258745867198996</v>
      </c>
      <c r="J36" s="77">
        <f>+SUM($G$33:G36)</f>
        <v>18477.960438660011</v>
      </c>
    </row>
    <row r="37" spans="1:10" x14ac:dyDescent="0.3">
      <c r="B37" s="1" t="s">
        <v>162</v>
      </c>
      <c r="C37" s="78">
        <v>2770.9725638499949</v>
      </c>
      <c r="D37" s="78">
        <f t="shared" si="0"/>
        <v>34.828510819517277</v>
      </c>
      <c r="E37" s="78">
        <f t="shared" si="2"/>
        <v>10.113576306214739</v>
      </c>
      <c r="F37" s="77">
        <f>+SUM($C$33:C37)</f>
        <v>11145.281393570001</v>
      </c>
      <c r="G37" s="78">
        <v>5547.3065055199932</v>
      </c>
      <c r="H37" s="78">
        <f t="shared" si="1"/>
        <v>25.095762259742301</v>
      </c>
      <c r="I37" s="78">
        <f t="shared" si="3"/>
        <v>12.492332286919677</v>
      </c>
      <c r="J37" s="77">
        <f>+SUM($G$33:G37)</f>
        <v>24025.266944180003</v>
      </c>
    </row>
    <row r="38" spans="1:10" x14ac:dyDescent="0.3">
      <c r="B38" s="1" t="s">
        <v>163</v>
      </c>
      <c r="C38" s="78">
        <v>2319.8223660799995</v>
      </c>
      <c r="D38" s="78">
        <f t="shared" si="0"/>
        <v>-16.28129428835507</v>
      </c>
      <c r="E38" s="78">
        <f t="shared" si="2"/>
        <v>24.699653943769405</v>
      </c>
      <c r="F38" s="77">
        <f>+SUM($C$33:C38)</f>
        <v>13465.103759650001</v>
      </c>
      <c r="G38" s="78">
        <v>5100.2144289299977</v>
      </c>
      <c r="H38" s="78">
        <f t="shared" si="1"/>
        <v>-8.0596245429219522</v>
      </c>
      <c r="I38" s="78">
        <f t="shared" si="3"/>
        <v>12.026141107021047</v>
      </c>
      <c r="J38" s="77">
        <f>+SUM($G$33:G38)</f>
        <v>29125.48137311</v>
      </c>
    </row>
    <row r="39" spans="1:10" x14ac:dyDescent="0.3">
      <c r="B39" s="1" t="s">
        <v>164</v>
      </c>
      <c r="C39" s="78">
        <v>2470.9381364299979</v>
      </c>
      <c r="D39" s="78">
        <f t="shared" si="0"/>
        <v>6.5141095525064401</v>
      </c>
      <c r="E39" s="78">
        <f t="shared" si="2"/>
        <v>33.476996656322598</v>
      </c>
      <c r="F39" s="77">
        <f>+SUM($C$33:C39)</f>
        <v>15936.041896079998</v>
      </c>
      <c r="G39" s="78">
        <v>5193.8910054100015</v>
      </c>
      <c r="H39" s="78">
        <f t="shared" si="1"/>
        <v>1.8367183926354329</v>
      </c>
      <c r="I39" s="78">
        <f t="shared" si="3"/>
        <v>13.794861581754375</v>
      </c>
      <c r="J39" s="77">
        <f>+SUM($G$33:G39)</f>
        <v>34319.372378519998</v>
      </c>
    </row>
    <row r="40" spans="1:10" x14ac:dyDescent="0.3">
      <c r="B40" s="1" t="s">
        <v>165</v>
      </c>
      <c r="C40" s="78">
        <v>2343.8767150900048</v>
      </c>
      <c r="D40" s="78">
        <f t="shared" si="0"/>
        <v>-5.1422340149547807</v>
      </c>
      <c r="E40" s="78">
        <f t="shared" si="2"/>
        <v>20.079249932243414</v>
      </c>
      <c r="F40" s="77">
        <f>+SUM($C$33:C40)</f>
        <v>18279.918611170004</v>
      </c>
      <c r="G40" s="78">
        <v>5239.2295621700023</v>
      </c>
      <c r="H40" s="78">
        <f t="shared" si="1"/>
        <v>0.87292083551187716</v>
      </c>
      <c r="I40" s="78">
        <f t="shared" si="3"/>
        <v>10.14112485316123</v>
      </c>
      <c r="J40" s="77">
        <f>+SUM($G$33:G40)</f>
        <v>39558.601940690001</v>
      </c>
    </row>
    <row r="41" spans="1:10" x14ac:dyDescent="0.3">
      <c r="B41" s="1" t="s">
        <v>166</v>
      </c>
      <c r="C41" s="78">
        <v>2338.2824747199907</v>
      </c>
      <c r="D41" s="78">
        <f t="shared" si="0"/>
        <v>-0.23867468514868051</v>
      </c>
      <c r="E41" s="78">
        <f t="shared" si="2"/>
        <v>-4.8074931595823642</v>
      </c>
      <c r="F41" s="77">
        <f>+SUM($C$33:C41)</f>
        <v>20618.201085889996</v>
      </c>
      <c r="G41" s="78">
        <v>4679.1314497699905</v>
      </c>
      <c r="H41" s="78">
        <f t="shared" si="1"/>
        <v>-10.690467095471732</v>
      </c>
      <c r="I41" s="78">
        <f t="shared" si="3"/>
        <v>-7.6565553117509637</v>
      </c>
      <c r="J41" s="77">
        <f>+SUM($G$33:G41)</f>
        <v>44237.733390459995</v>
      </c>
    </row>
    <row r="42" spans="1:10" x14ac:dyDescent="0.3">
      <c r="B42" s="1" t="s">
        <v>167</v>
      </c>
      <c r="C42" s="78">
        <v>2540.6332371100007</v>
      </c>
      <c r="D42" s="78">
        <f t="shared" si="0"/>
        <v>8.6538202538699522</v>
      </c>
      <c r="E42" s="78">
        <f t="shared" si="2"/>
        <v>5.0550929396675883</v>
      </c>
      <c r="F42" s="77">
        <f>+SUM($C$33:C42)</f>
        <v>23158.834322999995</v>
      </c>
      <c r="G42" s="78">
        <v>5218.6025975000057</v>
      </c>
      <c r="H42" s="78">
        <f t="shared" si="1"/>
        <v>11.529300972224959</v>
      </c>
      <c r="I42" s="78">
        <f t="shared" si="3"/>
        <v>7.7774387745310918</v>
      </c>
      <c r="J42" s="77">
        <f>+SUM($G$33:G42)</f>
        <v>49456.335987960003</v>
      </c>
    </row>
    <row r="43" spans="1:10" x14ac:dyDescent="0.3">
      <c r="B43" s="1" t="s">
        <v>168</v>
      </c>
      <c r="C43" s="78">
        <v>2477.1099053300086</v>
      </c>
      <c r="D43" s="78">
        <f t="shared" si="0"/>
        <v>-2.5002952355394115</v>
      </c>
      <c r="E43" s="78">
        <f t="shared" si="2"/>
        <v>-5.9941997170987804</v>
      </c>
      <c r="F43" s="77">
        <f>+SUM($C$33:C43)</f>
        <v>25635.944228330005</v>
      </c>
      <c r="G43" s="78">
        <v>5125.5499464300074</v>
      </c>
      <c r="H43" s="78">
        <f t="shared" si="1"/>
        <v>-1.7830951740716188</v>
      </c>
      <c r="I43" s="78">
        <f t="shared" si="3"/>
        <v>1.2855687258517747</v>
      </c>
      <c r="J43" s="77">
        <f>+SUM($G$33:G43)</f>
        <v>54581.885934390011</v>
      </c>
    </row>
    <row r="44" spans="1:10" x14ac:dyDescent="0.3">
      <c r="B44" s="1" t="s">
        <v>169</v>
      </c>
      <c r="C44" s="78">
        <v>2166.1097792500068</v>
      </c>
      <c r="D44" s="78">
        <f t="shared" si="0"/>
        <v>-12.554958720677732</v>
      </c>
      <c r="E44" s="78">
        <f t="shared" si="2"/>
        <v>1.823305733867258</v>
      </c>
      <c r="F44" s="77">
        <f>+SUM($C$33:C44)</f>
        <v>27802.054007580013</v>
      </c>
      <c r="G44" s="78">
        <v>4542.3054749500097</v>
      </c>
      <c r="H44" s="78">
        <f t="shared" si="1"/>
        <v>-11.379158872234441</v>
      </c>
      <c r="I44" s="78">
        <f t="shared" si="3"/>
        <v>0.83640623539021419</v>
      </c>
      <c r="J44" s="77">
        <f>+SUM($G$33:G44)</f>
        <v>59124.191409340019</v>
      </c>
    </row>
    <row r="45" spans="1:10" x14ac:dyDescent="0.3">
      <c r="A45" s="1">
        <v>2013</v>
      </c>
      <c r="B45" s="1" t="s">
        <v>158</v>
      </c>
      <c r="C45" s="78">
        <v>2415.5056216199951</v>
      </c>
      <c r="D45" s="78">
        <f t="shared" si="0"/>
        <v>11.513536606456711</v>
      </c>
      <c r="E45" s="78">
        <f>+C45/C33*100-100</f>
        <v>9.608664862992697</v>
      </c>
      <c r="F45" s="77">
        <f>+SUM($C$45:C45)</f>
        <v>2415.5056216199951</v>
      </c>
      <c r="G45" s="78">
        <v>5200.895720789993</v>
      </c>
      <c r="H45" s="78">
        <f t="shared" si="1"/>
        <v>14.499030271565601</v>
      </c>
      <c r="I45" s="78">
        <f t="shared" si="3"/>
        <v>16.977567309398083</v>
      </c>
      <c r="J45" s="77">
        <f>+SUM($G$45:G45)</f>
        <v>5200.895720789993</v>
      </c>
    </row>
    <row r="46" spans="1:10" x14ac:dyDescent="0.3">
      <c r="B46" s="1" t="s">
        <v>159</v>
      </c>
      <c r="C46" s="78">
        <v>2273.5421485199972</v>
      </c>
      <c r="D46" s="78">
        <f t="shared" si="0"/>
        <v>-5.8771741961332253</v>
      </c>
      <c r="E46" s="78">
        <f t="shared" si="2"/>
        <v>28.843456953012236</v>
      </c>
      <c r="F46" s="77">
        <f>+SUM($C$45:C46)</f>
        <v>4689.0477701399923</v>
      </c>
      <c r="G46" s="78">
        <v>4497.491189669995</v>
      </c>
      <c r="H46" s="78">
        <f t="shared" si="1"/>
        <v>-13.524680533551518</v>
      </c>
      <c r="I46" s="78">
        <f t="shared" si="3"/>
        <v>-2.1427744006367533</v>
      </c>
      <c r="J46" s="77">
        <f>+SUM($G$45:G46)</f>
        <v>9698.3869104599871</v>
      </c>
    </row>
    <row r="47" spans="1:10" x14ac:dyDescent="0.3">
      <c r="B47" s="1" t="s">
        <v>160</v>
      </c>
      <c r="C47" s="78">
        <v>2265.2699397499978</v>
      </c>
      <c r="D47" s="78">
        <f t="shared" si="0"/>
        <v>-0.36384673032713977</v>
      </c>
      <c r="E47" s="78">
        <f t="shared" si="2"/>
        <v>-3.638113469760512</v>
      </c>
      <c r="F47" s="77">
        <f>+SUM($C$45:C47)</f>
        <v>6954.3177098899905</v>
      </c>
      <c r="G47" s="78">
        <v>4488.1363789499937</v>
      </c>
      <c r="H47" s="78">
        <f t="shared" si="1"/>
        <v>-0.20800064581533206</v>
      </c>
      <c r="I47" s="78">
        <f t="shared" si="3"/>
        <v>-10.263788972604843</v>
      </c>
      <c r="J47" s="77">
        <f>+SUM($G$45:G47)</f>
        <v>14186.523289409981</v>
      </c>
    </row>
    <row r="48" spans="1:10" x14ac:dyDescent="0.3">
      <c r="B48" s="1" t="s">
        <v>161</v>
      </c>
      <c r="C48" s="78">
        <v>2553.0483553700064</v>
      </c>
      <c r="D48" s="78">
        <f t="shared" si="0"/>
        <v>12.703934774844925</v>
      </c>
      <c r="E48" s="78">
        <f t="shared" si="2"/>
        <v>24.224870464430225</v>
      </c>
      <c r="F48" s="77">
        <f>+SUM($C$45:C48)</f>
        <v>9507.3660652599974</v>
      </c>
      <c r="G48" s="78">
        <v>5167.1372964400107</v>
      </c>
      <c r="H48" s="78">
        <f t="shared" si="1"/>
        <v>15.12879422903967</v>
      </c>
      <c r="I48" s="78">
        <f t="shared" si="3"/>
        <v>16.522672427727358</v>
      </c>
      <c r="J48" s="77">
        <f>+SUM($G$45:G48)</f>
        <v>19353.66058584999</v>
      </c>
    </row>
    <row r="49" spans="1:10" x14ac:dyDescent="0.3">
      <c r="B49" s="1" t="s">
        <v>162</v>
      </c>
      <c r="C49" s="78">
        <v>2565.4825455499908</v>
      </c>
      <c r="D49" s="78">
        <f t="shared" si="0"/>
        <v>0.48703308552032354</v>
      </c>
      <c r="E49" s="78">
        <f t="shared" si="2"/>
        <v>-7.415808477529481</v>
      </c>
      <c r="F49" s="77">
        <f>+SUM($C$45:C49)</f>
        <v>12072.848610809988</v>
      </c>
      <c r="G49" s="78">
        <v>5181.3438791599874</v>
      </c>
      <c r="H49" s="78">
        <f t="shared" si="1"/>
        <v>0.27494107287925829</v>
      </c>
      <c r="I49" s="78">
        <f t="shared" si="3"/>
        <v>-6.5971228738820287</v>
      </c>
      <c r="J49" s="77">
        <f>+SUM($G$45:G49)</f>
        <v>24535.004465009977</v>
      </c>
    </row>
    <row r="50" spans="1:10" x14ac:dyDescent="0.3">
      <c r="B50" s="1" t="s">
        <v>163</v>
      </c>
      <c r="C50" s="78">
        <v>2046.0119289599988</v>
      </c>
      <c r="D50" s="78">
        <f t="shared" si="0"/>
        <v>-20.248456474243028</v>
      </c>
      <c r="E50" s="78">
        <f t="shared" si="2"/>
        <v>-11.803077732312815</v>
      </c>
      <c r="F50" s="77">
        <f>+SUM($C$45:C50)</f>
        <v>14118.860539769987</v>
      </c>
      <c r="G50" s="78">
        <v>4311.1049280199995</v>
      </c>
      <c r="H50" s="78">
        <f t="shared" si="1"/>
        <v>-16.795622360449727</v>
      </c>
      <c r="I50" s="78">
        <f t="shared" si="3"/>
        <v>-15.472084789885002</v>
      </c>
      <c r="J50" s="77">
        <f>+SUM($G$45:G50)</f>
        <v>28846.109393029976</v>
      </c>
    </row>
    <row r="51" spans="1:10" x14ac:dyDescent="0.3">
      <c r="B51" s="1" t="s">
        <v>164</v>
      </c>
      <c r="C51" s="78">
        <v>2581.6119419400029</v>
      </c>
      <c r="D51" s="78">
        <f t="shared" si="0"/>
        <v>26.17775612150281</v>
      </c>
      <c r="E51" s="78">
        <f t="shared" si="2"/>
        <v>4.4790196839936272</v>
      </c>
      <c r="F51" s="77">
        <f>+SUM($C$45:C51)</f>
        <v>16700.472481709989</v>
      </c>
      <c r="G51" s="78">
        <v>5111.8483031900023</v>
      </c>
      <c r="H51" s="78">
        <f t="shared" si="1"/>
        <v>18.573970908608061</v>
      </c>
      <c r="I51" s="78">
        <f t="shared" si="3"/>
        <v>-1.5795999980466036</v>
      </c>
      <c r="J51" s="77">
        <f>+SUM($G$45:G51)</f>
        <v>33957.957696219979</v>
      </c>
    </row>
    <row r="52" spans="1:10" x14ac:dyDescent="0.3">
      <c r="B52" s="1" t="s">
        <v>165</v>
      </c>
      <c r="C52" s="78">
        <v>2442.4431333299899</v>
      </c>
      <c r="D52" s="78">
        <f t="shared" si="0"/>
        <v>-5.3907718022652205</v>
      </c>
      <c r="E52" s="78">
        <f t="shared" si="2"/>
        <v>4.2052731530378225</v>
      </c>
      <c r="F52" s="77">
        <f>+SUM($C$45:C52)</f>
        <v>19142.915615039979</v>
      </c>
      <c r="G52" s="78">
        <v>4974.8587840399896</v>
      </c>
      <c r="H52" s="78">
        <f t="shared" si="1"/>
        <v>-2.6798432000520336</v>
      </c>
      <c r="I52" s="78">
        <f t="shared" si="3"/>
        <v>-5.0459857693373209</v>
      </c>
      <c r="J52" s="77">
        <f>+SUM($G$45:G52)</f>
        <v>38932.816480259971</v>
      </c>
    </row>
    <row r="53" spans="1:10" x14ac:dyDescent="0.3">
      <c r="B53" s="1" t="s">
        <v>166</v>
      </c>
      <c r="C53" s="78">
        <v>2793.7718793300005</v>
      </c>
      <c r="D53" s="78">
        <f t="shared" si="0"/>
        <v>14.384316310407371</v>
      </c>
      <c r="E53" s="78">
        <f t="shared" si="2"/>
        <v>19.479656950538214</v>
      </c>
      <c r="F53" s="77">
        <f>+SUM($C$45:C53)</f>
        <v>21936.68749436998</v>
      </c>
      <c r="G53" s="78">
        <v>5147.6846760100007</v>
      </c>
      <c r="H53" s="78">
        <f t="shared" si="1"/>
        <v>3.4739858852769885</v>
      </c>
      <c r="I53" s="78">
        <f t="shared" si="3"/>
        <v>10.013679488808606</v>
      </c>
      <c r="J53" s="77">
        <f>+SUM($G$45:G53)</f>
        <v>44080.501156269973</v>
      </c>
    </row>
    <row r="54" spans="1:10" x14ac:dyDescent="0.3">
      <c r="B54" s="1" t="s">
        <v>167</v>
      </c>
      <c r="C54" s="78">
        <v>2682.4651668199831</v>
      </c>
      <c r="D54" s="78">
        <f t="shared" si="0"/>
        <v>-3.9841016846626331</v>
      </c>
      <c r="E54" s="78">
        <f t="shared" si="2"/>
        <v>5.5825424795008018</v>
      </c>
      <c r="F54" s="77">
        <f>+SUM($C$45:C54)</f>
        <v>24619.152661189964</v>
      </c>
      <c r="G54" s="78">
        <v>5348.2227467599814</v>
      </c>
      <c r="H54" s="78">
        <f t="shared" si="1"/>
        <v>3.8956945378678256</v>
      </c>
      <c r="I54" s="78">
        <f t="shared" si="3"/>
        <v>2.4838095416974397</v>
      </c>
      <c r="J54" s="77">
        <f>+SUM($G$45:G54)</f>
        <v>49428.723903029953</v>
      </c>
    </row>
    <row r="55" spans="1:10" x14ac:dyDescent="0.3">
      <c r="B55" s="1" t="s">
        <v>168</v>
      </c>
      <c r="C55" s="78">
        <v>2570.4956858199962</v>
      </c>
      <c r="D55" s="78">
        <f t="shared" si="0"/>
        <v>-4.174126187544303</v>
      </c>
      <c r="E55" s="78">
        <f t="shared" si="2"/>
        <v>3.7699490155462598</v>
      </c>
      <c r="F55" s="77">
        <f>+SUM($C$45:C55)</f>
        <v>27189.648347009959</v>
      </c>
      <c r="G55" s="78">
        <v>5033.1268874899943</v>
      </c>
      <c r="H55" s="78">
        <f t="shared" si="1"/>
        <v>-5.8915994002096426</v>
      </c>
      <c r="I55" s="78">
        <f t="shared" si="3"/>
        <v>-1.8031832663026961</v>
      </c>
      <c r="J55" s="77">
        <f>+SUM($G$45:G55)</f>
        <v>54461.850790519951</v>
      </c>
    </row>
    <row r="56" spans="1:10" x14ac:dyDescent="0.3">
      <c r="B56" s="1" t="s">
        <v>169</v>
      </c>
      <c r="C56" s="78">
        <v>2410.947973030005</v>
      </c>
      <c r="D56" s="78">
        <f t="shared" si="0"/>
        <v>-6.2068850638469399</v>
      </c>
      <c r="E56" s="78">
        <f t="shared" si="2"/>
        <v>11.303129514736355</v>
      </c>
      <c r="F56" s="77">
        <f>+SUM($C$45:C56)</f>
        <v>29600.596320039964</v>
      </c>
      <c r="G56" s="78">
        <v>4935.1824792600082</v>
      </c>
      <c r="H56" s="78">
        <f t="shared" si="1"/>
        <v>-1.9459952117128267</v>
      </c>
      <c r="I56" s="78">
        <f t="shared" si="3"/>
        <v>8.6492862815291431</v>
      </c>
      <c r="J56" s="77">
        <f>+SUM($G$45:G56)</f>
        <v>59397.03326977996</v>
      </c>
    </row>
    <row r="57" spans="1:10" x14ac:dyDescent="0.3">
      <c r="A57" s="1">
        <v>2014</v>
      </c>
      <c r="B57" s="1" t="s">
        <v>158</v>
      </c>
      <c r="C57" s="78">
        <v>2488.062516049994</v>
      </c>
      <c r="D57" s="78">
        <f t="shared" si="0"/>
        <v>3.1985154338719894</v>
      </c>
      <c r="E57" s="78">
        <f t="shared" si="2"/>
        <v>3.0037973739567576</v>
      </c>
      <c r="F57" s="77">
        <f>+SUM($C$57:C57)</f>
        <v>2488.062516049994</v>
      </c>
      <c r="G57" s="78">
        <v>4844.1292835099948</v>
      </c>
      <c r="H57" s="78">
        <f t="shared" si="1"/>
        <v>-1.8449813382314062</v>
      </c>
      <c r="I57" s="78">
        <f t="shared" si="3"/>
        <v>-6.8597114118989992</v>
      </c>
      <c r="J57" s="77">
        <f>+SUM($G$57:G57)</f>
        <v>4844.1292835099948</v>
      </c>
    </row>
    <row r="58" spans="1:10" x14ac:dyDescent="0.3">
      <c r="B58" s="1" t="s">
        <v>159</v>
      </c>
      <c r="C58" s="78">
        <v>2646.9889471099973</v>
      </c>
      <c r="D58" s="78">
        <f t="shared" si="0"/>
        <v>6.3875577898385103</v>
      </c>
      <c r="E58" s="78">
        <f t="shared" si="2"/>
        <v>16.425769754614052</v>
      </c>
      <c r="F58" s="77">
        <f>+SUM($C$57:C58)</f>
        <v>5135.0514631599908</v>
      </c>
      <c r="G58" s="78">
        <v>5003.4944590899986</v>
      </c>
      <c r="H58" s="78">
        <f t="shared" si="1"/>
        <v>3.2898621455563131</v>
      </c>
      <c r="I58" s="78">
        <f t="shared" si="3"/>
        <v>11.250789564239966</v>
      </c>
      <c r="J58" s="77">
        <f>+SUM($G$57:G58)</f>
        <v>9847.6237425999934</v>
      </c>
    </row>
    <row r="59" spans="1:10" x14ac:dyDescent="0.3">
      <c r="B59" s="1" t="s">
        <v>160</v>
      </c>
      <c r="C59" s="78">
        <v>2523.8652863600064</v>
      </c>
      <c r="D59" s="78">
        <f t="shared" si="0"/>
        <v>-4.6514610831457475</v>
      </c>
      <c r="E59" s="78">
        <f t="shared" si="2"/>
        <v>11.4156525927567</v>
      </c>
      <c r="F59" s="77">
        <f>+SUM($C$57:C59)</f>
        <v>7658.9167495199972</v>
      </c>
      <c r="G59" s="78">
        <v>4911.8926789400075</v>
      </c>
      <c r="H59" s="78">
        <f t="shared" si="1"/>
        <v>-1.8307561025389987</v>
      </c>
      <c r="I59" s="78">
        <f t="shared" si="3"/>
        <v>9.4416983846010538</v>
      </c>
      <c r="J59" s="77">
        <f>+SUM($G$57:G59)</f>
        <v>14759.51642154</v>
      </c>
    </row>
    <row r="60" spans="1:10" x14ac:dyDescent="0.3">
      <c r="B60" s="1" t="s">
        <v>161</v>
      </c>
      <c r="C60" s="78">
        <v>2770.8612112299998</v>
      </c>
      <c r="D60" s="78">
        <f t="shared" si="0"/>
        <v>9.7864147585396069</v>
      </c>
      <c r="E60" s="78">
        <f t="shared" si="2"/>
        <v>8.5314818029925732</v>
      </c>
      <c r="F60" s="77">
        <f>+SUM($C$57:C60)</f>
        <v>10429.777960749998</v>
      </c>
      <c r="G60" s="78">
        <v>5454.8050775600004</v>
      </c>
      <c r="H60" s="78">
        <f t="shared" si="1"/>
        <v>11.053018339503978</v>
      </c>
      <c r="I60" s="78">
        <f t="shared" si="3"/>
        <v>5.5672563862040789</v>
      </c>
      <c r="J60" s="77">
        <f>+SUM($G$57:G60)</f>
        <v>20214.321499099999</v>
      </c>
    </row>
    <row r="61" spans="1:10" x14ac:dyDescent="0.3">
      <c r="B61" s="1" t="s">
        <v>162</v>
      </c>
      <c r="C61" s="78">
        <v>2753.108873589998</v>
      </c>
      <c r="D61" s="78">
        <f t="shared" si="0"/>
        <v>-0.64067942371323738</v>
      </c>
      <c r="E61" s="78">
        <f t="shared" si="2"/>
        <v>7.3134907257684603</v>
      </c>
      <c r="F61" s="77">
        <f>+SUM($C$57:C61)</f>
        <v>13182.886834339995</v>
      </c>
      <c r="G61" s="78">
        <v>5423.3911840699975</v>
      </c>
      <c r="H61" s="78">
        <f t="shared" si="1"/>
        <v>-0.57589396950650951</v>
      </c>
      <c r="I61" s="78">
        <f t="shared" si="3"/>
        <v>4.6715159339945558</v>
      </c>
      <c r="J61" s="77">
        <f>+SUM($G$57:G61)</f>
        <v>25637.712683169997</v>
      </c>
    </row>
    <row r="62" spans="1:10" x14ac:dyDescent="0.3">
      <c r="B62" s="1" t="s">
        <v>163</v>
      </c>
      <c r="C62" s="78">
        <v>2466.9283958499955</v>
      </c>
      <c r="D62" s="78">
        <f t="shared" si="0"/>
        <v>-10.394811497840578</v>
      </c>
      <c r="E62" s="78">
        <f t="shared" si="2"/>
        <v>20.572532394957804</v>
      </c>
      <c r="F62" s="77">
        <f>+SUM($C$57:C62)</f>
        <v>15649.81523018999</v>
      </c>
      <c r="G62" s="78">
        <v>4923.4658923499937</v>
      </c>
      <c r="H62" s="78">
        <f t="shared" si="1"/>
        <v>-9.2179463872792837</v>
      </c>
      <c r="I62" s="78">
        <f t="shared" si="3"/>
        <v>14.204269544681168</v>
      </c>
      <c r="J62" s="77">
        <f>+SUM($G$57:G62)</f>
        <v>30561.178575519989</v>
      </c>
    </row>
    <row r="63" spans="1:10" x14ac:dyDescent="0.3">
      <c r="B63" s="1" t="s">
        <v>164</v>
      </c>
      <c r="C63" s="78">
        <v>3160.5105413500196</v>
      </c>
      <c r="D63" s="78">
        <f t="shared" si="0"/>
        <v>28.115211883198839</v>
      </c>
      <c r="E63" s="78">
        <f t="shared" si="2"/>
        <v>22.423920109967881</v>
      </c>
      <c r="F63" s="77">
        <f>+SUM($C$57:C63)</f>
        <v>18810.32577154001</v>
      </c>
      <c r="G63" s="78">
        <v>6084.1822534100156</v>
      </c>
      <c r="H63" s="78">
        <f t="shared" si="1"/>
        <v>23.575188422926317</v>
      </c>
      <c r="I63" s="78">
        <f t="shared" si="3"/>
        <v>19.021181626482104</v>
      </c>
      <c r="J63" s="77">
        <f>+SUM($G$57:G63)</f>
        <v>36645.360828930003</v>
      </c>
    </row>
    <row r="64" spans="1:10" x14ac:dyDescent="0.3">
      <c r="B64" s="1" t="s">
        <v>165</v>
      </c>
      <c r="C64" s="78">
        <v>2381.1641709000064</v>
      </c>
      <c r="D64" s="78">
        <f t="shared" si="0"/>
        <v>-24.658875844695444</v>
      </c>
      <c r="E64" s="78">
        <f t="shared" si="2"/>
        <v>-2.5089207438961552</v>
      </c>
      <c r="F64" s="77">
        <f>+SUM($C$57:C64)</f>
        <v>21191.489942440017</v>
      </c>
      <c r="G64" s="78">
        <v>4901.9335257200064</v>
      </c>
      <c r="H64" s="78">
        <f t="shared" si="1"/>
        <v>-19.431514021911354</v>
      </c>
      <c r="I64" s="78">
        <f t="shared" si="3"/>
        <v>-1.4658759471512468</v>
      </c>
      <c r="J64" s="77">
        <f>+SUM($G$57:G64)</f>
        <v>41547.29435465001</v>
      </c>
    </row>
    <row r="65" spans="1:10" x14ac:dyDescent="0.3">
      <c r="B65" s="1" t="s">
        <v>166</v>
      </c>
      <c r="C65" s="78">
        <v>3040.4034683399937</v>
      </c>
      <c r="D65" s="78">
        <f t="shared" si="0"/>
        <v>27.685587810218706</v>
      </c>
      <c r="E65" s="78">
        <f t="shared" si="2"/>
        <v>8.827907204404255</v>
      </c>
      <c r="F65" s="77">
        <f>+SUM($C$57:C65)</f>
        <v>24231.893410780012</v>
      </c>
      <c r="G65" s="78">
        <v>5791.3363430599911</v>
      </c>
      <c r="H65" s="78">
        <f t="shared" si="1"/>
        <v>18.143918367586338</v>
      </c>
      <c r="I65" s="78">
        <f t="shared" si="3"/>
        <v>12.503712009588128</v>
      </c>
      <c r="J65" s="77">
        <f>+SUM($G$57:G65)</f>
        <v>47338.630697710003</v>
      </c>
    </row>
    <row r="66" spans="1:10" x14ac:dyDescent="0.3">
      <c r="B66" s="1" t="s">
        <v>167</v>
      </c>
      <c r="C66" s="78">
        <v>2945.9425654500037</v>
      </c>
      <c r="D66" s="78">
        <f t="shared" si="0"/>
        <v>-3.1068542012144178</v>
      </c>
      <c r="E66" s="78">
        <f t="shared" si="2"/>
        <v>9.8222113706836609</v>
      </c>
      <c r="F66" s="77">
        <f>+SUM($C$57:C66)</f>
        <v>27177.835976230017</v>
      </c>
      <c r="G66" s="78">
        <v>5847.1328345300035</v>
      </c>
      <c r="H66" s="78">
        <f t="shared" si="1"/>
        <v>0.96344760802705309</v>
      </c>
      <c r="I66" s="78">
        <f t="shared" si="3"/>
        <v>9.328521106796984</v>
      </c>
      <c r="J66" s="77">
        <f>+SUM($G$57:G66)</f>
        <v>53185.763532240009</v>
      </c>
    </row>
    <row r="67" spans="1:10" x14ac:dyDescent="0.3">
      <c r="B67" s="1" t="s">
        <v>168</v>
      </c>
      <c r="C67" s="78">
        <v>2875.1480856100047</v>
      </c>
      <c r="D67" s="78">
        <f t="shared" si="0"/>
        <v>-2.4031181283123573</v>
      </c>
      <c r="E67" s="78">
        <f t="shared" si="2"/>
        <v>11.851893059794179</v>
      </c>
      <c r="F67" s="77">
        <f>+SUM($C$57:C67)</f>
        <v>30052.984061840023</v>
      </c>
      <c r="G67" s="78">
        <v>5354.2781452500039</v>
      </c>
      <c r="H67" s="78">
        <f t="shared" si="1"/>
        <v>-8.4289976511131499</v>
      </c>
      <c r="I67" s="78">
        <f t="shared" si="3"/>
        <v>6.3807502759018746</v>
      </c>
      <c r="J67" s="77">
        <f>+SUM($G$57:G67)</f>
        <v>58540.041677490015</v>
      </c>
    </row>
    <row r="68" spans="1:10" x14ac:dyDescent="0.3">
      <c r="B68" s="1" t="s">
        <v>169</v>
      </c>
      <c r="C68" s="78">
        <v>2895.5024605499893</v>
      </c>
      <c r="D68" s="78">
        <f t="shared" si="0"/>
        <v>0.70794179408906643</v>
      </c>
      <c r="E68" s="78">
        <f t="shared" si="2"/>
        <v>20.098089753094555</v>
      </c>
      <c r="F68" s="77">
        <f>+SUM($C$57:C68)</f>
        <v>32948.486522390012</v>
      </c>
      <c r="G68" s="78">
        <v>5488.8420316899892</v>
      </c>
      <c r="H68" s="78">
        <f t="shared" si="1"/>
        <v>2.5132031394252863</v>
      </c>
      <c r="I68" s="78">
        <f t="shared" si="3"/>
        <v>11.21862372377764</v>
      </c>
      <c r="J68" s="77">
        <f>+SUM($G$57:G68)</f>
        <v>64028.883709180001</v>
      </c>
    </row>
    <row r="69" spans="1:10" x14ac:dyDescent="0.3">
      <c r="A69" s="1">
        <v>2015</v>
      </c>
      <c r="B69" s="1" t="s">
        <v>158</v>
      </c>
      <c r="C69" s="78">
        <v>2411.5973761800119</v>
      </c>
      <c r="D69" s="78">
        <f t="shared" si="0"/>
        <v>-16.712300920582251</v>
      </c>
      <c r="E69" s="78">
        <f t="shared" si="2"/>
        <v>-3.0732804894057324</v>
      </c>
      <c r="F69" s="77">
        <f>+SUM($C$69:C69)</f>
        <v>2411.5973761800119</v>
      </c>
      <c r="G69" s="78">
        <v>4885.0440575500133</v>
      </c>
      <c r="H69" s="78">
        <f t="shared" si="1"/>
        <v>-11.00046185796441</v>
      </c>
      <c r="I69" s="78">
        <f t="shared" si="3"/>
        <v>0.84462597188100119</v>
      </c>
      <c r="J69" s="77">
        <f>+SUM($G$69:G69)</f>
        <v>4885.0440575500133</v>
      </c>
    </row>
    <row r="70" spans="1:10" x14ac:dyDescent="0.3">
      <c r="B70" s="1" t="s">
        <v>159</v>
      </c>
      <c r="C70" s="78">
        <v>2370.7573823899879</v>
      </c>
      <c r="D70" s="78">
        <f t="shared" si="0"/>
        <v>-1.6934830910587095</v>
      </c>
      <c r="E70" s="78">
        <f t="shared" si="2"/>
        <v>-10.435690146028037</v>
      </c>
      <c r="F70" s="77">
        <f>+SUM($C$69:C70)</f>
        <v>4782.3547585699998</v>
      </c>
      <c r="G70" s="78">
        <v>4587.0793516299855</v>
      </c>
      <c r="H70" s="78">
        <f t="shared" si="1"/>
        <v>-6.0995295520316262</v>
      </c>
      <c r="I70" s="78">
        <f t="shared" si="3"/>
        <v>-8.3224856320865683</v>
      </c>
      <c r="J70" s="77">
        <f>+SUM($G$69:G70)</f>
        <v>9472.1234091799997</v>
      </c>
    </row>
    <row r="71" spans="1:10" x14ac:dyDescent="0.3">
      <c r="B71" s="1" t="s">
        <v>160</v>
      </c>
      <c r="C71" s="78">
        <v>2384.8127129199834</v>
      </c>
      <c r="D71" s="78">
        <f t="shared" si="0"/>
        <v>0.59286245966789863</v>
      </c>
      <c r="E71" s="78">
        <f t="shared" si="2"/>
        <v>-5.509508538015865</v>
      </c>
      <c r="F71" s="77">
        <f>+SUM($C$69:C71)</f>
        <v>7167.1674714899837</v>
      </c>
      <c r="G71" s="78">
        <v>4641.2150451899843</v>
      </c>
      <c r="H71" s="78">
        <f t="shared" si="1"/>
        <v>1.1801778301646806</v>
      </c>
      <c r="I71" s="78">
        <f t="shared" si="3"/>
        <v>-5.5106585473776164</v>
      </c>
      <c r="J71" s="77">
        <f>+SUM($G$69:G71)</f>
        <v>14113.338454369983</v>
      </c>
    </row>
    <row r="72" spans="1:10" x14ac:dyDescent="0.3">
      <c r="B72" s="1" t="s">
        <v>161</v>
      </c>
      <c r="C72" s="78">
        <v>2289.4936689300025</v>
      </c>
      <c r="D72" s="78">
        <f t="shared" si="0"/>
        <v>-3.9969194844349545</v>
      </c>
      <c r="E72" s="78">
        <f t="shared" si="2"/>
        <v>-17.372488392744714</v>
      </c>
      <c r="F72" s="77">
        <f>+SUM($C$69:C72)</f>
        <v>9456.6611404199866</v>
      </c>
      <c r="G72" s="78">
        <v>4461.1539625400037</v>
      </c>
      <c r="H72" s="78">
        <f t="shared" si="1"/>
        <v>-3.8796108539850991</v>
      </c>
      <c r="I72" s="78">
        <f t="shared" si="3"/>
        <v>-18.216070068345473</v>
      </c>
      <c r="J72" s="77">
        <f>+SUM($G$69:G72)</f>
        <v>18574.492416909987</v>
      </c>
    </row>
    <row r="73" spans="1:10" x14ac:dyDescent="0.3">
      <c r="B73" s="1" t="s">
        <v>162</v>
      </c>
      <c r="C73" s="78">
        <v>2145.5792995799929</v>
      </c>
      <c r="D73" s="78">
        <f t="shared" si="0"/>
        <v>-6.2858601140953709</v>
      </c>
      <c r="E73" s="78">
        <f t="shared" si="2"/>
        <v>-22.067037734610139</v>
      </c>
      <c r="F73" s="77">
        <f>+SUM($C$69:C73)</f>
        <v>11602.24043999998</v>
      </c>
      <c r="G73" s="78">
        <v>4439.6040035899923</v>
      </c>
      <c r="H73" s="78">
        <f t="shared" si="1"/>
        <v>-0.4830579516189033</v>
      </c>
      <c r="I73" s="78">
        <f t="shared" si="3"/>
        <v>-18.139705344686561</v>
      </c>
      <c r="J73" s="77">
        <f>+SUM($G$69:G73)</f>
        <v>23014.09642049998</v>
      </c>
    </row>
    <row r="74" spans="1:10" x14ac:dyDescent="0.3">
      <c r="B74" s="1" t="s">
        <v>163</v>
      </c>
      <c r="C74" s="78">
        <v>2066.8558169299949</v>
      </c>
      <c r="D74" s="78">
        <f t="shared" si="0"/>
        <v>-3.6691015179633979</v>
      </c>
      <c r="E74" s="78">
        <f t="shared" si="2"/>
        <v>-16.217437830503101</v>
      </c>
      <c r="F74" s="77">
        <f>+SUM($C$69:C74)</f>
        <v>13669.096256929974</v>
      </c>
      <c r="G74" s="78">
        <v>4221.1508454999948</v>
      </c>
      <c r="H74" s="78">
        <f t="shared" si="1"/>
        <v>-4.920555029533034</v>
      </c>
      <c r="I74" s="78">
        <f t="shared" si="3"/>
        <v>-14.264647348146468</v>
      </c>
      <c r="J74" s="77">
        <f>+SUM($G$69:G74)</f>
        <v>27235.247265999977</v>
      </c>
    </row>
    <row r="75" spans="1:10" x14ac:dyDescent="0.3">
      <c r="B75" s="1" t="s">
        <v>164</v>
      </c>
      <c r="C75" s="78">
        <v>2587.8406731499972</v>
      </c>
      <c r="D75" s="78">
        <f t="shared" si="0"/>
        <v>25.206637635413159</v>
      </c>
      <c r="E75" s="78">
        <f t="shared" si="2"/>
        <v>-18.119536723816935</v>
      </c>
      <c r="F75" s="77">
        <f>+SUM($C$69:C75)</f>
        <v>16256.93693007997</v>
      </c>
      <c r="G75" s="78">
        <v>4967.8185940699968</v>
      </c>
      <c r="H75" s="78">
        <f t="shared" si="1"/>
        <v>17.688724613241334</v>
      </c>
      <c r="I75" s="78">
        <f t="shared" si="3"/>
        <v>-18.348622918294851</v>
      </c>
      <c r="J75" s="77">
        <f>+SUM($G$69:G75)</f>
        <v>32203.065860069975</v>
      </c>
    </row>
    <row r="76" spans="1:10" x14ac:dyDescent="0.3">
      <c r="B76" s="1" t="s">
        <v>165</v>
      </c>
      <c r="C76" s="78">
        <v>2254.1368762599959</v>
      </c>
      <c r="D76" s="78">
        <f t="shared" si="0"/>
        <v>-12.895067318182569</v>
      </c>
      <c r="E76" s="78">
        <f t="shared" si="2"/>
        <v>-5.3346718463346434</v>
      </c>
      <c r="F76" s="77">
        <f>+SUM($C$69:C76)</f>
        <v>18511.073806339966</v>
      </c>
      <c r="G76" s="78">
        <v>4438.2722343199957</v>
      </c>
      <c r="H76" s="78">
        <f t="shared" si="1"/>
        <v>-10.65953495931015</v>
      </c>
      <c r="I76" s="78">
        <f t="shared" si="3"/>
        <v>-9.4587429422945348</v>
      </c>
      <c r="J76" s="77">
        <f>+SUM($G$69:G76)</f>
        <v>36641.338094389968</v>
      </c>
    </row>
    <row r="77" spans="1:10" x14ac:dyDescent="0.3">
      <c r="B77" s="1" t="s">
        <v>166</v>
      </c>
      <c r="C77" s="78">
        <v>2229.0447746800005</v>
      </c>
      <c r="D77" s="78">
        <f t="shared" si="0"/>
        <v>-1.1131578496522962</v>
      </c>
      <c r="E77" s="78">
        <f t="shared" si="2"/>
        <v>-26.685888965354337</v>
      </c>
      <c r="F77" s="77">
        <f>+SUM($C$69:C77)</f>
        <v>20740.118581019968</v>
      </c>
      <c r="G77" s="78">
        <v>4498.4345976899995</v>
      </c>
      <c r="H77" s="78">
        <f t="shared" si="1"/>
        <v>1.3555356723002205</v>
      </c>
      <c r="I77" s="78">
        <f t="shared" si="3"/>
        <v>-22.32475664997996</v>
      </c>
      <c r="J77" s="77">
        <f>+SUM($G$69:G77)</f>
        <v>41139.772692079969</v>
      </c>
    </row>
    <row r="78" spans="1:10" x14ac:dyDescent="0.3">
      <c r="B78" s="1" t="s">
        <v>167</v>
      </c>
      <c r="C78" s="78">
        <v>2258.1264526300047</v>
      </c>
      <c r="D78" s="78">
        <f t="shared" si="0"/>
        <v>1.3046699770388841</v>
      </c>
      <c r="E78" s="78">
        <f t="shared" si="2"/>
        <v>-23.347913190389463</v>
      </c>
      <c r="F78" s="77">
        <f>+SUM($C$69:C78)</f>
        <v>22998.245033649971</v>
      </c>
      <c r="G78" s="78">
        <v>4515.4291097900032</v>
      </c>
      <c r="H78" s="78">
        <f t="shared" si="1"/>
        <v>0.37778724422781806</v>
      </c>
      <c r="I78" s="78">
        <f t="shared" si="3"/>
        <v>-22.775328736772977</v>
      </c>
      <c r="J78" s="77">
        <f>+SUM($G$69:G78)</f>
        <v>45655.201801869975</v>
      </c>
    </row>
    <row r="79" spans="1:10" x14ac:dyDescent="0.3">
      <c r="B79" s="1" t="s">
        <v>168</v>
      </c>
      <c r="C79" s="78">
        <v>2196.3736808500098</v>
      </c>
      <c r="D79" s="78">
        <f t="shared" si="0"/>
        <v>-2.7346905975115874</v>
      </c>
      <c r="E79" s="78">
        <f t="shared" si="2"/>
        <v>-23.608328494703713</v>
      </c>
      <c r="F79" s="77">
        <f>+SUM($C$69:C79)</f>
        <v>25194.618714499982</v>
      </c>
      <c r="G79" s="78">
        <v>4243.0229361800102</v>
      </c>
      <c r="H79" s="78">
        <f t="shared" si="1"/>
        <v>-6.0327859653334599</v>
      </c>
      <c r="I79" s="78">
        <f t="shared" si="3"/>
        <v>-20.75452897522392</v>
      </c>
      <c r="J79" s="77">
        <f>+SUM($G$69:G79)</f>
        <v>49898.224738049983</v>
      </c>
    </row>
    <row r="80" spans="1:10" x14ac:dyDescent="0.3">
      <c r="B80" s="1" t="s">
        <v>169</v>
      </c>
      <c r="C80" s="78">
        <v>2148.0694284300052</v>
      </c>
      <c r="D80" s="78">
        <f t="shared" si="0"/>
        <v>-2.1992729580200887</v>
      </c>
      <c r="E80" s="78">
        <f t="shared" si="2"/>
        <v>-25.813586495036589</v>
      </c>
      <c r="F80" s="77">
        <f>+SUM($C$69:C80)</f>
        <v>27342.688142929986</v>
      </c>
      <c r="G80" s="78">
        <v>4159.3747339200072</v>
      </c>
      <c r="H80" s="78">
        <f t="shared" si="1"/>
        <v>-1.9714294152581573</v>
      </c>
      <c r="I80" s="78">
        <f t="shared" si="3"/>
        <v>-24.221270900023427</v>
      </c>
      <c r="J80" s="77">
        <f>+SUM($G$69:G80)</f>
        <v>54057.599471969988</v>
      </c>
    </row>
    <row r="81" spans="1:16" x14ac:dyDescent="0.3">
      <c r="A81" s="1">
        <v>2016</v>
      </c>
      <c r="B81" s="1" t="s">
        <v>158</v>
      </c>
      <c r="C81" s="78">
        <v>1683.064459290001</v>
      </c>
      <c r="D81" s="78">
        <f t="shared" si="0"/>
        <v>-21.647576329963883</v>
      </c>
      <c r="E81" s="78">
        <f t="shared" si="2"/>
        <v>-30.209558365170068</v>
      </c>
      <c r="F81" s="77">
        <f>+SUM($C$81:C81)</f>
        <v>1683.064459290001</v>
      </c>
      <c r="G81" s="78">
        <v>3519.6065496700012</v>
      </c>
      <c r="H81" s="78">
        <f t="shared" si="1"/>
        <v>-15.381354775097549</v>
      </c>
      <c r="I81" s="78">
        <f t="shared" si="3"/>
        <v>-27.951385735604134</v>
      </c>
      <c r="J81" s="77">
        <f>+SUM($G$81:G81)</f>
        <v>3519.6065496700012</v>
      </c>
    </row>
    <row r="82" spans="1:16" x14ac:dyDescent="0.3">
      <c r="B82" s="1" t="s">
        <v>159</v>
      </c>
      <c r="C82" s="78">
        <v>1676.1544526900022</v>
      </c>
      <c r="D82" s="78">
        <f t="shared" si="0"/>
        <v>-0.41056101932743161</v>
      </c>
      <c r="E82" s="78">
        <f t="shared" ref="E82:E91" si="4">+C82/C70*100-100</f>
        <v>-29.298777464936052</v>
      </c>
      <c r="F82" s="77">
        <f>+SUM($C$81:C82)</f>
        <v>3359.2189119800032</v>
      </c>
      <c r="G82" s="78">
        <v>3464.1679317100043</v>
      </c>
      <c r="H82" s="78">
        <f t="shared" si="1"/>
        <v>-1.5751367994583063</v>
      </c>
      <c r="I82" s="78">
        <f t="shared" si="3"/>
        <v>-24.479877801132062</v>
      </c>
      <c r="J82" s="77">
        <f>+SUM($G$81:G82)</f>
        <v>6983.7744813800055</v>
      </c>
    </row>
    <row r="83" spans="1:16" x14ac:dyDescent="0.3">
      <c r="B83" s="1" t="s">
        <v>160</v>
      </c>
      <c r="C83" s="78">
        <v>1740.9492604400004</v>
      </c>
      <c r="D83" s="78">
        <f t="shared" si="0"/>
        <v>3.8656824045070266</v>
      </c>
      <c r="E83" s="78">
        <f t="shared" si="4"/>
        <v>-26.99849128578451</v>
      </c>
      <c r="F83" s="77">
        <f>+SUM($C$81:C83)</f>
        <v>5100.1681724200034</v>
      </c>
      <c r="G83" s="78">
        <v>3592.2970097700004</v>
      </c>
      <c r="H83" s="78">
        <f t="shared" si="1"/>
        <v>3.698697077792886</v>
      </c>
      <c r="I83" s="78">
        <f t="shared" si="3"/>
        <v>-22.600074015252773</v>
      </c>
      <c r="J83" s="77">
        <f>+SUM($G$81:G83)</f>
        <v>10576.071491150005</v>
      </c>
    </row>
    <row r="84" spans="1:16" x14ac:dyDescent="0.3">
      <c r="B84" s="1" t="s">
        <v>161</v>
      </c>
      <c r="C84" s="78">
        <v>1742.0101956000044</v>
      </c>
      <c r="D84" s="78">
        <f t="shared" si="0"/>
        <v>6.0940039098895227E-2</v>
      </c>
      <c r="E84" s="78">
        <f t="shared" si="4"/>
        <v>-23.912862514525543</v>
      </c>
      <c r="F84" s="77">
        <f>+SUM($C$81:C84)</f>
        <v>6842.1783680200078</v>
      </c>
      <c r="G84" s="78">
        <v>3701.2295323700059</v>
      </c>
      <c r="H84" s="78">
        <f t="shared" si="1"/>
        <v>3.0323918736045812</v>
      </c>
      <c r="I84" s="78">
        <f t="shared" si="3"/>
        <v>-17.034256978150268</v>
      </c>
      <c r="J84" s="77">
        <f>+SUM($G$81:G84)</f>
        <v>14277.301023520011</v>
      </c>
    </row>
    <row r="85" spans="1:16" x14ac:dyDescent="0.3">
      <c r="B85" s="1" t="s">
        <v>162</v>
      </c>
      <c r="C85" s="78">
        <v>1780.9994208300018</v>
      </c>
      <c r="D85" s="78">
        <f t="shared" si="0"/>
        <v>2.2381743418308844</v>
      </c>
      <c r="E85" s="78">
        <f t="shared" si="4"/>
        <v>-16.992141880813222</v>
      </c>
      <c r="F85" s="77">
        <f>+SUM($C$81:C85)</f>
        <v>8623.1777888500092</v>
      </c>
      <c r="G85" s="78">
        <v>3584.3570412299964</v>
      </c>
      <c r="H85" s="78">
        <f t="shared" si="1"/>
        <v>-3.1576666650331333</v>
      </c>
      <c r="I85" s="78">
        <f t="shared" si="3"/>
        <v>-19.264037100345405</v>
      </c>
      <c r="J85" s="77">
        <f>+SUM($G$81:G85)</f>
        <v>17861.658064750009</v>
      </c>
      <c r="P85" s="9"/>
    </row>
    <row r="86" spans="1:16" x14ac:dyDescent="0.3">
      <c r="B86" s="1" t="s">
        <v>163</v>
      </c>
      <c r="C86" s="78">
        <v>1838.2695362700097</v>
      </c>
      <c r="D86" s="78">
        <f t="shared" ref="D86:D123" si="5">+C86/C85*100-100</f>
        <v>3.2156167357605341</v>
      </c>
      <c r="E86" s="78">
        <f t="shared" si="4"/>
        <v>-11.0596142598624</v>
      </c>
      <c r="F86" s="77">
        <f>+SUM($C$81:C86)</f>
        <v>10461.447325120018</v>
      </c>
      <c r="G86" s="78">
        <v>3686.2294249299894</v>
      </c>
      <c r="H86" s="78">
        <f t="shared" ref="H86:H133" si="6">+G86/G85*100-100</f>
        <v>2.8421382838868823</v>
      </c>
      <c r="I86" s="78">
        <f t="shared" si="3"/>
        <v>-12.672407126607766</v>
      </c>
      <c r="J86" s="77">
        <f>+SUM($G$81:G86)</f>
        <v>21547.887489679997</v>
      </c>
      <c r="P86" s="9"/>
    </row>
    <row r="87" spans="1:16" x14ac:dyDescent="0.3">
      <c r="B87" s="1" t="s">
        <v>164</v>
      </c>
      <c r="C87" s="78">
        <v>1638.6985542800062</v>
      </c>
      <c r="D87" s="78">
        <f t="shared" si="5"/>
        <v>-10.856459189056039</v>
      </c>
      <c r="E87" s="78">
        <f t="shared" si="4"/>
        <v>-36.676992085245608</v>
      </c>
      <c r="F87" s="77">
        <f>+SUM($C$81:C87)</f>
        <v>12100.145879400025</v>
      </c>
      <c r="G87" s="78">
        <v>3353.6742550199979</v>
      </c>
      <c r="H87" s="78">
        <f t="shared" si="6"/>
        <v>-9.0215537769005749</v>
      </c>
      <c r="I87" s="78">
        <f t="shared" si="3"/>
        <v>-32.49201452276813</v>
      </c>
      <c r="J87" s="77">
        <f>+SUM($G$81:G87)</f>
        <v>24901.561744699997</v>
      </c>
    </row>
    <row r="88" spans="1:16" x14ac:dyDescent="0.3">
      <c r="B88" s="1" t="s">
        <v>165</v>
      </c>
      <c r="C88" s="78">
        <v>2098.7184923600057</v>
      </c>
      <c r="D88" s="78">
        <f t="shared" si="5"/>
        <v>28.07227338295408</v>
      </c>
      <c r="E88" s="78">
        <f t="shared" si="4"/>
        <v>-6.8948068565319858</v>
      </c>
      <c r="F88" s="77">
        <f>+SUM($C$81:C88)</f>
        <v>14198.86437176003</v>
      </c>
      <c r="G88" s="78">
        <v>4236.5016788199946</v>
      </c>
      <c r="H88" s="78">
        <f t="shared" si="6"/>
        <v>26.324185256767962</v>
      </c>
      <c r="I88" s="78">
        <f t="shared" si="3"/>
        <v>-4.5461509535120967</v>
      </c>
      <c r="J88" s="77">
        <f>+SUM($G$81:G88)</f>
        <v>29138.06342351999</v>
      </c>
    </row>
    <row r="89" spans="1:16" x14ac:dyDescent="0.3">
      <c r="B89" s="1" t="s">
        <v>166</v>
      </c>
      <c r="C89" s="78">
        <v>1822.123309130003</v>
      </c>
      <c r="D89" s="78">
        <f t="shared" si="5"/>
        <v>-13.179241724742781</v>
      </c>
      <c r="E89" s="78">
        <f t="shared" si="4"/>
        <v>-18.255419100247323</v>
      </c>
      <c r="F89" s="77">
        <f>+SUM($C$81:C89)</f>
        <v>16020.987680890034</v>
      </c>
      <c r="G89" s="78">
        <v>3952.68841475</v>
      </c>
      <c r="H89" s="78">
        <f t="shared" si="6"/>
        <v>-6.6992364357812733</v>
      </c>
      <c r="I89" s="78">
        <f t="shared" si="3"/>
        <v>-12.131913248672035</v>
      </c>
      <c r="J89" s="77">
        <f>+SUM($G$81:G89)</f>
        <v>33090.751838269993</v>
      </c>
    </row>
    <row r="90" spans="1:16" x14ac:dyDescent="0.3">
      <c r="B90" s="1" t="s">
        <v>167</v>
      </c>
      <c r="C90" s="78">
        <v>1770.4063502700028</v>
      </c>
      <c r="D90" s="78">
        <f t="shared" si="5"/>
        <v>-2.8382798573985184</v>
      </c>
      <c r="E90" s="78">
        <f t="shared" si="4"/>
        <v>-21.598440680412821</v>
      </c>
      <c r="F90" s="77">
        <f>+SUM($C$81:C90)</f>
        <v>17791.394031160038</v>
      </c>
      <c r="G90" s="78">
        <v>3612.5820046100066</v>
      </c>
      <c r="H90" s="78">
        <f t="shared" si="6"/>
        <v>-8.6044325900022756</v>
      </c>
      <c r="I90" s="78">
        <f t="shared" si="3"/>
        <v>-19.994713309140735</v>
      </c>
      <c r="J90" s="77">
        <f>+SUM($G$81:G90)</f>
        <v>36703.333842879998</v>
      </c>
    </row>
    <row r="91" spans="1:16" x14ac:dyDescent="0.3">
      <c r="B91" s="1" t="s">
        <v>168</v>
      </c>
      <c r="C91" s="78">
        <v>2067.8305602000019</v>
      </c>
      <c r="D91" s="78">
        <f t="shared" si="5"/>
        <v>16.799770848350121</v>
      </c>
      <c r="E91" s="78">
        <f t="shared" si="4"/>
        <v>-5.8525159798974187</v>
      </c>
      <c r="F91" s="77">
        <f>+SUM($C$81:C91)</f>
        <v>19859.224591360042</v>
      </c>
      <c r="G91" s="78">
        <v>4164.7572875499945</v>
      </c>
      <c r="H91" s="78">
        <f t="shared" si="6"/>
        <v>15.284781971325728</v>
      </c>
      <c r="I91" s="78">
        <f t="shared" si="3"/>
        <v>-1.844572838922204</v>
      </c>
      <c r="J91" s="77">
        <f>+SUM($G$81:G91)</f>
        <v>40868.091130429995</v>
      </c>
    </row>
    <row r="92" spans="1:16" x14ac:dyDescent="0.3">
      <c r="B92" s="1" t="s">
        <v>169</v>
      </c>
      <c r="C92" s="78">
        <v>2114.9137696599992</v>
      </c>
      <c r="D92" s="78">
        <f t="shared" si="5"/>
        <v>2.2769374999198817</v>
      </c>
      <c r="E92" s="78">
        <f t="shared" ref="E92" si="7">+C92/C80*100-100</f>
        <v>-1.5435096431794193</v>
      </c>
      <c r="F92" s="77">
        <f>+SUM($C$81:C92)</f>
        <v>21974.138361020043</v>
      </c>
      <c r="G92" s="78">
        <v>4041.0796183400021</v>
      </c>
      <c r="H92" s="78">
        <f t="shared" si="6"/>
        <v>-2.9696248945817558</v>
      </c>
      <c r="I92" s="78">
        <f t="shared" si="3"/>
        <v>-2.8440600606456456</v>
      </c>
      <c r="J92" s="77">
        <f>+SUM($G$81:G92)</f>
        <v>44909.170748769997</v>
      </c>
    </row>
    <row r="93" spans="1:16" x14ac:dyDescent="0.3">
      <c r="A93" s="1">
        <v>2017</v>
      </c>
      <c r="B93" s="1" t="s">
        <v>158</v>
      </c>
      <c r="C93" s="78">
        <v>1649.2403519899967</v>
      </c>
      <c r="D93" s="78">
        <f t="shared" si="5"/>
        <v>-22.018553396853889</v>
      </c>
      <c r="E93" s="78">
        <f>+C93/C81*100-100</f>
        <v>-2.0096739084059152</v>
      </c>
      <c r="F93" s="77">
        <f>+SUM($C$93:C93)</f>
        <v>1649.2403519899967</v>
      </c>
      <c r="G93" s="78">
        <v>3530.1659026699963</v>
      </c>
      <c r="H93" s="78">
        <f t="shared" si="6"/>
        <v>-12.643000483120375</v>
      </c>
      <c r="I93" s="78">
        <f t="shared" si="3"/>
        <v>0.30001515371043297</v>
      </c>
      <c r="J93" s="77">
        <f>+SUM($G$93:G93)</f>
        <v>3530.1659026699963</v>
      </c>
    </row>
    <row r="94" spans="1:16" x14ac:dyDescent="0.3">
      <c r="B94" s="1" t="s">
        <v>159</v>
      </c>
      <c r="C94" s="78">
        <v>1803.8167912999909</v>
      </c>
      <c r="D94" s="78">
        <f t="shared" si="5"/>
        <v>9.3725841187113872</v>
      </c>
      <c r="E94" s="78">
        <f t="shared" ref="E94:E123" si="8">+C94/C82*100-100</f>
        <v>7.6163827507129724</v>
      </c>
      <c r="F94" s="77">
        <f>+SUM($C$93:C94)</f>
        <v>3453.0571432899878</v>
      </c>
      <c r="G94" s="78">
        <v>3646.7508806499909</v>
      </c>
      <c r="H94" s="78">
        <f t="shared" si="6"/>
        <v>3.3025353820288501</v>
      </c>
      <c r="I94" s="78">
        <f t="shared" si="3"/>
        <v>5.2706148356341203</v>
      </c>
      <c r="J94" s="77">
        <f>+SUM($G$93:G94)</f>
        <v>7176.9167833199872</v>
      </c>
    </row>
    <row r="95" spans="1:16" x14ac:dyDescent="0.3">
      <c r="B95" s="1" t="s">
        <v>160</v>
      </c>
      <c r="C95" s="78">
        <v>1955.1701173700021</v>
      </c>
      <c r="D95" s="78">
        <f t="shared" si="5"/>
        <v>8.3907260870397238</v>
      </c>
      <c r="E95" s="78">
        <f t="shared" si="8"/>
        <v>12.304830577076117</v>
      </c>
      <c r="F95" s="77">
        <f>+SUM($C$93:C95)</f>
        <v>5408.22726065999</v>
      </c>
      <c r="G95" s="78">
        <v>4123.1905493300019</v>
      </c>
      <c r="H95" s="78">
        <f t="shared" si="6"/>
        <v>13.064771471175774</v>
      </c>
      <c r="I95" s="78">
        <f t="shared" si="3"/>
        <v>14.778664963284655</v>
      </c>
      <c r="J95" s="77">
        <f>+SUM($G$93:G95)</f>
        <v>11300.10733264999</v>
      </c>
    </row>
    <row r="96" spans="1:16" x14ac:dyDescent="0.3">
      <c r="B96" s="1" t="s">
        <v>161</v>
      </c>
      <c r="C96" s="78">
        <v>1828.5654480299988</v>
      </c>
      <c r="D96" s="78">
        <f t="shared" si="5"/>
        <v>-6.4753787005657415</v>
      </c>
      <c r="E96" s="78">
        <f t="shared" si="8"/>
        <v>4.9686995316455125</v>
      </c>
      <c r="F96" s="77">
        <f>+SUM($C$93:C96)</f>
        <v>7236.792708689989</v>
      </c>
      <c r="G96" s="78">
        <v>4033.2601434000017</v>
      </c>
      <c r="H96" s="78">
        <f t="shared" si="6"/>
        <v>-2.1810877972790621</v>
      </c>
      <c r="I96" s="78">
        <f t="shared" si="3"/>
        <v>8.9708192406372262</v>
      </c>
      <c r="J96" s="77">
        <f>+SUM($G$93:G96)</f>
        <v>15333.367476049993</v>
      </c>
    </row>
    <row r="97" spans="1:10" x14ac:dyDescent="0.3">
      <c r="B97" s="1" t="s">
        <v>162</v>
      </c>
      <c r="C97" s="78">
        <v>1814.8264064500054</v>
      </c>
      <c r="D97" s="78">
        <f t="shared" si="5"/>
        <v>-0.75135629379823854</v>
      </c>
      <c r="E97" s="78">
        <f t="shared" si="8"/>
        <v>1.8993260314615412</v>
      </c>
      <c r="F97" s="77">
        <f>+SUM($C$93:C97)</f>
        <v>9051.6191151399944</v>
      </c>
      <c r="G97" s="78">
        <v>3727.5217405600029</v>
      </c>
      <c r="H97" s="78">
        <f t="shared" si="6"/>
        <v>-7.5804285359650549</v>
      </c>
      <c r="I97" s="78">
        <f t="shared" ref="I97:I133" si="9">+G97/G85*100-100</f>
        <v>3.9941528615374295</v>
      </c>
      <c r="J97" s="77">
        <f>+SUM($G$93:G97)</f>
        <v>19060.889216609994</v>
      </c>
    </row>
    <row r="98" spans="1:10" x14ac:dyDescent="0.3">
      <c r="B98" s="1" t="s">
        <v>163</v>
      </c>
      <c r="C98" s="78">
        <v>1745.6068968000036</v>
      </c>
      <c r="D98" s="78">
        <f t="shared" si="5"/>
        <v>-3.8141118844199866</v>
      </c>
      <c r="E98" s="78">
        <f t="shared" si="8"/>
        <v>-5.0407536893651468</v>
      </c>
      <c r="F98" s="77">
        <f>+SUM($C$93:C98)</f>
        <v>10797.226011939998</v>
      </c>
      <c r="G98" s="78">
        <v>3778.8167153199929</v>
      </c>
      <c r="H98" s="78">
        <f t="shared" si="6"/>
        <v>1.3761147038215285</v>
      </c>
      <c r="I98" s="78">
        <f t="shared" si="9"/>
        <v>2.5117072139849768</v>
      </c>
      <c r="J98" s="77">
        <f>+SUM($G$93:G98)</f>
        <v>22839.705931929988</v>
      </c>
    </row>
    <row r="99" spans="1:10" x14ac:dyDescent="0.3">
      <c r="B99" s="1" t="s">
        <v>164</v>
      </c>
      <c r="C99" s="78">
        <v>1925.3197827099971</v>
      </c>
      <c r="D99" s="78">
        <f t="shared" si="5"/>
        <v>10.295152146765574</v>
      </c>
      <c r="E99" s="78">
        <f t="shared" si="8"/>
        <v>17.490784237368388</v>
      </c>
      <c r="F99" s="77">
        <f>+SUM($C$93:C99)</f>
        <v>12722.545794649996</v>
      </c>
      <c r="G99" s="78">
        <v>3750.2083089500065</v>
      </c>
      <c r="H99" s="78">
        <f t="shared" si="6"/>
        <v>-0.75707314022410799</v>
      </c>
      <c r="I99" s="78">
        <f t="shared" si="9"/>
        <v>11.823869099285673</v>
      </c>
      <c r="J99" s="77">
        <f>+SUM($G$93:G99)</f>
        <v>26589.914240879996</v>
      </c>
    </row>
    <row r="100" spans="1:10" x14ac:dyDescent="0.3">
      <c r="B100" s="1" t="s">
        <v>165</v>
      </c>
      <c r="C100" s="78">
        <v>1959.0535676000061</v>
      </c>
      <c r="D100" s="78">
        <f t="shared" si="5"/>
        <v>1.7521133472449435</v>
      </c>
      <c r="E100" s="78">
        <f t="shared" si="8"/>
        <v>-6.6547717222878617</v>
      </c>
      <c r="F100" s="77">
        <f>+SUM($C$93:C100)</f>
        <v>14681.599362250001</v>
      </c>
      <c r="G100" s="78">
        <v>4191.1028937899991</v>
      </c>
      <c r="H100" s="78">
        <f t="shared" si="6"/>
        <v>11.756535864628688</v>
      </c>
      <c r="I100" s="78">
        <f t="shared" si="9"/>
        <v>-1.0716102216355239</v>
      </c>
      <c r="J100" s="77">
        <f>+SUM($G$93:G100)</f>
        <v>30781.017134669994</v>
      </c>
    </row>
    <row r="101" spans="1:10" x14ac:dyDescent="0.3">
      <c r="B101" s="1" t="s">
        <v>166</v>
      </c>
      <c r="C101" s="78">
        <v>1827.246087040003</v>
      </c>
      <c r="D101" s="78">
        <f t="shared" si="5"/>
        <v>-6.7281202893026375</v>
      </c>
      <c r="E101" s="78">
        <f t="shared" si="8"/>
        <v>0.28114331693862482</v>
      </c>
      <c r="F101" s="77">
        <f>+SUM($C$93:C101)</f>
        <v>16508.845449290005</v>
      </c>
      <c r="G101" s="78">
        <v>3732.5902883399967</v>
      </c>
      <c r="H101" s="78">
        <f t="shared" si="6"/>
        <v>-10.940141940427779</v>
      </c>
      <c r="I101" s="78">
        <f t="shared" si="9"/>
        <v>-5.5683146080697128</v>
      </c>
      <c r="J101" s="77">
        <f>+SUM($G$93:G101)</f>
        <v>34513.607423009991</v>
      </c>
    </row>
    <row r="102" spans="1:10" x14ac:dyDescent="0.3">
      <c r="B102" s="1" t="s">
        <v>167</v>
      </c>
      <c r="C102" s="78">
        <v>1913.9384050699946</v>
      </c>
      <c r="D102" s="78">
        <f t="shared" si="5"/>
        <v>4.7444248831544371</v>
      </c>
      <c r="E102" s="78">
        <f t="shared" si="8"/>
        <v>8.1072943947643381</v>
      </c>
      <c r="F102" s="77">
        <f>+SUM($C$93:C102)</f>
        <v>18422.783854360001</v>
      </c>
      <c r="G102" s="78">
        <v>3940.2586301099977</v>
      </c>
      <c r="H102" s="78">
        <f t="shared" si="6"/>
        <v>5.5636522020303829</v>
      </c>
      <c r="I102" s="78">
        <f t="shared" si="9"/>
        <v>9.0704273309739136</v>
      </c>
      <c r="J102" s="77">
        <f>+SUM($G$93:G102)</f>
        <v>38453.866053119986</v>
      </c>
    </row>
    <row r="103" spans="1:10" x14ac:dyDescent="0.3">
      <c r="B103" s="1" t="s">
        <v>168</v>
      </c>
      <c r="C103" s="78">
        <v>1924.9985918900029</v>
      </c>
      <c r="D103" s="78">
        <f t="shared" si="5"/>
        <v>0.5778757973981925</v>
      </c>
      <c r="E103" s="78">
        <f t="shared" si="8"/>
        <v>-6.9073342400058237</v>
      </c>
      <c r="F103" s="77">
        <f>+SUM($C$93:C103)</f>
        <v>20347.782446250003</v>
      </c>
      <c r="G103" s="78">
        <v>3986.2949171900027</v>
      </c>
      <c r="H103" s="78">
        <f t="shared" si="6"/>
        <v>1.1683569887573526</v>
      </c>
      <c r="I103" s="78">
        <f t="shared" si="9"/>
        <v>-4.2850605218575879</v>
      </c>
      <c r="J103" s="77">
        <f>+SUM($G$93:G103)</f>
        <v>42440.160970309989</v>
      </c>
    </row>
    <row r="104" spans="1:10" x14ac:dyDescent="0.3">
      <c r="B104" s="1" t="s">
        <v>169</v>
      </c>
      <c r="C104" s="78">
        <v>1818.2283710599963</v>
      </c>
      <c r="D104" s="78">
        <f t="shared" si="5"/>
        <v>-5.546509035374271</v>
      </c>
      <c r="E104" s="78">
        <f t="shared" si="8"/>
        <v>-14.028250364443878</v>
      </c>
      <c r="F104" s="77">
        <f>+SUM($C$93:C104)</f>
        <v>22166.010817309998</v>
      </c>
      <c r="G104" s="78">
        <v>3635.5441696900039</v>
      </c>
      <c r="H104" s="78">
        <f t="shared" si="6"/>
        <v>-8.798916156139498</v>
      </c>
      <c r="I104" s="78">
        <f t="shared" si="9"/>
        <v>-10.035324392261899</v>
      </c>
      <c r="J104" s="77">
        <f>+SUM($G$93:G104)</f>
        <v>46075.705139999991</v>
      </c>
    </row>
    <row r="105" spans="1:10" x14ac:dyDescent="0.3">
      <c r="A105" s="1">
        <v>2018</v>
      </c>
      <c r="B105" s="1" t="s">
        <v>158</v>
      </c>
      <c r="C105" s="78">
        <v>1837.9507062600085</v>
      </c>
      <c r="D105" s="78">
        <f t="shared" si="5"/>
        <v>1.0847006632348553</v>
      </c>
      <c r="E105" s="78">
        <f t="shared" si="8"/>
        <v>11.442259100822454</v>
      </c>
      <c r="F105" s="77">
        <f>+SUM($C$105:C105)</f>
        <v>1837.9507062600085</v>
      </c>
      <c r="G105" s="78">
        <v>3895.928552510009</v>
      </c>
      <c r="H105" s="78">
        <f t="shared" si="6"/>
        <v>7.1621845497260779</v>
      </c>
      <c r="I105" s="78">
        <f t="shared" si="9"/>
        <v>10.361061205745955</v>
      </c>
      <c r="J105" s="77">
        <f>+SUM($G$105:G105)</f>
        <v>3895.928552510009</v>
      </c>
    </row>
    <row r="106" spans="1:10" x14ac:dyDescent="0.3">
      <c r="B106" s="1" t="s">
        <v>159</v>
      </c>
      <c r="C106" s="78">
        <v>1732.9074188000016</v>
      </c>
      <c r="D106" s="78">
        <f t="shared" si="5"/>
        <v>-5.7152396471914244</v>
      </c>
      <c r="E106" s="78">
        <f t="shared" si="8"/>
        <v>-3.9310739783548456</v>
      </c>
      <c r="F106" s="77">
        <f>+SUM($C$105:C106)</f>
        <v>3570.85812506001</v>
      </c>
      <c r="G106" s="78">
        <v>3650.6114025200013</v>
      </c>
      <c r="H106" s="78">
        <f t="shared" si="6"/>
        <v>-6.296756901046308</v>
      </c>
      <c r="I106" s="78">
        <f t="shared" si="9"/>
        <v>0.10586195757144878</v>
      </c>
      <c r="J106" s="77">
        <f>+SUM($G$105:G106)</f>
        <v>7546.5399550300099</v>
      </c>
    </row>
    <row r="107" spans="1:10" x14ac:dyDescent="0.3">
      <c r="B107" s="1" t="s">
        <v>160</v>
      </c>
      <c r="C107" s="78">
        <v>1853.9582223100024</v>
      </c>
      <c r="D107" s="78">
        <f t="shared" si="5"/>
        <v>6.9854166585440396</v>
      </c>
      <c r="E107" s="78">
        <f t="shared" si="8"/>
        <v>-5.1766285788034168</v>
      </c>
      <c r="F107" s="77">
        <f>+SUM($C$105:C107)</f>
        <v>5424.8163473700124</v>
      </c>
      <c r="G107" s="78">
        <v>3906.0806666499975</v>
      </c>
      <c r="H107" s="78">
        <f t="shared" si="6"/>
        <v>6.9979857060011028</v>
      </c>
      <c r="I107" s="78">
        <f t="shared" si="9"/>
        <v>-5.2655796544567579</v>
      </c>
      <c r="J107" s="77">
        <f>+SUM($G$105:G107)</f>
        <v>11452.620621680007</v>
      </c>
    </row>
    <row r="108" spans="1:10" x14ac:dyDescent="0.3">
      <c r="B108" s="1" t="s">
        <v>161</v>
      </c>
      <c r="C108" s="78">
        <v>2030.2257825300003</v>
      </c>
      <c r="D108" s="78">
        <f t="shared" si="5"/>
        <v>9.5076338883392566</v>
      </c>
      <c r="E108" s="78">
        <f t="shared" si="8"/>
        <v>11.028335612338068</v>
      </c>
      <c r="F108" s="77">
        <f>+SUM($C$105:C108)</f>
        <v>7455.0421299000127</v>
      </c>
      <c r="G108" s="78">
        <v>4238.3420169999972</v>
      </c>
      <c r="H108" s="78">
        <f t="shared" si="6"/>
        <v>8.5062593096665324</v>
      </c>
      <c r="I108" s="78">
        <f t="shared" si="9"/>
        <v>5.0847668215894686</v>
      </c>
      <c r="J108" s="77">
        <f>+SUM($G$105:G108)</f>
        <v>15690.962638680005</v>
      </c>
    </row>
    <row r="109" spans="1:10" x14ac:dyDescent="0.3">
      <c r="B109" s="1" t="s">
        <v>162</v>
      </c>
      <c r="C109" s="78">
        <v>2232.9720907499973</v>
      </c>
      <c r="D109" s="78">
        <f t="shared" si="5"/>
        <v>9.9863921522728987</v>
      </c>
      <c r="E109" s="78">
        <f t="shared" si="8"/>
        <v>23.040533398339164</v>
      </c>
      <c r="F109" s="77">
        <f>+SUM($C$105:C109)</f>
        <v>9688.0142206500095</v>
      </c>
      <c r="G109" s="78">
        <v>4513.3457110600011</v>
      </c>
      <c r="H109" s="78">
        <f t="shared" si="6"/>
        <v>6.4884733925899383</v>
      </c>
      <c r="I109" s="78">
        <f t="shared" si="9"/>
        <v>21.081673701571503</v>
      </c>
      <c r="J109" s="77">
        <f>+SUM($G$105:G109)</f>
        <v>20204.308349740008</v>
      </c>
    </row>
    <row r="110" spans="1:10" x14ac:dyDescent="0.3">
      <c r="B110" s="1" t="s">
        <v>163</v>
      </c>
      <c r="C110" s="78">
        <v>2079.8723782900001</v>
      </c>
      <c r="D110" s="78">
        <f t="shared" si="5"/>
        <v>-6.8563200182486241</v>
      </c>
      <c r="E110" s="78">
        <f t="shared" si="8"/>
        <v>19.14895513432964</v>
      </c>
      <c r="F110" s="77">
        <f>+SUM($C$105:C110)</f>
        <v>11767.886598940009</v>
      </c>
      <c r="G110" s="78">
        <v>4228.3954529200018</v>
      </c>
      <c r="H110" s="78">
        <f t="shared" si="6"/>
        <v>-6.3135039144403606</v>
      </c>
      <c r="I110" s="78">
        <f t="shared" si="9"/>
        <v>11.89734172015639</v>
      </c>
      <c r="J110" s="77">
        <f>+SUM($G$105:G110)</f>
        <v>24432.703802660009</v>
      </c>
    </row>
    <row r="111" spans="1:10" x14ac:dyDescent="0.3">
      <c r="B111" s="1" t="s">
        <v>164</v>
      </c>
      <c r="C111" s="78">
        <v>2123.2152716200003</v>
      </c>
      <c r="D111" s="78">
        <f t="shared" si="5"/>
        <v>2.0839208108352807</v>
      </c>
      <c r="E111" s="78">
        <f t="shared" si="8"/>
        <v>10.278577651731922</v>
      </c>
      <c r="F111" s="77">
        <f>+SUM($C$105:C111)</f>
        <v>13891.101870560009</v>
      </c>
      <c r="G111" s="78">
        <v>4347.436484989993</v>
      </c>
      <c r="H111" s="78">
        <f t="shared" si="6"/>
        <v>2.8152767023667451</v>
      </c>
      <c r="I111" s="78">
        <f t="shared" si="9"/>
        <v>15.925200064611886</v>
      </c>
      <c r="J111" s="77">
        <f>+SUM($G$105:G111)</f>
        <v>28780.140287650003</v>
      </c>
    </row>
    <row r="112" spans="1:10" x14ac:dyDescent="0.3">
      <c r="B112" s="1" t="s">
        <v>165</v>
      </c>
      <c r="C112" s="78">
        <v>2157.2423753899998</v>
      </c>
      <c r="D112" s="78">
        <f t="shared" si="5"/>
        <v>1.6026214687141476</v>
      </c>
      <c r="E112" s="78">
        <f t="shared" si="8"/>
        <v>10.116558886788908</v>
      </c>
      <c r="F112" s="77">
        <f>+SUM($C$105:C112)</f>
        <v>16048.344245950009</v>
      </c>
      <c r="G112" s="78">
        <v>4580.712356459986</v>
      </c>
      <c r="H112" s="78">
        <f t="shared" si="6"/>
        <v>5.3658258671611208</v>
      </c>
      <c r="I112" s="78">
        <f t="shared" si="9"/>
        <v>9.2961082689541001</v>
      </c>
      <c r="J112" s="77">
        <f>+SUM($G$105:G112)</f>
        <v>33360.852644109989</v>
      </c>
    </row>
    <row r="113" spans="1:10" x14ac:dyDescent="0.3">
      <c r="B113" s="1" t="s">
        <v>166</v>
      </c>
      <c r="C113" s="78">
        <v>2034.4562479099968</v>
      </c>
      <c r="D113" s="78">
        <f t="shared" si="5"/>
        <v>-5.6918095472607604</v>
      </c>
      <c r="E113" s="78">
        <f t="shared" si="8"/>
        <v>11.340024878950942</v>
      </c>
      <c r="F113" s="77">
        <f>+SUM($C$105:C113)</f>
        <v>18082.800493860006</v>
      </c>
      <c r="G113" s="78">
        <v>4047.7900887200058</v>
      </c>
      <c r="H113" s="78">
        <f t="shared" si="6"/>
        <v>-11.634047856954439</v>
      </c>
      <c r="I113" s="78">
        <f t="shared" si="9"/>
        <v>8.4445325104296103</v>
      </c>
      <c r="J113" s="77">
        <f>+SUM($G$105:G113)</f>
        <v>37408.642732829998</v>
      </c>
    </row>
    <row r="114" spans="1:10" x14ac:dyDescent="0.3">
      <c r="B114" s="1" t="s">
        <v>167</v>
      </c>
      <c r="C114" s="78">
        <v>2652.0520311299761</v>
      </c>
      <c r="D114" s="78">
        <f t="shared" si="5"/>
        <v>30.356798474011782</v>
      </c>
      <c r="E114" s="78">
        <f t="shared" si="8"/>
        <v>38.56517138193837</v>
      </c>
      <c r="F114" s="77">
        <f>+SUM($C$105:C114)</f>
        <v>20734.852524989983</v>
      </c>
      <c r="G114" s="78">
        <v>5165.5149207900013</v>
      </c>
      <c r="H114" s="78">
        <f t="shared" si="6"/>
        <v>27.61321134672383</v>
      </c>
      <c r="I114" s="78">
        <f t="shared" si="9"/>
        <v>31.095834200248902</v>
      </c>
      <c r="J114" s="77">
        <f>+SUM($G$105:G114)</f>
        <v>42574.157653620001</v>
      </c>
    </row>
    <row r="115" spans="1:10" x14ac:dyDescent="0.3">
      <c r="B115" s="1" t="s">
        <v>168</v>
      </c>
      <c r="C115" s="78">
        <v>2263.1726770100004</v>
      </c>
      <c r="D115" s="78">
        <f t="shared" si="5"/>
        <v>-14.663338032409698</v>
      </c>
      <c r="E115" s="78">
        <f t="shared" si="8"/>
        <v>17.56749779167221</v>
      </c>
      <c r="F115" s="77">
        <f>+SUM($C$105:C115)</f>
        <v>22998.025201999983</v>
      </c>
      <c r="G115" s="78">
        <v>4475.7455578699928</v>
      </c>
      <c r="H115" s="78">
        <f t="shared" si="6"/>
        <v>-13.353351476032856</v>
      </c>
      <c r="I115" s="78">
        <f t="shared" si="9"/>
        <v>12.278334916198602</v>
      </c>
      <c r="J115" s="77">
        <f>+SUM($G$105:G115)</f>
        <v>47049.903211489996</v>
      </c>
    </row>
    <row r="116" spans="1:10" x14ac:dyDescent="0.3">
      <c r="B116" s="1" t="s">
        <v>169</v>
      </c>
      <c r="C116" s="78">
        <v>2186.4439636799993</v>
      </c>
      <c r="D116" s="78">
        <f t="shared" si="5"/>
        <v>-3.3903163514403758</v>
      </c>
      <c r="E116" s="78">
        <f t="shared" si="8"/>
        <v>20.251339077133608</v>
      </c>
      <c r="F116" s="77">
        <f>+SUM($C$105:C116)</f>
        <v>25184.469165679981</v>
      </c>
      <c r="G116" s="78">
        <v>4182.9016513899924</v>
      </c>
      <c r="H116" s="78">
        <f t="shared" si="6"/>
        <v>-6.542907828285152</v>
      </c>
      <c r="I116" s="78">
        <f t="shared" si="9"/>
        <v>15.055723604278498</v>
      </c>
      <c r="J116" s="77">
        <f>+SUM($G$105:G116)</f>
        <v>51232.804862879988</v>
      </c>
    </row>
    <row r="117" spans="1:10" x14ac:dyDescent="0.3">
      <c r="A117" s="1">
        <v>2019</v>
      </c>
      <c r="B117" s="1" t="s">
        <v>158</v>
      </c>
      <c r="C117" s="78">
        <v>2054.2037763400103</v>
      </c>
      <c r="D117" s="78">
        <f t="shared" si="5"/>
        <v>-6.0481855257527855</v>
      </c>
      <c r="E117" s="78">
        <f t="shared" si="8"/>
        <v>11.76598857322179</v>
      </c>
      <c r="F117" s="77">
        <f>+SUM($C$117:C117)</f>
        <v>2054.2037763400103</v>
      </c>
      <c r="G117" s="78">
        <v>4302.1948375600068</v>
      </c>
      <c r="H117" s="78">
        <f t="shared" si="6"/>
        <v>2.8519242409243049</v>
      </c>
      <c r="I117" s="78">
        <f t="shared" si="9"/>
        <v>10.427970625597197</v>
      </c>
      <c r="J117" s="77">
        <f>+SUM($G$117:G117)</f>
        <v>4302.1948375600068</v>
      </c>
    </row>
    <row r="118" spans="1:10" x14ac:dyDescent="0.3">
      <c r="B118" s="1" t="s">
        <v>159</v>
      </c>
      <c r="C118" s="78">
        <v>2070.69586324999</v>
      </c>
      <c r="D118" s="78">
        <f t="shared" si="5"/>
        <v>0.80284571082640355</v>
      </c>
      <c r="E118" s="78">
        <f t="shared" si="8"/>
        <v>19.492584588500364</v>
      </c>
      <c r="F118" s="77">
        <f>+SUM($C$117:C118)</f>
        <v>4124.8996395900003</v>
      </c>
      <c r="G118" s="78">
        <v>3951.2566029000009</v>
      </c>
      <c r="H118" s="78">
        <f t="shared" si="6"/>
        <v>-8.1571906413016109</v>
      </c>
      <c r="I118" s="78">
        <f t="shared" si="9"/>
        <v>8.2354753007253976</v>
      </c>
      <c r="J118" s="77">
        <f>+SUM($G$117:G118)</f>
        <v>8253.4514404600086</v>
      </c>
    </row>
    <row r="119" spans="1:10" x14ac:dyDescent="0.3">
      <c r="B119" s="1" t="s">
        <v>160</v>
      </c>
      <c r="C119" s="78">
        <v>2168.3718336000197</v>
      </c>
      <c r="D119" s="78">
        <f t="shared" si="5"/>
        <v>4.717060196214689</v>
      </c>
      <c r="E119" s="78">
        <f t="shared" si="8"/>
        <v>16.959045112584192</v>
      </c>
      <c r="F119" s="77">
        <f>+SUM($C$117:C119)</f>
        <v>6293.2714731900196</v>
      </c>
      <c r="G119" s="78">
        <v>4301.0949784300092</v>
      </c>
      <c r="H119" s="78">
        <f t="shared" si="6"/>
        <v>8.8538510830515662</v>
      </c>
      <c r="I119" s="78">
        <f t="shared" si="9"/>
        <v>10.112804764956152</v>
      </c>
      <c r="J119" s="77">
        <f>+SUM($G$117:G119)</f>
        <v>12554.546418890019</v>
      </c>
    </row>
    <row r="120" spans="1:10" x14ac:dyDescent="0.3">
      <c r="B120" s="1" t="s">
        <v>161</v>
      </c>
      <c r="C120" s="78">
        <v>2376.5972413300201</v>
      </c>
      <c r="D120" s="78">
        <f t="shared" si="5"/>
        <v>9.6028459927140801</v>
      </c>
      <c r="E120" s="78">
        <f t="shared" si="8"/>
        <v>17.060735893541022</v>
      </c>
      <c r="F120" s="77">
        <f>+SUM($C$117:C120)</f>
        <v>8669.8687145200402</v>
      </c>
      <c r="G120" s="78">
        <v>4528.4804482599893</v>
      </c>
      <c r="H120" s="78">
        <f t="shared" si="6"/>
        <v>5.2866879473789368</v>
      </c>
      <c r="I120" s="78">
        <f t="shared" si="9"/>
        <v>6.8455643762642637</v>
      </c>
      <c r="J120" s="77">
        <f>+SUM($G$117:G120)</f>
        <v>17083.026867150009</v>
      </c>
    </row>
    <row r="121" spans="1:10" x14ac:dyDescent="0.3">
      <c r="B121" s="1" t="s">
        <v>162</v>
      </c>
      <c r="C121" s="78">
        <v>2451.1715344899999</v>
      </c>
      <c r="D121" s="78">
        <f t="shared" si="5"/>
        <v>3.1378599563738305</v>
      </c>
      <c r="E121" s="78">
        <f t="shared" si="8"/>
        <v>9.7717049238494837</v>
      </c>
      <c r="F121" s="77">
        <f>+SUM($C$117:C121)</f>
        <v>11121.04024901004</v>
      </c>
      <c r="G121" s="78">
        <v>4788.921170370003</v>
      </c>
      <c r="H121" s="78">
        <f t="shared" si="6"/>
        <v>5.7511724978316749</v>
      </c>
      <c r="I121" s="78">
        <f t="shared" si="9"/>
        <v>6.1057910683575756</v>
      </c>
      <c r="J121" s="77">
        <f>+SUM($G$117:G121)</f>
        <v>21871.948037520011</v>
      </c>
    </row>
    <row r="122" spans="1:10" x14ac:dyDescent="0.3">
      <c r="B122" s="1" t="s">
        <v>163</v>
      </c>
      <c r="C122" s="78">
        <v>2026.8736095699999</v>
      </c>
      <c r="D122" s="78">
        <f t="shared" si="5"/>
        <v>-17.310005397410151</v>
      </c>
      <c r="E122" s="78">
        <f t="shared" si="8"/>
        <v>-2.5481740741984424</v>
      </c>
      <c r="F122" s="77">
        <f>+SUM($C$117:C122)</f>
        <v>13147.913858580041</v>
      </c>
      <c r="G122" s="78">
        <v>3983.2196117299891</v>
      </c>
      <c r="H122" s="78">
        <f t="shared" si="6"/>
        <v>-16.824281084955999</v>
      </c>
      <c r="I122" s="78">
        <f t="shared" si="9"/>
        <v>-5.7983186274760925</v>
      </c>
      <c r="J122" s="77">
        <f>+SUM($G$117:G122)</f>
        <v>25855.167649250001</v>
      </c>
    </row>
    <row r="123" spans="1:10" x14ac:dyDescent="0.3">
      <c r="B123" s="1" t="s">
        <v>164</v>
      </c>
      <c r="C123" s="78">
        <v>2340.732117</v>
      </c>
      <c r="D123" s="78">
        <f t="shared" si="5"/>
        <v>15.484858352691504</v>
      </c>
      <c r="E123" s="78">
        <f t="shared" si="8"/>
        <v>10.244691072424118</v>
      </c>
      <c r="F123" s="77">
        <f>+SUM($C$117:C123)</f>
        <v>15488.645975580041</v>
      </c>
      <c r="G123" s="78">
        <v>4565.0190807500021</v>
      </c>
      <c r="H123" s="78">
        <f t="shared" si="6"/>
        <v>14.606261409908214</v>
      </c>
      <c r="I123" s="78">
        <f t="shared" si="9"/>
        <v>5.0048481791795467</v>
      </c>
      <c r="J123" s="77">
        <f>+SUM($G$117:G123)</f>
        <v>30420.186730000001</v>
      </c>
    </row>
    <row r="124" spans="1:10" x14ac:dyDescent="0.3">
      <c r="B124" s="1" t="s">
        <v>165</v>
      </c>
      <c r="C124" s="78">
        <v>2583.0847309999999</v>
      </c>
      <c r="D124" s="78">
        <f>+C124/C123*100-100</f>
        <v>10.353709945698995</v>
      </c>
      <c r="E124" s="78">
        <f>+C124/C112*100-100</f>
        <v>19.740125656163883</v>
      </c>
      <c r="F124" s="77">
        <f>+SUM($C$117:C124)</f>
        <v>18071.730706580041</v>
      </c>
      <c r="G124" s="78">
        <v>4913.0763786400139</v>
      </c>
      <c r="H124" s="78">
        <f t="shared" si="6"/>
        <v>7.6244434411614463</v>
      </c>
      <c r="I124" s="78">
        <f t="shared" si="9"/>
        <v>7.2557278500866573</v>
      </c>
      <c r="J124" s="77">
        <f>+SUM($G$117:G124)</f>
        <v>35333.263108640014</v>
      </c>
    </row>
    <row r="125" spans="1:10" x14ac:dyDescent="0.3">
      <c r="B125" s="1" t="s">
        <v>166</v>
      </c>
      <c r="C125" s="78">
        <v>2111.8119740000002</v>
      </c>
      <c r="D125" s="78">
        <f t="shared" ref="D125:D126" si="10">+C125/C124*100-100</f>
        <v>-18.244572132852724</v>
      </c>
      <c r="E125" s="78">
        <f t="shared" ref="E125:E133" si="11">+C125/C113*100-100</f>
        <v>3.8022801507513861</v>
      </c>
      <c r="F125" s="77">
        <f>+SUM($C$117:C125)</f>
        <v>20183.542680580042</v>
      </c>
      <c r="G125" s="78">
        <v>4200.3697586699991</v>
      </c>
      <c r="H125" s="78">
        <f t="shared" si="6"/>
        <v>-14.506320786474291</v>
      </c>
      <c r="I125" s="78">
        <f t="shared" si="9"/>
        <v>3.7694560885256294</v>
      </c>
      <c r="J125" s="77">
        <f>+SUM($G$117:G125)</f>
        <v>39533.632867310014</v>
      </c>
    </row>
    <row r="126" spans="1:10" x14ac:dyDescent="0.3">
      <c r="B126" s="1" t="s">
        <v>167</v>
      </c>
      <c r="C126" s="78">
        <v>2166.493332</v>
      </c>
      <c r="D126" s="78">
        <f t="shared" si="10"/>
        <v>2.5893099704528737</v>
      </c>
      <c r="E126" s="78">
        <f t="shared" si="11"/>
        <v>-18.308792340061714</v>
      </c>
      <c r="F126" s="77">
        <f>+SUM($C$117:C126)</f>
        <v>22350.036012580043</v>
      </c>
      <c r="G126" s="78">
        <v>4333.3412266500018</v>
      </c>
      <c r="H126" s="78">
        <f t="shared" si="6"/>
        <v>3.165708630901733</v>
      </c>
      <c r="I126" s="78">
        <f t="shared" si="9"/>
        <v>-16.110178886342823</v>
      </c>
      <c r="J126" s="77">
        <f>+SUM($G$117:G126)</f>
        <v>43866.974093960016</v>
      </c>
    </row>
    <row r="127" spans="1:10" x14ac:dyDescent="0.3">
      <c r="B127" s="1" t="s">
        <v>168</v>
      </c>
      <c r="C127" s="78">
        <v>2630.2929220000001</v>
      </c>
      <c r="D127" s="78">
        <f>+C127/C126*100-100</f>
        <v>21.407847564056112</v>
      </c>
      <c r="E127" s="78">
        <f t="shared" si="11"/>
        <v>16.221486266572555</v>
      </c>
      <c r="F127" s="77">
        <f>+SUM($C$117:C127)</f>
        <v>24980.328934580044</v>
      </c>
      <c r="G127" s="78">
        <v>4757.2802943399893</v>
      </c>
      <c r="H127" s="78">
        <f t="shared" si="6"/>
        <v>9.7831914339624717</v>
      </c>
      <c r="I127" s="78">
        <f t="shared" si="9"/>
        <v>6.2902310426238444</v>
      </c>
      <c r="J127" s="77">
        <f>+SUM($G$117:G127)</f>
        <v>48624.254388300003</v>
      </c>
    </row>
    <row r="128" spans="1:10" x14ac:dyDescent="0.3">
      <c r="B128" s="1" t="s">
        <v>169</v>
      </c>
      <c r="C128" s="78">
        <v>2138.788176</v>
      </c>
      <c r="D128" s="78">
        <f>+C128/C127*100-100</f>
        <v>-18.686312155160039</v>
      </c>
      <c r="E128" s="78">
        <f t="shared" si="11"/>
        <v>-2.1796025176785179</v>
      </c>
      <c r="F128" s="77">
        <f>+SUM($C$117:C128)</f>
        <v>27119.117110580046</v>
      </c>
      <c r="G128" s="78">
        <v>4078.3698837900042</v>
      </c>
      <c r="H128" s="78">
        <f t="shared" si="6"/>
        <v>-14.270977712995474</v>
      </c>
      <c r="I128" s="78">
        <f t="shared" si="9"/>
        <v>-2.4990252296573203</v>
      </c>
      <c r="J128" s="77">
        <f>+SUM($G$117:G128)</f>
        <v>52702.624272090005</v>
      </c>
    </row>
    <row r="129" spans="1:10" x14ac:dyDescent="0.3">
      <c r="A129" s="1">
        <v>2020</v>
      </c>
      <c r="B129" s="1" t="s">
        <v>158</v>
      </c>
      <c r="C129" s="78">
        <v>2115.7283677800001</v>
      </c>
      <c r="D129" s="78">
        <f>+C129/C128*100-100</f>
        <v>-1.078171671171603</v>
      </c>
      <c r="E129" s="78">
        <f t="shared" si="11"/>
        <v>2.9950578491102107</v>
      </c>
      <c r="F129" s="77">
        <f>+SUM($C$129:C129)</f>
        <v>2115.7283677800001</v>
      </c>
      <c r="G129" s="78">
        <v>4329.6182983599983</v>
      </c>
      <c r="H129" s="78">
        <f t="shared" si="6"/>
        <v>6.16051073662085</v>
      </c>
      <c r="I129" s="78">
        <f t="shared" si="9"/>
        <v>0.63742954086069403</v>
      </c>
      <c r="J129" s="77">
        <f>+SUM($G$129:G129)</f>
        <v>4329.6182983599983</v>
      </c>
    </row>
    <row r="130" spans="1:10" x14ac:dyDescent="0.3">
      <c r="B130" s="1" t="s">
        <v>159</v>
      </c>
      <c r="C130" s="78">
        <v>1971.2462529299901</v>
      </c>
      <c r="D130" s="78">
        <f t="shared" ref="D130" si="12">+C130/C129*100-100</f>
        <v>-6.8289538983500364</v>
      </c>
      <c r="E130" s="78">
        <f t="shared" si="11"/>
        <v>-4.8027144925045633</v>
      </c>
      <c r="F130" s="77">
        <f>+SUM($C$129:C130)</f>
        <v>4086.9746207099902</v>
      </c>
      <c r="G130" s="78">
        <v>3968.4381801099921</v>
      </c>
      <c r="H130" s="78">
        <f t="shared" si="6"/>
        <v>-8.3420776003930115</v>
      </c>
      <c r="I130" s="78">
        <f t="shared" si="9"/>
        <v>0.43483830428479564</v>
      </c>
      <c r="J130" s="77">
        <f>+SUM($G$129:G130)</f>
        <v>8298.0564784699909</v>
      </c>
    </row>
    <row r="131" spans="1:10" x14ac:dyDescent="0.3">
      <c r="B131" s="1" t="s">
        <v>160</v>
      </c>
      <c r="C131" s="78">
        <v>1837.1143533699985</v>
      </c>
      <c r="D131" s="78">
        <f t="shared" ref="D131:D136" si="13">+C131/C130*100-100</f>
        <v>-6.8044212822534433</v>
      </c>
      <c r="E131" s="78">
        <f t="shared" si="11"/>
        <v>-15.276783948998911</v>
      </c>
      <c r="F131" s="77">
        <f>+SUM($C$129:C131)</f>
        <v>5924.0889740799885</v>
      </c>
      <c r="G131" s="78">
        <v>3587.7000837099999</v>
      </c>
      <c r="H131" s="78">
        <f t="shared" si="6"/>
        <v>-9.5941546553067241</v>
      </c>
      <c r="I131" s="78">
        <f t="shared" si="9"/>
        <v>-16.586355295516256</v>
      </c>
      <c r="J131" s="77">
        <f>+SUM($G$129:G131)</f>
        <v>11885.756562179991</v>
      </c>
    </row>
    <row r="132" spans="1:10" x14ac:dyDescent="0.3">
      <c r="B132" s="1" t="s">
        <v>161</v>
      </c>
      <c r="C132" s="78">
        <v>1496.1547006300018</v>
      </c>
      <c r="D132" s="78">
        <f t="shared" si="13"/>
        <v>-18.559522553102966</v>
      </c>
      <c r="E132" s="78">
        <f t="shared" si="11"/>
        <v>-37.046350361296156</v>
      </c>
      <c r="F132" s="77">
        <f>+SUM($C$129:C132)</f>
        <v>7420.24367470999</v>
      </c>
      <c r="G132" s="78">
        <v>3096.7674764400008</v>
      </c>
      <c r="H132" s="78">
        <f t="shared" si="6"/>
        <v>-13.68376942930891</v>
      </c>
      <c r="I132" s="78">
        <f t="shared" si="9"/>
        <v>-31.615748111932461</v>
      </c>
      <c r="J132" s="77">
        <f>+SUM($G$129:G132)</f>
        <v>14982.524038619991</v>
      </c>
    </row>
    <row r="133" spans="1:10" x14ac:dyDescent="0.3">
      <c r="B133" s="1" t="s">
        <v>162</v>
      </c>
      <c r="C133" s="78">
        <v>1383.798941379998</v>
      </c>
      <c r="D133" s="78">
        <f t="shared" si="13"/>
        <v>-7.5096351468663585</v>
      </c>
      <c r="E133" s="78">
        <f t="shared" si="11"/>
        <v>-43.545405863734601</v>
      </c>
      <c r="F133" s="77">
        <f>+SUM($C$129:C133)</f>
        <v>8804.0426160899879</v>
      </c>
      <c r="G133" s="78">
        <v>2877.3259832499975</v>
      </c>
      <c r="H133" s="78">
        <f t="shared" si="6"/>
        <v>-7.0861469212493091</v>
      </c>
      <c r="I133" s="78">
        <f t="shared" si="9"/>
        <v>-39.917031813917106</v>
      </c>
      <c r="J133" s="77">
        <f>+SUM($G$129:G133)</f>
        <v>17859.850021869988</v>
      </c>
    </row>
    <row r="134" spans="1:10" x14ac:dyDescent="0.3">
      <c r="B134" s="1" t="s">
        <v>163</v>
      </c>
      <c r="C134" s="78">
        <v>1441.0608362099999</v>
      </c>
      <c r="D134" s="78">
        <f t="shared" si="13"/>
        <v>4.1380212917996033</v>
      </c>
      <c r="E134" s="78">
        <f t="shared" ref="E134" si="14">+C134/C122*100-100</f>
        <v>-28.902284315807918</v>
      </c>
      <c r="F134" s="77">
        <f>+SUM($C$129:C134)</f>
        <v>10245.103452299987</v>
      </c>
      <c r="G134" s="78">
        <v>2898.65067912001</v>
      </c>
      <c r="H134" s="78">
        <f t="shared" ref="H134" si="15">+G134/G133*100-100</f>
        <v>0.74112895077414009</v>
      </c>
      <c r="I134" s="78">
        <f t="shared" ref="I134" si="16">+G134/G122*100-100</f>
        <v>-27.228449303073447</v>
      </c>
      <c r="J134" s="77">
        <f>+SUM($G$129:G134)</f>
        <v>20758.50070099</v>
      </c>
    </row>
    <row r="135" spans="1:10" x14ac:dyDescent="0.3">
      <c r="B135" s="1" t="s">
        <v>164</v>
      </c>
      <c r="C135" s="78">
        <v>1879.1271566799701</v>
      </c>
      <c r="D135" s="78">
        <f t="shared" si="13"/>
        <v>30.398877650584666</v>
      </c>
      <c r="E135" s="78">
        <f t="shared" ref="E135" si="17">+C135/C123*100-100</f>
        <v>-19.720537731231119</v>
      </c>
      <c r="F135" s="77">
        <f>+SUM($C$129:C135)</f>
        <v>12124.230608979957</v>
      </c>
      <c r="G135" s="78">
        <v>3646.1374365699703</v>
      </c>
      <c r="H135" s="78">
        <f t="shared" ref="H135" si="18">+G135/G134*100-100</f>
        <v>25.787403871545052</v>
      </c>
      <c r="I135" s="78">
        <f t="shared" ref="I135" si="19">+G135/G123*100-100</f>
        <v>-20.128758016693013</v>
      </c>
      <c r="J135" s="77">
        <f>+SUM($G$129:G135)</f>
        <v>24404.63813755997</v>
      </c>
    </row>
    <row r="136" spans="1:10" x14ac:dyDescent="0.3">
      <c r="B136" s="1" t="s">
        <v>165</v>
      </c>
      <c r="C136" s="78">
        <v>1872.80168502999</v>
      </c>
      <c r="D136" s="78">
        <f t="shared" si="13"/>
        <v>-0.33661754221868989</v>
      </c>
      <c r="E136" s="78">
        <f t="shared" ref="E136" si="20">+C136/C124*100-100</f>
        <v>-27.497473754762794</v>
      </c>
      <c r="F136" s="77">
        <f>+SUM($C$129:C136)</f>
        <v>13997.032294009947</v>
      </c>
      <c r="G136" s="78">
        <v>3571.2405941399898</v>
      </c>
      <c r="H136" s="78">
        <f t="shared" ref="H136" si="21">+G136/G135*100-100</f>
        <v>-2.0541420539659612</v>
      </c>
      <c r="I136" s="78">
        <f t="shared" ref="I136" si="22">+G136/G124*100-100</f>
        <v>-27.31151891580113</v>
      </c>
      <c r="J136" s="77">
        <f>+SUM($G$129:G136)</f>
        <v>27975.878731699959</v>
      </c>
    </row>
    <row r="137" spans="1:10" x14ac:dyDescent="0.3">
      <c r="B137" s="1" t="s">
        <v>166</v>
      </c>
      <c r="C137" s="78">
        <v>1786.2316287599999</v>
      </c>
      <c r="D137" s="78">
        <f t="shared" ref="D137" si="23">+C137/C136*100-100</f>
        <v>-4.6224892342834352</v>
      </c>
      <c r="E137" s="78">
        <f t="shared" ref="E137" si="24">+C137/C125*100-100</f>
        <v>-15.417108589611601</v>
      </c>
      <c r="F137" s="77">
        <f>+SUM($C$129:C137)</f>
        <v>15783.263922769947</v>
      </c>
      <c r="G137" s="78">
        <v>3475.8312908500097</v>
      </c>
      <c r="H137" s="78">
        <f t="shared" ref="H137" si="25">+G137/G136*100-100</f>
        <v>-2.6716011082125419</v>
      </c>
      <c r="I137" s="78">
        <f t="shared" ref="I137" si="26">+G137/G125*100-100</f>
        <v>-17.24939730185578</v>
      </c>
      <c r="J137" s="77">
        <f>+SUM($G$129:G137)</f>
        <v>31451.710022549967</v>
      </c>
    </row>
    <row r="138" spans="1:10" x14ac:dyDescent="0.3">
      <c r="B138" s="1" t="s">
        <v>167</v>
      </c>
      <c r="C138" s="78">
        <v>1856.45242636998</v>
      </c>
      <c r="D138" s="78">
        <f t="shared" ref="D138" si="27">+C138/C137*100-100</f>
        <v>3.9312257424714403</v>
      </c>
      <c r="E138" s="78">
        <f t="shared" ref="E138" si="28">+C138/C126*100-100</f>
        <v>-14.310725126663812</v>
      </c>
      <c r="F138" s="77">
        <f>+SUM($C$129:C138)</f>
        <v>17639.716349139926</v>
      </c>
      <c r="G138" s="78">
        <v>3706.2558181199797</v>
      </c>
      <c r="H138" s="78">
        <f t="shared" ref="H138" si="29">+G138/G137*100-100</f>
        <v>6.6293357757769513</v>
      </c>
      <c r="I138" s="78">
        <f t="shared" ref="I138" si="30">+G138/G126*100-100</f>
        <v>-14.471175375561316</v>
      </c>
      <c r="J138" s="77">
        <f>+SUM($G$129:G138)</f>
        <v>35157.965840669945</v>
      </c>
    </row>
    <row r="139" spans="1:10" x14ac:dyDescent="0.3">
      <c r="B139" s="1" t="s">
        <v>168</v>
      </c>
      <c r="C139" s="78">
        <v>2267.8373004199698</v>
      </c>
      <c r="D139" s="78">
        <f t="shared" ref="D139" si="31">+C139/C138*100-100</f>
        <v>22.159731550697074</v>
      </c>
      <c r="E139" s="78">
        <f t="shared" ref="E139" si="32">+C139/C127*100-100</f>
        <v>-13.78004778663319</v>
      </c>
      <c r="F139" s="77">
        <f>+SUM($C$129:C139)</f>
        <v>19907.553649559897</v>
      </c>
      <c r="G139" s="78">
        <v>4188.1673131699799</v>
      </c>
      <c r="H139" s="78">
        <f t="shared" ref="H139" si="33">+G139/G138*100-100</f>
        <v>13.00265061828496</v>
      </c>
      <c r="I139" s="78">
        <f t="shared" ref="I139" si="34">+G139/G127*100-100</f>
        <v>-11.962990321321115</v>
      </c>
      <c r="J139" s="77">
        <f>+SUM($G$129:G139)</f>
        <v>39346.133153839924</v>
      </c>
    </row>
    <row r="140" spans="1:10" x14ac:dyDescent="0.3">
      <c r="B140" s="1" t="s">
        <v>169</v>
      </c>
      <c r="C140" s="78">
        <v>1926.9999298699829</v>
      </c>
      <c r="D140" s="78">
        <f t="shared" ref="D140:D141" si="35">+C140/C139*100-100</f>
        <v>-15.029180906710934</v>
      </c>
      <c r="E140" s="78">
        <f t="shared" ref="E140:E141" si="36">+C140/C128*100-100</f>
        <v>-9.9022543937056611</v>
      </c>
      <c r="F140" s="77">
        <f>+SUM($C$129:C140)</f>
        <v>21834.553579429881</v>
      </c>
      <c r="G140" s="78">
        <v>4142.4901221199843</v>
      </c>
      <c r="H140" s="78">
        <f t="shared" ref="H140:H141" si="37">+G140/G139*100-100</f>
        <v>-1.0906247920507042</v>
      </c>
      <c r="I140" s="78">
        <f t="shared" ref="I140:I141" si="38">+G140/G128*100-100</f>
        <v>1.5722026240148921</v>
      </c>
      <c r="J140" s="77">
        <f>+SUM($G$129:G140)</f>
        <v>43488.623275959908</v>
      </c>
    </row>
    <row r="141" spans="1:10" x14ac:dyDescent="0.3">
      <c r="A141" s="1">
        <v>2021</v>
      </c>
      <c r="B141" s="1" t="s">
        <v>158</v>
      </c>
      <c r="C141" s="78">
        <v>1838.5804838400243</v>
      </c>
      <c r="D141" s="78">
        <f t="shared" si="35"/>
        <v>-4.5884509210088282</v>
      </c>
      <c r="E141" s="78">
        <f t="shared" si="36"/>
        <v>-13.099407663129398</v>
      </c>
      <c r="F141" s="77">
        <f>+SUM($C$141:C141)</f>
        <v>1838.5804838400243</v>
      </c>
      <c r="G141" s="78">
        <v>3822.0252034200203</v>
      </c>
      <c r="H141" s="78">
        <f t="shared" si="37"/>
        <v>-7.7360454521967768</v>
      </c>
      <c r="I141" s="78">
        <f t="shared" si="38"/>
        <v>-11.723737751483725</v>
      </c>
      <c r="J141" s="77">
        <f>+SUM($G$141:G141)</f>
        <v>3822.0252034200203</v>
      </c>
    </row>
    <row r="142" spans="1:10" x14ac:dyDescent="0.3">
      <c r="B142" s="1" t="s">
        <v>159</v>
      </c>
      <c r="C142" s="78">
        <v>1853.073606210015</v>
      </c>
      <c r="D142" s="78">
        <f t="shared" ref="D142" si="39">+C142/C141*100-100</f>
        <v>0.7882778315867256</v>
      </c>
      <c r="E142" s="78">
        <f t="shared" ref="E142" si="40">+C142/C130*100-100</f>
        <v>-5.9948190919489264</v>
      </c>
      <c r="F142" s="77">
        <f>+SUM($C$141:C142)</f>
        <v>3691.6540900500395</v>
      </c>
      <c r="G142" s="78">
        <v>3904.2407751100209</v>
      </c>
      <c r="H142" s="78">
        <f t="shared" ref="H142" si="41">+G142/G141*100-100</f>
        <v>2.1510996739747554</v>
      </c>
      <c r="I142" s="78">
        <f t="shared" ref="I142" si="42">+G142/G130*100-100</f>
        <v>-1.6176995101430975</v>
      </c>
      <c r="J142" s="77">
        <f>+SUM($G$141:G142)</f>
        <v>7726.2659785300411</v>
      </c>
    </row>
    <row r="143" spans="1:10" x14ac:dyDescent="0.3">
      <c r="B143" s="1" t="s">
        <v>160</v>
      </c>
      <c r="C143" s="78">
        <v>2310.7422838500102</v>
      </c>
      <c r="D143" s="78">
        <f t="shared" ref="D143" si="43">+C143/C142*100-100</f>
        <v>24.697814274956869</v>
      </c>
      <c r="E143" s="78">
        <f t="shared" ref="E143" si="44">+C143/C131*100-100</f>
        <v>25.78108050874404</v>
      </c>
      <c r="F143" s="77">
        <f>+SUM($C$141:C143)</f>
        <v>6002.3963739000501</v>
      </c>
      <c r="G143" s="78">
        <v>4934.7832136200122</v>
      </c>
      <c r="H143" s="78">
        <f t="shared" ref="H143" si="45">+G143/G142*100-100</f>
        <v>26.395463237816102</v>
      </c>
      <c r="I143" s="78">
        <f t="shared" ref="I143" si="46">+G143/G131*100-100</f>
        <v>37.54726143432282</v>
      </c>
      <c r="J143" s="77">
        <f>+SUM($G$141:G143)</f>
        <v>12661.049192150054</v>
      </c>
    </row>
    <row r="144" spans="1:10" x14ac:dyDescent="0.3">
      <c r="B144" s="1" t="s">
        <v>161</v>
      </c>
      <c r="C144" s="78">
        <v>2236.8728999999998</v>
      </c>
      <c r="D144" s="78">
        <f t="shared" ref="D144" si="47">+C144/C143*100-100</f>
        <v>-3.1967815868645459</v>
      </c>
      <c r="E144" s="78">
        <f t="shared" ref="E144" si="48">+C144/C132*100-100</f>
        <v>49.508129009526613</v>
      </c>
      <c r="F144" s="77">
        <f>+SUM($C$141:C144)</f>
        <v>8239.2692739000504</v>
      </c>
      <c r="G144" s="78">
        <v>4696.6627900000003</v>
      </c>
      <c r="H144" s="78">
        <f t="shared" ref="H144" si="49">+G144/G143*100-100</f>
        <v>-4.8253471999093875</v>
      </c>
      <c r="I144" s="78">
        <f t="shared" ref="I144" si="50">+G144/G132*100-100</f>
        <v>51.663398228375087</v>
      </c>
      <c r="J144" s="77">
        <f>+SUM($G$141:G144)</f>
        <v>17357.711982150053</v>
      </c>
    </row>
    <row r="145" spans="2:10" x14ac:dyDescent="0.3">
      <c r="B145" s="1" t="s">
        <v>162</v>
      </c>
      <c r="C145" s="78">
        <v>1894.6859640999951</v>
      </c>
      <c r="D145" s="78">
        <f t="shared" ref="D145" si="51">+C145/C144*100-100</f>
        <v>-15.297558296674111</v>
      </c>
      <c r="E145" s="78">
        <f t="shared" ref="E145" si="52">+C145/C133*100-100</f>
        <v>36.919165598617468</v>
      </c>
      <c r="F145" s="77">
        <f>+SUM($C$141:C145)</f>
        <v>10133.955238000046</v>
      </c>
      <c r="G145" s="78">
        <v>4372.1512112999944</v>
      </c>
      <c r="H145" s="78">
        <f t="shared" ref="H145" si="53">+G145/G144*100-100</f>
        <v>-6.9094076626268901</v>
      </c>
      <c r="I145" s="78">
        <f t="shared" ref="I145" si="54">+G145/G133*100-100</f>
        <v>51.951889940588558</v>
      </c>
      <c r="J145" s="77">
        <f>+SUM($G$141:G145)</f>
        <v>21729.863193450048</v>
      </c>
    </row>
    <row r="146" spans="2:10" x14ac:dyDescent="0.3">
      <c r="B146" s="1" t="s">
        <v>163</v>
      </c>
      <c r="C146" s="78">
        <v>2431.71238799003</v>
      </c>
      <c r="D146" s="78">
        <f>+C146/C145*100-100</f>
        <v>28.343822357132979</v>
      </c>
      <c r="E146" s="78">
        <f>+C146/C134*100-100</f>
        <v>68.744603065159339</v>
      </c>
      <c r="F146" s="77">
        <f>+SUM($C$141:C146)</f>
        <v>12565.667625990076</v>
      </c>
      <c r="G146" s="78">
        <v>4922.8543819200331</v>
      </c>
      <c r="H146" s="78">
        <f>+G146/G145*100-100</f>
        <v>12.59570275604203</v>
      </c>
      <c r="I146" s="78">
        <f>+G146/G134*100-100</f>
        <v>69.832619617847257</v>
      </c>
      <c r="J146" s="77">
        <f>+SUM($G$141:G146)</f>
        <v>26652.717575370079</v>
      </c>
    </row>
    <row r="147" spans="2:10" x14ac:dyDescent="0.3">
      <c r="B147" s="1" t="s">
        <v>164</v>
      </c>
      <c r="C147" s="78">
        <v>2281.2144333499855</v>
      </c>
      <c r="D147" s="78">
        <f>+C147/C146*100-100</f>
        <v>-6.1889701834533639</v>
      </c>
      <c r="E147" s="78">
        <f>+C147/C135*100-100</f>
        <v>21.397555521491185</v>
      </c>
      <c r="F147" s="77">
        <f>+SUM($C$141:C147)</f>
        <v>14846.882059340061</v>
      </c>
      <c r="G147" s="78">
        <v>4801.4337675399902</v>
      </c>
      <c r="H147" s="78">
        <f>+G147/G146*100-100</f>
        <v>-2.4664677229937979</v>
      </c>
      <c r="I147" s="78">
        <f>+G147/G135*100-100</f>
        <v>31.685485011690673</v>
      </c>
      <c r="J147" s="77">
        <f>+SUM($G$141:G147)</f>
        <v>31454.151342910071</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ignoredErrors>
    <ignoredError sqref="F21:F132 F133 F134 F135 J135:J137 F136:F137 H21:J132 H133:J133 H134:J134 F138:J138 F139:F140 J139:J140 F142 J142 F143:J143 F144 J144 F145:J145 F146:J146"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zoomScale="90" zoomScaleNormal="90" workbookViewId="0">
      <selection activeCell="A9" sqref="A9"/>
    </sheetView>
  </sheetViews>
  <sheetFormatPr baseColWidth="10" defaultColWidth="11.5546875" defaultRowHeight="14.4" x14ac:dyDescent="0.3"/>
  <cols>
    <col min="1" max="1" width="7.88671875" style="1" customWidth="1"/>
    <col min="2" max="2" width="10" style="1" customWidth="1"/>
    <col min="3" max="3" width="13.88671875" style="1" customWidth="1"/>
    <col min="4" max="6" width="14.109375" style="1" customWidth="1"/>
    <col min="7" max="7" width="11.6640625" style="1" customWidth="1"/>
    <col min="8" max="13" width="11.5546875" style="1"/>
    <col min="14" max="14" width="11.664062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297</v>
      </c>
      <c r="N9" s="135" t="s">
        <v>61</v>
      </c>
      <c r="O9" s="135"/>
    </row>
    <row r="10" spans="1:15" ht="21" x14ac:dyDescent="0.4">
      <c r="A10" s="118" t="s">
        <v>124</v>
      </c>
      <c r="B10" s="118"/>
      <c r="C10" s="118"/>
      <c r="D10" s="118"/>
      <c r="E10" s="118"/>
      <c r="F10" s="118"/>
      <c r="N10" s="110">
        <v>44497</v>
      </c>
      <c r="O10" s="110"/>
    </row>
    <row r="11" spans="1:15" x14ac:dyDescent="0.3">
      <c r="A11" s="118"/>
      <c r="B11" s="118"/>
      <c r="C11" s="118"/>
      <c r="D11" s="118"/>
      <c r="E11" s="118"/>
      <c r="F11" s="118"/>
    </row>
    <row r="12" spans="1:15" x14ac:dyDescent="0.3">
      <c r="A12" s="114" t="s">
        <v>125</v>
      </c>
      <c r="B12" s="114"/>
      <c r="C12" s="114"/>
      <c r="D12" s="114"/>
      <c r="E12" s="114"/>
      <c r="F12" s="114"/>
    </row>
    <row r="13" spans="1:15" x14ac:dyDescent="0.3">
      <c r="A13" s="114" t="s">
        <v>122</v>
      </c>
      <c r="B13" s="114"/>
      <c r="C13" s="114"/>
      <c r="D13" s="114"/>
      <c r="E13" s="114"/>
      <c r="F13" s="114"/>
    </row>
    <row r="14" spans="1:15" x14ac:dyDescent="0.3">
      <c r="A14" s="114" t="s">
        <v>24</v>
      </c>
      <c r="B14" s="114"/>
      <c r="C14" s="114"/>
      <c r="D14" s="114"/>
      <c r="E14" s="114"/>
      <c r="F14" s="114"/>
    </row>
    <row r="15" spans="1:15" ht="16.5" customHeight="1" x14ac:dyDescent="0.3">
      <c r="A15" s="114" t="s">
        <v>396</v>
      </c>
      <c r="B15" s="114"/>
      <c r="C15" s="114"/>
      <c r="D15" s="114"/>
      <c r="E15" s="114"/>
      <c r="F15" s="114"/>
    </row>
    <row r="16" spans="1:15" ht="16.5" customHeight="1" x14ac:dyDescent="0.3">
      <c r="A16" s="126" t="s">
        <v>348</v>
      </c>
      <c r="B16" s="127"/>
      <c r="C16" s="127"/>
      <c r="D16" s="127"/>
      <c r="E16" s="127"/>
      <c r="F16" s="128"/>
    </row>
    <row r="17" spans="1:12" ht="84" customHeight="1" x14ac:dyDescent="0.3">
      <c r="A17" s="123" t="s">
        <v>395</v>
      </c>
      <c r="B17" s="123"/>
      <c r="C17" s="123"/>
      <c r="D17" s="123"/>
      <c r="E17" s="123"/>
      <c r="F17" s="123"/>
    </row>
    <row r="18" spans="1:12" ht="16.5" customHeight="1" x14ac:dyDescent="0.3">
      <c r="C18" s="21"/>
      <c r="D18" s="21"/>
      <c r="E18" s="21"/>
      <c r="F18" s="21"/>
    </row>
    <row r="19" spans="1:12" ht="16.5" customHeight="1" x14ac:dyDescent="0.3">
      <c r="C19" s="21"/>
      <c r="D19" s="21"/>
      <c r="E19" s="21"/>
      <c r="F19" s="21"/>
    </row>
    <row r="20" spans="1:12" ht="31.5" customHeight="1" x14ac:dyDescent="0.3">
      <c r="A20" s="4" t="s">
        <v>11</v>
      </c>
      <c r="B20" s="4" t="s">
        <v>14</v>
      </c>
      <c r="C20" s="51" t="s">
        <v>121</v>
      </c>
      <c r="D20" s="51" t="s">
        <v>123</v>
      </c>
      <c r="E20" s="51" t="s">
        <v>394</v>
      </c>
      <c r="F20" s="51" t="s">
        <v>390</v>
      </c>
    </row>
    <row r="21" spans="1:12" x14ac:dyDescent="0.3">
      <c r="A21" s="1">
        <v>2011</v>
      </c>
      <c r="B21" s="1" t="s">
        <v>74</v>
      </c>
      <c r="C21" s="10">
        <v>14646.779979450643</v>
      </c>
      <c r="D21" s="16"/>
      <c r="E21" s="10">
        <v>1512.3039999999999</v>
      </c>
      <c r="F21" s="16"/>
      <c r="J21" s="21"/>
      <c r="K21" s="21"/>
      <c r="L21" s="21"/>
    </row>
    <row r="22" spans="1:12" x14ac:dyDescent="0.3">
      <c r="A22" s="1">
        <v>2012</v>
      </c>
      <c r="B22" s="1" t="s">
        <v>74</v>
      </c>
      <c r="C22" s="10">
        <v>15039.359119803506</v>
      </c>
      <c r="D22" s="16">
        <f t="shared" ref="D22:D30" si="0">+((C22-C21)/C21)*100</f>
        <v>2.6803102176973388</v>
      </c>
      <c r="E22" s="10">
        <v>2042.2290000000003</v>
      </c>
      <c r="F22" s="16">
        <f t="shared" ref="F22:F30" si="1">+((E22-E21)/E21)*100</f>
        <v>35.040904474232725</v>
      </c>
      <c r="J22" s="21"/>
      <c r="K22" s="21"/>
      <c r="L22" s="21"/>
    </row>
    <row r="23" spans="1:12" x14ac:dyDescent="0.3">
      <c r="A23" s="1">
        <v>2013</v>
      </c>
      <c r="B23" s="1" t="s">
        <v>74</v>
      </c>
      <c r="C23" s="10">
        <v>16209.295752956687</v>
      </c>
      <c r="D23" s="16">
        <f t="shared" si="0"/>
        <v>7.7791654806130177</v>
      </c>
      <c r="E23" s="10">
        <v>3178.98141416</v>
      </c>
      <c r="F23" s="16">
        <f t="shared" si="1"/>
        <v>55.662338266668407</v>
      </c>
      <c r="J23" s="21"/>
      <c r="K23" s="21"/>
      <c r="L23" s="21"/>
    </row>
    <row r="24" spans="1:12" x14ac:dyDescent="0.3">
      <c r="A24" s="1">
        <v>2014</v>
      </c>
      <c r="B24" s="1" t="s">
        <v>74</v>
      </c>
      <c r="C24" s="10">
        <v>16168.702827240235</v>
      </c>
      <c r="D24" s="16">
        <f t="shared" si="0"/>
        <v>-0.2504299158650814</v>
      </c>
      <c r="E24" s="10">
        <v>2950.0699999999997</v>
      </c>
      <c r="F24" s="16">
        <f t="shared" si="1"/>
        <v>-7.2007786248881489</v>
      </c>
      <c r="J24" s="21"/>
      <c r="K24" s="21"/>
      <c r="L24" s="21"/>
    </row>
    <row r="25" spans="1:12" x14ac:dyDescent="0.3">
      <c r="A25" s="1">
        <v>2015</v>
      </c>
      <c r="B25" s="1" t="s">
        <v>74</v>
      </c>
      <c r="C25" s="10">
        <v>11723.945715457035</v>
      </c>
      <c r="D25" s="16">
        <f t="shared" si="0"/>
        <v>-27.489880661885202</v>
      </c>
      <c r="E25" s="10">
        <v>2110</v>
      </c>
      <c r="F25" s="16">
        <f t="shared" si="1"/>
        <v>-28.476273444358942</v>
      </c>
      <c r="J25" s="21"/>
      <c r="K25" s="21"/>
      <c r="L25" s="21"/>
    </row>
    <row r="26" spans="1:12" x14ac:dyDescent="0.3">
      <c r="A26" s="1">
        <v>2016</v>
      </c>
      <c r="B26" s="1" t="s">
        <v>74</v>
      </c>
      <c r="C26" s="10">
        <v>13847.805436857319</v>
      </c>
      <c r="D26" s="16">
        <f t="shared" si="0"/>
        <v>18.115571096513637</v>
      </c>
      <c r="E26" s="10">
        <v>1725.1881139999998</v>
      </c>
      <c r="F26" s="16">
        <f t="shared" si="1"/>
        <v>-18.237530142180102</v>
      </c>
      <c r="J26" s="21"/>
      <c r="K26" s="21"/>
      <c r="L26" s="21"/>
    </row>
    <row r="27" spans="1:12" x14ac:dyDescent="0.3">
      <c r="A27" s="1">
        <v>2017</v>
      </c>
      <c r="B27" s="1" t="s">
        <v>74</v>
      </c>
      <c r="C27" s="10">
        <v>13836.730875914136</v>
      </c>
      <c r="D27" s="16">
        <f t="shared" si="0"/>
        <v>-7.9973400793942856E-2</v>
      </c>
      <c r="E27" s="10">
        <v>2130.7008215933324</v>
      </c>
      <c r="F27" s="16">
        <f t="shared" si="1"/>
        <v>23.505419745393205</v>
      </c>
      <c r="J27" s="21"/>
      <c r="K27" s="21"/>
      <c r="L27" s="21"/>
    </row>
    <row r="28" spans="1:12" x14ac:dyDescent="0.3">
      <c r="A28" s="1">
        <v>2018</v>
      </c>
      <c r="B28" s="1" t="s">
        <v>74</v>
      </c>
      <c r="C28" s="10">
        <v>11535.123093118053</v>
      </c>
      <c r="D28" s="16">
        <f t="shared" si="0"/>
        <v>-16.634043138054643</v>
      </c>
      <c r="E28" s="10">
        <v>2673.8833422135594</v>
      </c>
      <c r="F28" s="16">
        <f t="shared" si="1"/>
        <v>25.493138929473758</v>
      </c>
      <c r="J28" s="21"/>
      <c r="K28" s="21"/>
      <c r="L28" s="21"/>
    </row>
    <row r="29" spans="1:12" x14ac:dyDescent="0.3">
      <c r="A29" s="1">
        <v>2019</v>
      </c>
      <c r="B29" s="1" t="s">
        <v>74</v>
      </c>
      <c r="C29" s="10">
        <v>14313.721547486362</v>
      </c>
      <c r="D29" s="16">
        <f t="shared" si="0"/>
        <v>24.088156077207742</v>
      </c>
      <c r="E29" s="10">
        <v>3226.0067965242233</v>
      </c>
      <c r="F29" s="16">
        <f t="shared" si="1"/>
        <v>20.64874879147089</v>
      </c>
      <c r="J29" s="21"/>
      <c r="K29" s="21"/>
      <c r="L29" s="21"/>
    </row>
    <row r="30" spans="1:12" x14ac:dyDescent="0.3">
      <c r="A30" s="79">
        <v>2020</v>
      </c>
      <c r="B30" s="1" t="s">
        <v>74</v>
      </c>
      <c r="C30" s="10">
        <v>7690.2223334400005</v>
      </c>
      <c r="D30" s="16">
        <f t="shared" si="0"/>
        <v>-46.273774378470542</v>
      </c>
      <c r="E30" s="10">
        <v>869.74274356212356</v>
      </c>
      <c r="F30" s="16">
        <f t="shared" si="1"/>
        <v>-73.039649373981334</v>
      </c>
      <c r="J30" s="21"/>
      <c r="K30" s="21"/>
      <c r="L30" s="21"/>
    </row>
    <row r="31" spans="1:12" x14ac:dyDescent="0.3">
      <c r="A31" s="1" t="s">
        <v>392</v>
      </c>
      <c r="B31" s="1" t="s">
        <v>391</v>
      </c>
      <c r="C31" s="10">
        <v>2912.0374534706139</v>
      </c>
      <c r="D31" s="16"/>
      <c r="E31" s="10">
        <v>308.02011120784999</v>
      </c>
      <c r="F31" s="16"/>
      <c r="G31" s="6"/>
      <c r="J31" s="21"/>
      <c r="K31" s="21"/>
      <c r="L31" s="21"/>
    </row>
    <row r="32" spans="1:12" x14ac:dyDescent="0.3">
      <c r="C32" s="10"/>
      <c r="D32" s="16"/>
      <c r="E32" s="6"/>
      <c r="J32" s="21"/>
      <c r="K32" s="21"/>
      <c r="L32" s="21"/>
    </row>
    <row r="33" spans="3:12" x14ac:dyDescent="0.3">
      <c r="C33" s="10"/>
      <c r="J33" s="21"/>
      <c r="K33" s="21"/>
      <c r="L33" s="21"/>
    </row>
    <row r="34" spans="3:12" x14ac:dyDescent="0.3">
      <c r="J34" s="21"/>
      <c r="K34" s="21"/>
      <c r="L34" s="21"/>
    </row>
    <row r="35" spans="3:12" x14ac:dyDescent="0.3">
      <c r="J35" s="21"/>
      <c r="K35" s="21"/>
      <c r="L35" s="21"/>
    </row>
    <row r="36" spans="3:12" x14ac:dyDescent="0.3">
      <c r="J36" s="21"/>
      <c r="K36" s="21"/>
      <c r="L36" s="21"/>
    </row>
    <row r="37" spans="3:12" x14ac:dyDescent="0.3">
      <c r="J37" s="21"/>
      <c r="K37" s="21"/>
      <c r="L37" s="21"/>
    </row>
    <row r="38" spans="3:12" x14ac:dyDescent="0.3">
      <c r="J38" s="21"/>
      <c r="K38" s="21"/>
      <c r="L38" s="21"/>
    </row>
    <row r="39" spans="3:12" x14ac:dyDescent="0.3">
      <c r="J39" s="21"/>
      <c r="K39" s="21"/>
      <c r="L39" s="21"/>
    </row>
    <row r="40" spans="3:12" x14ac:dyDescent="0.3">
      <c r="J40" s="21"/>
      <c r="K40" s="21"/>
      <c r="L40" s="21"/>
    </row>
    <row r="41" spans="3:12" x14ac:dyDescent="0.3">
      <c r="J41" s="21"/>
      <c r="K41" s="21"/>
      <c r="L41" s="21"/>
    </row>
    <row r="42" spans="3:12" x14ac:dyDescent="0.3">
      <c r="J42" s="21"/>
      <c r="K42" s="21"/>
      <c r="L42" s="21"/>
    </row>
    <row r="43" spans="3:12" x14ac:dyDescent="0.3">
      <c r="J43" s="21"/>
      <c r="K43" s="21"/>
      <c r="L43" s="21"/>
    </row>
    <row r="44" spans="3:12" x14ac:dyDescent="0.3">
      <c r="J44" s="21"/>
      <c r="K44" s="21"/>
      <c r="L44" s="21"/>
    </row>
    <row r="45" spans="3:12" x14ac:dyDescent="0.3">
      <c r="J45" s="21"/>
      <c r="K45" s="21"/>
      <c r="L45" s="21"/>
    </row>
    <row r="46" spans="3:12" x14ac:dyDescent="0.3">
      <c r="J46" s="21"/>
      <c r="K46" s="21"/>
      <c r="L46" s="21"/>
    </row>
    <row r="47" spans="3:12" x14ac:dyDescent="0.3">
      <c r="J47" s="21"/>
      <c r="K47" s="21"/>
      <c r="L47" s="21"/>
    </row>
    <row r="48" spans="3:12" x14ac:dyDescent="0.3">
      <c r="J48" s="21"/>
      <c r="K48" s="21"/>
      <c r="L48" s="21"/>
    </row>
    <row r="49" spans="10:12" x14ac:dyDescent="0.3">
      <c r="J49" s="21"/>
      <c r="K49" s="21"/>
      <c r="L49" s="21"/>
    </row>
  </sheetData>
  <mergeCells count="9">
    <mergeCell ref="N9:O9"/>
    <mergeCell ref="N10:O10"/>
    <mergeCell ref="A17:F17"/>
    <mergeCell ref="A16:F16"/>
    <mergeCell ref="A10:F11"/>
    <mergeCell ref="A12:F12"/>
    <mergeCell ref="A13:F13"/>
    <mergeCell ref="A14:F14"/>
    <mergeCell ref="A15:F15"/>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zoomScale="90" zoomScaleNormal="90" workbookViewId="0">
      <selection activeCell="A9" sqref="A9"/>
    </sheetView>
  </sheetViews>
  <sheetFormatPr baseColWidth="10" defaultColWidth="11.5546875" defaultRowHeight="14.4" x14ac:dyDescent="0.3"/>
  <cols>
    <col min="1" max="1" width="5.33203125" style="1" customWidth="1"/>
    <col min="2" max="3" width="9.44140625" style="1" customWidth="1"/>
    <col min="4" max="4" width="11.88671875" style="1" customWidth="1"/>
    <col min="5" max="5" width="9" style="1" customWidth="1"/>
    <col min="6" max="6" width="11.88671875" style="1" customWidth="1"/>
    <col min="7" max="7" width="9" style="1" customWidth="1"/>
    <col min="8" max="8" width="11.88671875" style="1" customWidth="1"/>
    <col min="9" max="11" width="9.109375" style="1" customWidth="1"/>
    <col min="12" max="12" width="11.88671875" style="1" customWidth="1"/>
    <col min="13" max="13" width="9" style="1" customWidth="1"/>
    <col min="14" max="15" width="11.5546875" style="1"/>
    <col min="16" max="19" width="11.6640625" style="1" customWidth="1"/>
    <col min="20" max="16384" width="11.5546875" style="1"/>
  </cols>
  <sheetData>
    <row r="1" spans="1:19" ht="12" customHeight="1" x14ac:dyDescent="0.3"/>
    <row r="2" spans="1:19" ht="12" customHeight="1" x14ac:dyDescent="0.3"/>
    <row r="3" spans="1:19" ht="12" customHeight="1" x14ac:dyDescent="0.3"/>
    <row r="4" spans="1:19" ht="12" customHeight="1" x14ac:dyDescent="0.3"/>
    <row r="5" spans="1:19" ht="12" customHeight="1" x14ac:dyDescent="0.3"/>
    <row r="6" spans="1:19" ht="12" customHeight="1" x14ac:dyDescent="0.3"/>
    <row r="7" spans="1:19" ht="12" customHeight="1" x14ac:dyDescent="0.3"/>
    <row r="8" spans="1:19" ht="5.4" customHeight="1" x14ac:dyDescent="0.3"/>
    <row r="9" spans="1:19" ht="21" x14ac:dyDescent="0.4">
      <c r="A9" s="8" t="s">
        <v>238</v>
      </c>
      <c r="N9" s="109" t="s">
        <v>61</v>
      </c>
      <c r="O9" s="109"/>
      <c r="P9" s="69"/>
      <c r="Q9" s="69"/>
      <c r="R9" s="22"/>
      <c r="S9" s="22"/>
    </row>
    <row r="10" spans="1:19" ht="21" x14ac:dyDescent="0.4">
      <c r="A10" s="118" t="s">
        <v>213</v>
      </c>
      <c r="B10" s="118"/>
      <c r="C10" s="118"/>
      <c r="D10" s="118"/>
      <c r="E10" s="118"/>
      <c r="F10" s="118"/>
      <c r="N10" s="110">
        <v>44497</v>
      </c>
      <c r="O10" s="110"/>
      <c r="P10" s="23"/>
      <c r="Q10" s="23"/>
      <c r="R10" s="53"/>
      <c r="S10" s="53"/>
    </row>
    <row r="11" spans="1:19" ht="14.4" customHeight="1" x14ac:dyDescent="0.3">
      <c r="A11" s="118"/>
      <c r="B11" s="118"/>
      <c r="C11" s="118"/>
      <c r="D11" s="118"/>
      <c r="E11" s="118"/>
      <c r="F11" s="118"/>
    </row>
    <row r="12" spans="1:19" x14ac:dyDescent="0.3">
      <c r="A12" s="124" t="s">
        <v>100</v>
      </c>
      <c r="B12" s="124"/>
      <c r="C12" s="124"/>
      <c r="D12" s="124"/>
      <c r="E12" s="124"/>
      <c r="F12" s="124"/>
    </row>
    <row r="13" spans="1:19" x14ac:dyDescent="0.3">
      <c r="A13" s="124" t="s">
        <v>76</v>
      </c>
      <c r="B13" s="124"/>
      <c r="C13" s="124"/>
      <c r="D13" s="124"/>
      <c r="E13" s="124"/>
      <c r="F13" s="124"/>
    </row>
    <row r="14" spans="1:19" x14ac:dyDescent="0.3">
      <c r="A14" s="124" t="s">
        <v>25</v>
      </c>
      <c r="B14" s="124"/>
      <c r="C14" s="124"/>
      <c r="D14" s="124"/>
      <c r="E14" s="124"/>
      <c r="F14" s="124"/>
    </row>
    <row r="15" spans="1:19" ht="14.4" customHeight="1" x14ac:dyDescent="0.3">
      <c r="A15" s="119" t="s">
        <v>126</v>
      </c>
      <c r="B15" s="120"/>
      <c r="C15" s="120"/>
      <c r="D15" s="120"/>
      <c r="E15" s="120"/>
      <c r="F15" s="121"/>
    </row>
    <row r="16" spans="1:19" x14ac:dyDescent="0.3">
      <c r="A16" s="50"/>
      <c r="B16" s="50"/>
      <c r="C16" s="50"/>
      <c r="D16" s="50"/>
      <c r="E16" s="50"/>
      <c r="F16" s="50"/>
    </row>
    <row r="18" spans="1:29" ht="21.75" customHeight="1" x14ac:dyDescent="0.3">
      <c r="A18" s="136" t="s">
        <v>11</v>
      </c>
      <c r="B18" s="137" t="s">
        <v>101</v>
      </c>
      <c r="C18" s="136" t="s">
        <v>99</v>
      </c>
      <c r="D18" s="136" t="s">
        <v>102</v>
      </c>
      <c r="E18" s="136"/>
      <c r="F18" s="136" t="s">
        <v>105</v>
      </c>
      <c r="G18" s="136"/>
      <c r="H18" s="136" t="s">
        <v>211</v>
      </c>
      <c r="I18" s="136"/>
      <c r="J18" s="136" t="s">
        <v>212</v>
      </c>
      <c r="K18" s="136"/>
      <c r="L18" s="136" t="s">
        <v>109</v>
      </c>
      <c r="M18" s="136"/>
      <c r="N18" s="136" t="s">
        <v>115</v>
      </c>
      <c r="O18" s="136"/>
      <c r="P18" s="136" t="s">
        <v>114</v>
      </c>
      <c r="Q18" s="136"/>
      <c r="R18" s="140" t="s">
        <v>116</v>
      </c>
      <c r="S18" s="141"/>
      <c r="T18" s="136" t="s">
        <v>118</v>
      </c>
      <c r="U18" s="136"/>
      <c r="V18" s="136" t="s">
        <v>120</v>
      </c>
      <c r="W18" s="136"/>
      <c r="X18" s="136" t="s">
        <v>209</v>
      </c>
      <c r="Y18" s="136"/>
      <c r="Z18" s="136" t="s">
        <v>210</v>
      </c>
      <c r="AA18" s="136"/>
      <c r="AB18" s="136" t="s">
        <v>303</v>
      </c>
      <c r="AC18" s="136"/>
    </row>
    <row r="19" spans="1:29" ht="35.25" customHeight="1" x14ac:dyDescent="0.3">
      <c r="A19" s="136"/>
      <c r="B19" s="137"/>
      <c r="C19" s="136"/>
      <c r="D19" s="137" t="s">
        <v>104</v>
      </c>
      <c r="E19" s="137"/>
      <c r="F19" s="137" t="s">
        <v>106</v>
      </c>
      <c r="G19" s="137"/>
      <c r="H19" s="137" t="s">
        <v>299</v>
      </c>
      <c r="I19" s="137"/>
      <c r="J19" s="137" t="s">
        <v>112</v>
      </c>
      <c r="K19" s="137"/>
      <c r="L19" s="137" t="s">
        <v>110</v>
      </c>
      <c r="M19" s="137"/>
      <c r="N19" s="138" t="s">
        <v>107</v>
      </c>
      <c r="O19" s="139"/>
      <c r="P19" s="137" t="s">
        <v>204</v>
      </c>
      <c r="Q19" s="137"/>
      <c r="R19" s="138" t="s">
        <v>205</v>
      </c>
      <c r="S19" s="139"/>
      <c r="T19" s="137" t="s">
        <v>206</v>
      </c>
      <c r="U19" s="137"/>
      <c r="V19" s="137" t="s">
        <v>207</v>
      </c>
      <c r="W19" s="137"/>
      <c r="X19" s="137" t="s">
        <v>208</v>
      </c>
      <c r="Y19" s="137"/>
      <c r="Z19" s="137" t="s">
        <v>117</v>
      </c>
      <c r="AA19" s="137"/>
      <c r="AB19" s="137" t="s">
        <v>119</v>
      </c>
      <c r="AC19" s="137"/>
    </row>
    <row r="20" spans="1:29" ht="21" customHeight="1" x14ac:dyDescent="0.3">
      <c r="A20" s="136"/>
      <c r="B20" s="137"/>
      <c r="C20" s="136"/>
      <c r="D20" s="45" t="s">
        <v>103</v>
      </c>
      <c r="E20" s="45" t="s">
        <v>72</v>
      </c>
      <c r="F20" s="45" t="s">
        <v>103</v>
      </c>
      <c r="G20" s="45" t="s">
        <v>72</v>
      </c>
      <c r="H20" s="45" t="s">
        <v>103</v>
      </c>
      <c r="I20" s="45" t="s">
        <v>72</v>
      </c>
      <c r="J20" s="45" t="s">
        <v>103</v>
      </c>
      <c r="K20" s="45" t="s">
        <v>72</v>
      </c>
      <c r="L20" s="45" t="s">
        <v>103</v>
      </c>
      <c r="M20" s="45" t="s">
        <v>72</v>
      </c>
      <c r="N20" s="45" t="s">
        <v>103</v>
      </c>
      <c r="O20" s="45" t="s">
        <v>72</v>
      </c>
      <c r="P20" s="45" t="s">
        <v>103</v>
      </c>
      <c r="Q20" s="45" t="s">
        <v>72</v>
      </c>
      <c r="R20" s="45" t="s">
        <v>103</v>
      </c>
      <c r="S20" s="45" t="s">
        <v>72</v>
      </c>
      <c r="T20" s="45" t="s">
        <v>103</v>
      </c>
      <c r="U20" s="45" t="s">
        <v>72</v>
      </c>
      <c r="V20" s="45" t="s">
        <v>103</v>
      </c>
      <c r="W20" s="45" t="s">
        <v>72</v>
      </c>
      <c r="X20" s="45" t="s">
        <v>103</v>
      </c>
      <c r="Y20" s="45" t="s">
        <v>72</v>
      </c>
      <c r="Z20" s="45" t="s">
        <v>103</v>
      </c>
      <c r="AA20" s="45" t="s">
        <v>72</v>
      </c>
      <c r="AB20" s="45" t="s">
        <v>103</v>
      </c>
      <c r="AC20" s="45" t="s">
        <v>72</v>
      </c>
    </row>
    <row r="21" spans="1:29" ht="16.5" customHeight="1" x14ac:dyDescent="0.3">
      <c r="A21" s="46">
        <v>2018</v>
      </c>
      <c r="B21" s="46" t="s">
        <v>98</v>
      </c>
      <c r="C21" s="46">
        <v>7.41</v>
      </c>
      <c r="D21" s="46">
        <v>7.88</v>
      </c>
      <c r="E21" s="46" t="s">
        <v>98</v>
      </c>
      <c r="F21" s="46">
        <v>6.76</v>
      </c>
      <c r="G21" s="46" t="s">
        <v>98</v>
      </c>
      <c r="H21" s="47" t="s">
        <v>302</v>
      </c>
      <c r="I21" s="46" t="s">
        <v>302</v>
      </c>
      <c r="J21" s="46">
        <v>6.96</v>
      </c>
      <c r="K21" s="46" t="s">
        <v>203</v>
      </c>
      <c r="L21" s="47">
        <v>6.4</v>
      </c>
      <c r="M21" s="46" t="s">
        <v>111</v>
      </c>
      <c r="N21" s="46">
        <v>6.85</v>
      </c>
      <c r="O21" s="46" t="s">
        <v>113</v>
      </c>
      <c r="P21" s="46">
        <v>7.21</v>
      </c>
      <c r="Q21" s="46" t="s">
        <v>203</v>
      </c>
      <c r="R21" s="47">
        <v>7.1</v>
      </c>
      <c r="S21" s="46" t="s">
        <v>111</v>
      </c>
      <c r="T21" s="46">
        <v>7.83</v>
      </c>
      <c r="U21" s="46" t="s">
        <v>98</v>
      </c>
      <c r="V21" s="46">
        <v>8.5500000000000007</v>
      </c>
      <c r="W21" s="46" t="s">
        <v>98</v>
      </c>
      <c r="X21" s="46">
        <v>8.77</v>
      </c>
      <c r="Y21" s="46" t="s">
        <v>98</v>
      </c>
      <c r="Z21" s="46">
        <v>9.74</v>
      </c>
      <c r="AA21" s="46" t="s">
        <v>98</v>
      </c>
      <c r="AB21" s="46">
        <v>7.32</v>
      </c>
      <c r="AC21" s="46" t="s">
        <v>98</v>
      </c>
    </row>
    <row r="22" spans="1:29" x14ac:dyDescent="0.3">
      <c r="A22" s="46">
        <v>2019</v>
      </c>
      <c r="B22" s="46" t="s">
        <v>98</v>
      </c>
      <c r="C22" s="46">
        <v>7.57</v>
      </c>
      <c r="D22" s="46">
        <v>8.06</v>
      </c>
      <c r="E22" s="46" t="s">
        <v>98</v>
      </c>
      <c r="F22" s="46">
        <v>7.08</v>
      </c>
      <c r="G22" s="46" t="s">
        <v>98</v>
      </c>
      <c r="H22" s="47">
        <v>7.5</v>
      </c>
      <c r="I22" s="46" t="s">
        <v>111</v>
      </c>
      <c r="J22" s="46">
        <v>7.19</v>
      </c>
      <c r="K22" s="46" t="s">
        <v>98</v>
      </c>
      <c r="L22" s="46">
        <v>6.92</v>
      </c>
      <c r="M22" s="46" t="s">
        <v>300</v>
      </c>
      <c r="N22" s="46">
        <v>6.93</v>
      </c>
      <c r="O22" s="46" t="s">
        <v>301</v>
      </c>
      <c r="P22" s="46">
        <v>7.18</v>
      </c>
      <c r="Q22" s="46" t="s">
        <v>98</v>
      </c>
      <c r="R22" s="47">
        <v>7.1</v>
      </c>
      <c r="S22" s="46" t="s">
        <v>111</v>
      </c>
      <c r="T22" s="46">
        <v>5.81</v>
      </c>
      <c r="U22" s="46" t="s">
        <v>113</v>
      </c>
      <c r="V22" s="46">
        <v>9.27</v>
      </c>
      <c r="W22" s="46" t="s">
        <v>98</v>
      </c>
      <c r="X22" s="46">
        <v>8.44</v>
      </c>
      <c r="Y22" s="46" t="s">
        <v>98</v>
      </c>
      <c r="Z22" s="46">
        <v>9.7799999999999994</v>
      </c>
      <c r="AA22" s="46" t="s">
        <v>98</v>
      </c>
      <c r="AB22" s="46">
        <v>7.74</v>
      </c>
      <c r="AC22" s="46" t="s">
        <v>98</v>
      </c>
    </row>
    <row r="23" spans="1:29" x14ac:dyDescent="0.3">
      <c r="A23" s="46">
        <v>2020</v>
      </c>
      <c r="B23" s="46" t="s">
        <v>98</v>
      </c>
      <c r="C23" s="46">
        <v>7.49</v>
      </c>
      <c r="D23" s="46">
        <v>8.2200000000000006</v>
      </c>
      <c r="E23" s="46" t="s">
        <v>98</v>
      </c>
      <c r="F23" s="46">
        <v>7.26</v>
      </c>
      <c r="G23" s="46" t="s">
        <v>98</v>
      </c>
      <c r="H23" s="47">
        <v>7.57</v>
      </c>
      <c r="I23" s="46" t="s">
        <v>203</v>
      </c>
      <c r="J23" s="46">
        <v>7.27</v>
      </c>
      <c r="K23" s="46" t="s">
        <v>98</v>
      </c>
      <c r="L23" s="46">
        <v>6.71</v>
      </c>
      <c r="M23" s="46" t="s">
        <v>108</v>
      </c>
      <c r="N23" s="46">
        <v>6.88</v>
      </c>
      <c r="O23" s="46" t="s">
        <v>111</v>
      </c>
      <c r="P23" s="46">
        <v>7.41</v>
      </c>
      <c r="Q23" s="46" t="s">
        <v>98</v>
      </c>
      <c r="R23" s="47">
        <v>7.1</v>
      </c>
      <c r="S23" s="46" t="s">
        <v>111</v>
      </c>
      <c r="T23" s="46">
        <v>5.64</v>
      </c>
      <c r="U23" s="46" t="s">
        <v>300</v>
      </c>
      <c r="V23" s="46">
        <v>8.49</v>
      </c>
      <c r="W23" s="46" t="s">
        <v>98</v>
      </c>
      <c r="X23" s="46">
        <v>8.4700000000000006</v>
      </c>
      <c r="Y23" s="46" t="s">
        <v>98</v>
      </c>
      <c r="Z23" s="46">
        <v>9.83</v>
      </c>
      <c r="AA23" s="46" t="s">
        <v>98</v>
      </c>
      <c r="AB23" s="46">
        <v>6.48</v>
      </c>
      <c r="AC23" s="46" t="s">
        <v>111</v>
      </c>
    </row>
    <row r="24" spans="1:29" ht="15" customHeight="1" x14ac:dyDescent="0.3">
      <c r="Q24" s="48"/>
      <c r="R24" s="48"/>
      <c r="S24" s="48"/>
    </row>
    <row r="25" spans="1:29" x14ac:dyDescent="0.3">
      <c r="Q25" s="48"/>
      <c r="R25" s="48"/>
      <c r="S25" s="48"/>
    </row>
    <row r="26" spans="1:29" x14ac:dyDescent="0.3">
      <c r="Q26" s="49"/>
      <c r="R26" s="49"/>
      <c r="S26" s="49"/>
    </row>
    <row r="27" spans="1:29" x14ac:dyDescent="0.3">
      <c r="F27" s="39"/>
      <c r="H27" s="39"/>
      <c r="Q27" s="48"/>
      <c r="R27" s="48"/>
      <c r="S27" s="48"/>
    </row>
    <row r="28" spans="1:29" x14ac:dyDescent="0.3">
      <c r="Q28" s="48"/>
      <c r="R28" s="48"/>
      <c r="S28" s="48"/>
    </row>
    <row r="29" spans="1:29" x14ac:dyDescent="0.3">
      <c r="Q29" s="48"/>
      <c r="R29" s="48"/>
      <c r="S29" s="48"/>
    </row>
    <row r="30" spans="1:29" x14ac:dyDescent="0.3">
      <c r="Q30" s="48"/>
      <c r="R30" s="48"/>
      <c r="S30" s="48"/>
    </row>
    <row r="31" spans="1:29" x14ac:dyDescent="0.3">
      <c r="Q31" s="48"/>
      <c r="R31" s="48"/>
      <c r="S31" s="48"/>
    </row>
    <row r="32" spans="1:29" x14ac:dyDescent="0.3">
      <c r="Q32" s="48"/>
      <c r="R32" s="48"/>
      <c r="S32" s="48"/>
    </row>
    <row r="33" spans="17:19" x14ac:dyDescent="0.3">
      <c r="Q33" s="48"/>
      <c r="R33" s="48"/>
      <c r="S33" s="48"/>
    </row>
    <row r="34" spans="17:19" x14ac:dyDescent="0.3">
      <c r="Q34" s="48"/>
      <c r="R34" s="48"/>
      <c r="S34" s="48"/>
    </row>
    <row r="35" spans="17:19" x14ac:dyDescent="0.3">
      <c r="Q35" s="48"/>
      <c r="R35" s="48"/>
      <c r="S35" s="48"/>
    </row>
  </sheetData>
  <sortState ref="G8:J22">
    <sortCondition ref="H8:H22"/>
  </sortState>
  <mergeCells count="36">
    <mergeCell ref="A14:F14"/>
    <mergeCell ref="A15:F15"/>
    <mergeCell ref="J18:K18"/>
    <mergeCell ref="D18:E18"/>
    <mergeCell ref="D19:E19"/>
    <mergeCell ref="F18:G18"/>
    <mergeCell ref="F19:G19"/>
    <mergeCell ref="A18:A20"/>
    <mergeCell ref="H18:I18"/>
    <mergeCell ref="H19:I19"/>
    <mergeCell ref="B18:B20"/>
    <mergeCell ref="C18:C20"/>
    <mergeCell ref="L18:M18"/>
    <mergeCell ref="L19:M19"/>
    <mergeCell ref="J19:K19"/>
    <mergeCell ref="P18:Q18"/>
    <mergeCell ref="P19:Q19"/>
    <mergeCell ref="Z18:AA18"/>
    <mergeCell ref="Z19:AA19"/>
    <mergeCell ref="AB18:AC18"/>
    <mergeCell ref="AB19:AC19"/>
    <mergeCell ref="N18:O18"/>
    <mergeCell ref="N19:O19"/>
    <mergeCell ref="T18:U18"/>
    <mergeCell ref="T19:U19"/>
    <mergeCell ref="V18:W18"/>
    <mergeCell ref="V19:W19"/>
    <mergeCell ref="X18:Y18"/>
    <mergeCell ref="X19:Y19"/>
    <mergeCell ref="R18:S18"/>
    <mergeCell ref="R19:S19"/>
    <mergeCell ref="A12:F12"/>
    <mergeCell ref="A13:F13"/>
    <mergeCell ref="A10:F11"/>
    <mergeCell ref="N9:O9"/>
    <mergeCell ref="N10:O10"/>
  </mergeCells>
  <pageMargins left="0.7" right="0.7" top="0.75" bottom="0.75" header="0.3" footer="0.3"/>
  <pageSetup paperSize="9" scale="30" orientation="portrait" r:id="rId1"/>
  <colBreaks count="1" manualBreakCount="1">
    <brk id="29"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zoomScale="90" zoomScaleNormal="90" workbookViewId="0">
      <selection activeCell="A9" sqref="A9"/>
    </sheetView>
  </sheetViews>
  <sheetFormatPr baseColWidth="10" defaultColWidth="11.5546875" defaultRowHeight="14.4" x14ac:dyDescent="0.3"/>
  <cols>
    <col min="1" max="1" width="9.5546875" style="1" customWidth="1"/>
    <col min="2" max="2" width="9.88671875" style="1" customWidth="1"/>
    <col min="3" max="3" width="15.5546875" style="1" customWidth="1"/>
    <col min="4" max="5" width="11.5546875" style="1"/>
    <col min="6" max="6" width="11.5546875" style="1" customWidth="1"/>
    <col min="7" max="7" width="11.5546875" style="1"/>
    <col min="8" max="8" width="15.5546875" style="1" customWidth="1"/>
    <col min="9" max="12" width="11.5546875" style="1"/>
    <col min="13" max="13" width="11.5546875" style="1" customWidth="1"/>
    <col min="14"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296</v>
      </c>
      <c r="N9" s="109" t="s">
        <v>61</v>
      </c>
      <c r="O9" s="109"/>
    </row>
    <row r="10" spans="1:15" ht="21" x14ac:dyDescent="0.4">
      <c r="A10" s="118" t="s">
        <v>195</v>
      </c>
      <c r="B10" s="118"/>
      <c r="C10" s="118"/>
      <c r="D10" s="118"/>
      <c r="E10" s="118"/>
      <c r="F10" s="118"/>
      <c r="N10" s="110">
        <v>44497</v>
      </c>
      <c r="O10" s="110"/>
    </row>
    <row r="11" spans="1:15" x14ac:dyDescent="0.3">
      <c r="A11" s="118"/>
      <c r="B11" s="118"/>
      <c r="C11" s="118"/>
      <c r="D11" s="118"/>
      <c r="E11" s="118"/>
      <c r="F11" s="118"/>
    </row>
    <row r="12" spans="1:15" ht="15" customHeight="1" x14ac:dyDescent="0.3">
      <c r="A12" s="35" t="s">
        <v>193</v>
      </c>
      <c r="B12" s="36"/>
      <c r="C12" s="36"/>
      <c r="D12" s="36"/>
      <c r="E12" s="36"/>
      <c r="F12" s="37"/>
    </row>
    <row r="13" spans="1:15" ht="15" customHeight="1" x14ac:dyDescent="0.3">
      <c r="A13" s="35" t="s">
        <v>194</v>
      </c>
      <c r="B13" s="36"/>
      <c r="C13" s="36"/>
      <c r="D13" s="36"/>
      <c r="E13" s="36"/>
      <c r="F13" s="37"/>
    </row>
    <row r="14" spans="1:15" x14ac:dyDescent="0.3">
      <c r="A14" s="35" t="s">
        <v>22</v>
      </c>
      <c r="B14" s="36"/>
      <c r="C14" s="36"/>
      <c r="D14" s="36"/>
      <c r="E14" s="36"/>
      <c r="F14" s="37"/>
    </row>
    <row r="15" spans="1:15" ht="14.4" customHeight="1" x14ac:dyDescent="0.3">
      <c r="A15" s="35" t="s">
        <v>23</v>
      </c>
      <c r="B15" s="36"/>
      <c r="C15" s="36"/>
      <c r="D15" s="36"/>
      <c r="E15" s="36"/>
      <c r="F15" s="37"/>
    </row>
    <row r="16" spans="1:15" ht="14.4" customHeight="1" x14ac:dyDescent="0.3">
      <c r="A16" s="35" t="s">
        <v>349</v>
      </c>
      <c r="B16" s="36"/>
      <c r="C16" s="36"/>
      <c r="D16" s="36"/>
      <c r="E16" s="36"/>
      <c r="F16" s="37"/>
    </row>
    <row r="17" spans="1:6" ht="84" customHeight="1" x14ac:dyDescent="0.3">
      <c r="A17" s="115" t="s">
        <v>196</v>
      </c>
      <c r="B17" s="116"/>
      <c r="C17" s="116"/>
      <c r="D17" s="116"/>
      <c r="E17" s="116"/>
      <c r="F17" s="117"/>
    </row>
    <row r="19" spans="1:6" ht="15" customHeight="1" x14ac:dyDescent="0.3"/>
    <row r="20" spans="1:6" ht="42" customHeight="1" x14ac:dyDescent="0.3">
      <c r="A20" s="4" t="s">
        <v>11</v>
      </c>
      <c r="B20" s="4" t="s">
        <v>256</v>
      </c>
      <c r="C20" s="4" t="s">
        <v>197</v>
      </c>
      <c r="D20" s="4" t="s">
        <v>10</v>
      </c>
      <c r="E20" s="4" t="s">
        <v>9</v>
      </c>
    </row>
    <row r="21" spans="1:6" ht="18.75" customHeight="1" x14ac:dyDescent="0.3">
      <c r="A21" s="1">
        <v>2012</v>
      </c>
      <c r="B21" s="1" t="s">
        <v>198</v>
      </c>
      <c r="C21" s="41">
        <v>122.83144079644309</v>
      </c>
    </row>
    <row r="22" spans="1:6" x14ac:dyDescent="0.3">
      <c r="A22" s="1">
        <v>2013</v>
      </c>
      <c r="B22" s="1" t="s">
        <v>198</v>
      </c>
      <c r="C22" s="41">
        <v>120.11685142193876</v>
      </c>
    </row>
    <row r="23" spans="1:6" x14ac:dyDescent="0.3">
      <c r="A23" s="1">
        <v>2014</v>
      </c>
      <c r="B23" s="1" t="s">
        <v>198</v>
      </c>
      <c r="C23" s="41">
        <v>115.02454263926701</v>
      </c>
    </row>
    <row r="24" spans="1:6" ht="15" customHeight="1" x14ac:dyDescent="0.3">
      <c r="A24" s="1">
        <v>2015</v>
      </c>
      <c r="B24" s="1" t="s">
        <v>198</v>
      </c>
      <c r="C24" s="41">
        <v>93.050726777348288</v>
      </c>
    </row>
    <row r="25" spans="1:6" x14ac:dyDescent="0.3">
      <c r="A25" s="1">
        <v>2016</v>
      </c>
      <c r="B25" s="1" t="s">
        <v>198</v>
      </c>
      <c r="C25" s="41">
        <v>91.924730583384758</v>
      </c>
    </row>
    <row r="26" spans="1:6" x14ac:dyDescent="0.3">
      <c r="A26" s="1">
        <v>2017</v>
      </c>
      <c r="B26" s="1" t="s">
        <v>198</v>
      </c>
      <c r="C26" s="41">
        <v>98.022135550414689</v>
      </c>
    </row>
    <row r="27" spans="1:6" x14ac:dyDescent="0.3">
      <c r="A27" s="1">
        <v>2018</v>
      </c>
      <c r="B27" s="1" t="s">
        <v>198</v>
      </c>
      <c r="C27" s="41">
        <v>95.852113130707536</v>
      </c>
    </row>
    <row r="28" spans="1:6" x14ac:dyDescent="0.3">
      <c r="A28" s="1">
        <v>2019</v>
      </c>
      <c r="B28" s="1" t="s">
        <v>198</v>
      </c>
      <c r="C28" s="41">
        <v>95.038400379536554</v>
      </c>
    </row>
    <row r="29" spans="1:6" x14ac:dyDescent="0.3">
      <c r="A29" s="1">
        <v>2019</v>
      </c>
      <c r="B29" s="1" t="s">
        <v>163</v>
      </c>
      <c r="C29" s="41">
        <v>95.3</v>
      </c>
    </row>
    <row r="30" spans="1:6" x14ac:dyDescent="0.3">
      <c r="A30" s="1">
        <v>2019</v>
      </c>
      <c r="B30" s="1" t="s">
        <v>164</v>
      </c>
      <c r="C30" s="1">
        <v>95.1</v>
      </c>
      <c r="D30" s="34">
        <f>+C30/C29*100-100</f>
        <v>-0.20986358866737476</v>
      </c>
    </row>
    <row r="31" spans="1:6" x14ac:dyDescent="0.3">
      <c r="B31" s="1" t="s">
        <v>165</v>
      </c>
      <c r="C31" s="16">
        <v>94</v>
      </c>
      <c r="D31" s="34">
        <f t="shared" ref="D31:D42" si="0">+C31/C30*100-100</f>
        <v>-1.1566771819137642</v>
      </c>
    </row>
    <row r="32" spans="1:6" x14ac:dyDescent="0.3">
      <c r="B32" s="1" t="s">
        <v>166</v>
      </c>
      <c r="C32" s="1">
        <v>93.3</v>
      </c>
      <c r="D32" s="34">
        <f t="shared" si="0"/>
        <v>-0.74468085106383342</v>
      </c>
    </row>
    <row r="33" spans="1:5" x14ac:dyDescent="0.3">
      <c r="B33" s="1" t="s">
        <v>167</v>
      </c>
      <c r="C33" s="1">
        <v>95.2</v>
      </c>
      <c r="D33" s="34">
        <f t="shared" si="0"/>
        <v>2.0364415862808301</v>
      </c>
    </row>
    <row r="34" spans="1:5" x14ac:dyDescent="0.3">
      <c r="B34" s="1" t="s">
        <v>168</v>
      </c>
      <c r="C34" s="1">
        <v>98.6</v>
      </c>
      <c r="D34" s="34">
        <f t="shared" si="0"/>
        <v>3.5714285714285552</v>
      </c>
    </row>
    <row r="35" spans="1:5" x14ac:dyDescent="0.3">
      <c r="B35" s="1" t="s">
        <v>169</v>
      </c>
      <c r="C35" s="16">
        <v>101</v>
      </c>
      <c r="D35" s="34">
        <f t="shared" si="0"/>
        <v>2.4340770791075244</v>
      </c>
    </row>
    <row r="36" spans="1:5" x14ac:dyDescent="0.3">
      <c r="A36" s="1">
        <v>2020</v>
      </c>
      <c r="B36" s="1" t="s">
        <v>158</v>
      </c>
      <c r="C36" s="1">
        <v>102.5</v>
      </c>
      <c r="D36" s="34">
        <f t="shared" si="0"/>
        <v>1.4851485148514882</v>
      </c>
    </row>
    <row r="37" spans="1:5" x14ac:dyDescent="0.3">
      <c r="B37" s="1" t="s">
        <v>159</v>
      </c>
      <c r="C37" s="1">
        <v>99.4</v>
      </c>
      <c r="D37" s="34">
        <f t="shared" si="0"/>
        <v>-3.0243902439024311</v>
      </c>
    </row>
    <row r="38" spans="1:5" x14ac:dyDescent="0.3">
      <c r="B38" s="1" t="s">
        <v>160</v>
      </c>
      <c r="C38" s="1">
        <v>95.1</v>
      </c>
      <c r="D38" s="34">
        <f t="shared" si="0"/>
        <v>-4.325955734406449</v>
      </c>
    </row>
    <row r="39" spans="1:5" x14ac:dyDescent="0.3">
      <c r="B39" s="1" t="s">
        <v>161</v>
      </c>
      <c r="C39" s="1">
        <v>92.4</v>
      </c>
      <c r="D39" s="34">
        <f t="shared" si="0"/>
        <v>-2.8391167192428952</v>
      </c>
    </row>
    <row r="40" spans="1:5" x14ac:dyDescent="0.3">
      <c r="B40" s="1" t="s">
        <v>162</v>
      </c>
      <c r="C40" s="16">
        <v>91</v>
      </c>
      <c r="D40" s="34">
        <f t="shared" si="0"/>
        <v>-1.5151515151515298</v>
      </c>
    </row>
    <row r="41" spans="1:5" x14ac:dyDescent="0.3">
      <c r="B41" s="1" t="s">
        <v>163</v>
      </c>
      <c r="C41" s="1">
        <v>93.1</v>
      </c>
      <c r="D41" s="34">
        <f t="shared" si="0"/>
        <v>2.3076923076922924</v>
      </c>
      <c r="E41" s="34">
        <f t="shared" ref="E41:E46" si="1">+C41/C29*100-100</f>
        <v>-2.3084994753410371</v>
      </c>
    </row>
    <row r="42" spans="1:5" x14ac:dyDescent="0.3">
      <c r="B42" s="1" t="s">
        <v>164</v>
      </c>
      <c r="C42" s="16">
        <v>93.9</v>
      </c>
      <c r="D42" s="34">
        <f t="shared" si="0"/>
        <v>0.85929108485500194</v>
      </c>
      <c r="E42" s="34">
        <f t="shared" si="1"/>
        <v>-1.2618296529968376</v>
      </c>
    </row>
    <row r="43" spans="1:5" x14ac:dyDescent="0.3">
      <c r="B43" s="1" t="s">
        <v>165</v>
      </c>
      <c r="C43" s="1">
        <v>95.8</v>
      </c>
      <c r="D43" s="34">
        <f t="shared" ref="D43:D48" si="2">+C43/C42*100-100</f>
        <v>2.0234291799786916</v>
      </c>
      <c r="E43" s="34">
        <f t="shared" si="1"/>
        <v>1.9148936170212636</v>
      </c>
    </row>
    <row r="44" spans="1:5" x14ac:dyDescent="0.3">
      <c r="B44" s="1" t="s">
        <v>166</v>
      </c>
      <c r="C44" s="1">
        <v>97.9</v>
      </c>
      <c r="D44" s="34">
        <f t="shared" si="2"/>
        <v>2.1920668058455135</v>
      </c>
      <c r="E44" s="34">
        <f t="shared" si="1"/>
        <v>4.9303322615219685</v>
      </c>
    </row>
    <row r="45" spans="1:5" x14ac:dyDescent="0.3">
      <c r="B45" s="1" t="s">
        <v>167</v>
      </c>
      <c r="C45" s="16">
        <v>101.2</v>
      </c>
      <c r="D45" s="34">
        <f t="shared" si="2"/>
        <v>3.3707865168539115</v>
      </c>
      <c r="E45" s="34">
        <f t="shared" si="1"/>
        <v>6.3025210084033603</v>
      </c>
    </row>
    <row r="46" spans="1:5" x14ac:dyDescent="0.3">
      <c r="B46" s="1" t="s">
        <v>168</v>
      </c>
      <c r="C46" s="16">
        <v>105.5</v>
      </c>
      <c r="D46" s="34">
        <f t="shared" si="2"/>
        <v>4.2490118577075009</v>
      </c>
      <c r="E46" s="34">
        <f t="shared" si="1"/>
        <v>6.9979716024340917</v>
      </c>
    </row>
    <row r="47" spans="1:5" x14ac:dyDescent="0.3">
      <c r="B47" s="1" t="s">
        <v>169</v>
      </c>
      <c r="C47" s="1">
        <v>108.5</v>
      </c>
      <c r="D47" s="34">
        <f t="shared" si="2"/>
        <v>2.8436018957346079</v>
      </c>
      <c r="E47" s="34">
        <f t="shared" ref="E47:E52" si="3">+C47/C35*100-100</f>
        <v>7.425742574257427</v>
      </c>
    </row>
    <row r="48" spans="1:5" x14ac:dyDescent="0.3">
      <c r="A48" s="1">
        <v>2021</v>
      </c>
      <c r="B48" s="1" t="s">
        <v>158</v>
      </c>
      <c r="C48" s="1">
        <v>113.3</v>
      </c>
      <c r="D48" s="34">
        <f t="shared" si="2"/>
        <v>4.4239631336405552</v>
      </c>
      <c r="E48" s="34">
        <f t="shared" si="3"/>
        <v>10.536585365853639</v>
      </c>
    </row>
    <row r="49" spans="2:5" x14ac:dyDescent="0.3">
      <c r="B49" s="1" t="s">
        <v>159</v>
      </c>
      <c r="C49" s="16">
        <v>116.5</v>
      </c>
      <c r="D49" s="34">
        <f t="shared" ref="D49" si="4">+C49/C48*100-100</f>
        <v>2.8243601059135131</v>
      </c>
      <c r="E49" s="34">
        <f t="shared" si="3"/>
        <v>17.203219315895367</v>
      </c>
    </row>
    <row r="50" spans="2:5" x14ac:dyDescent="0.3">
      <c r="B50" s="1" t="s">
        <v>160</v>
      </c>
      <c r="C50" s="1">
        <v>119.1</v>
      </c>
      <c r="D50" s="34">
        <f t="shared" ref="D50" si="5">+C50/C49*100-100</f>
        <v>2.2317596566523719</v>
      </c>
      <c r="E50" s="34">
        <f t="shared" si="3"/>
        <v>25.236593059936908</v>
      </c>
    </row>
    <row r="51" spans="2:5" x14ac:dyDescent="0.3">
      <c r="B51" s="1" t="s">
        <v>161</v>
      </c>
      <c r="C51" s="1">
        <v>121.9</v>
      </c>
      <c r="D51" s="34">
        <f t="shared" ref="D51" si="6">+C51/C50*100-100</f>
        <v>2.3509655751469296</v>
      </c>
      <c r="E51" s="34">
        <f t="shared" si="3"/>
        <v>31.926406926406912</v>
      </c>
    </row>
    <row r="52" spans="2:5" x14ac:dyDescent="0.3">
      <c r="B52" s="1" t="s">
        <v>162</v>
      </c>
      <c r="C52" s="1">
        <v>127.9</v>
      </c>
      <c r="D52" s="34">
        <f t="shared" ref="D52" si="7">+C52/C51*100-100</f>
        <v>4.9220672682526612</v>
      </c>
      <c r="E52" s="34">
        <f t="shared" si="3"/>
        <v>40.549450549450569</v>
      </c>
    </row>
    <row r="53" spans="2:5" x14ac:dyDescent="0.3">
      <c r="B53" s="1" t="s">
        <v>163</v>
      </c>
      <c r="C53" s="16">
        <v>125</v>
      </c>
      <c r="D53" s="34">
        <f>+C53/C52*100-100</f>
        <v>-2.2673964034401877</v>
      </c>
      <c r="E53" s="34">
        <f>+C53/C41*100-100</f>
        <v>34.264232008592927</v>
      </c>
    </row>
    <row r="54" spans="2:5" x14ac:dyDescent="0.3">
      <c r="B54" s="1" t="s">
        <v>164</v>
      </c>
      <c r="C54" s="16">
        <v>124.4</v>
      </c>
      <c r="D54" s="34">
        <f>+C54/C53*100-100</f>
        <v>-0.47999999999998977</v>
      </c>
      <c r="E54" s="34">
        <f>+C54/C42*100-100</f>
        <v>32.481363152289674</v>
      </c>
    </row>
    <row r="55" spans="2:5" x14ac:dyDescent="0.3">
      <c r="B55" s="1" t="s">
        <v>165</v>
      </c>
      <c r="C55" s="1">
        <v>128.5</v>
      </c>
      <c r="D55" s="34">
        <f>+C55/C54*100-100</f>
        <v>3.2958199356913269</v>
      </c>
      <c r="E55" s="34">
        <f>+C55/C43*100-100</f>
        <v>34.133611691022963</v>
      </c>
    </row>
    <row r="56" spans="2:5" x14ac:dyDescent="0.3">
      <c r="B56" s="1" t="s">
        <v>166</v>
      </c>
      <c r="C56" s="16">
        <v>130</v>
      </c>
      <c r="D56" s="34">
        <f>+C56/C55*100-100</f>
        <v>1.1673151750972721</v>
      </c>
      <c r="E56" s="34">
        <f>+C56/C44*100-100</f>
        <v>32.788559754851889</v>
      </c>
    </row>
    <row r="72" spans="2:2" x14ac:dyDescent="0.3">
      <c r="B72" s="16"/>
    </row>
    <row r="73" spans="2:2" x14ac:dyDescent="0.3">
      <c r="B73" s="16"/>
    </row>
    <row r="74" spans="2:2" x14ac:dyDescent="0.3">
      <c r="B74" s="16"/>
    </row>
    <row r="75" spans="2:2" x14ac:dyDescent="0.3">
      <c r="B75" s="16"/>
    </row>
    <row r="76" spans="2:2" x14ac:dyDescent="0.3">
      <c r="B76" s="16"/>
    </row>
    <row r="77" spans="2:2" x14ac:dyDescent="0.3">
      <c r="B77" s="16"/>
    </row>
    <row r="78" spans="2:2" x14ac:dyDescent="0.3">
      <c r="B78" s="16"/>
    </row>
    <row r="79" spans="2:2" x14ac:dyDescent="0.3">
      <c r="B79" s="16"/>
    </row>
    <row r="81" spans="2:4" x14ac:dyDescent="0.3">
      <c r="C81" s="42"/>
    </row>
    <row r="82" spans="2:4" x14ac:dyDescent="0.3">
      <c r="C82" s="42"/>
      <c r="D82" s="34"/>
    </row>
    <row r="83" spans="2:4" x14ac:dyDescent="0.3">
      <c r="B83" s="16"/>
      <c r="C83" s="42"/>
      <c r="D83" s="34"/>
    </row>
    <row r="84" spans="2:4" x14ac:dyDescent="0.3">
      <c r="C84" s="42"/>
      <c r="D84" s="34"/>
    </row>
    <row r="85" spans="2:4" x14ac:dyDescent="0.3">
      <c r="C85" s="42"/>
      <c r="D85" s="34"/>
    </row>
    <row r="86" spans="2:4" x14ac:dyDescent="0.3">
      <c r="C86" s="42"/>
      <c r="D86" s="34"/>
    </row>
    <row r="87" spans="2:4" x14ac:dyDescent="0.3">
      <c r="B87" s="16"/>
      <c r="C87" s="42"/>
      <c r="D87" s="34"/>
    </row>
    <row r="88" spans="2:4" x14ac:dyDescent="0.3">
      <c r="C88" s="42"/>
      <c r="D88" s="34"/>
    </row>
    <row r="89" spans="2:4" x14ac:dyDescent="0.3">
      <c r="C89" s="42"/>
      <c r="D89" s="34"/>
    </row>
    <row r="90" spans="2:4" x14ac:dyDescent="0.3">
      <c r="C90" s="42"/>
      <c r="D90" s="34"/>
    </row>
    <row r="91" spans="2:4" x14ac:dyDescent="0.3">
      <c r="C91" s="42"/>
      <c r="D91" s="34"/>
    </row>
    <row r="92" spans="2:4" x14ac:dyDescent="0.3">
      <c r="C92" s="42"/>
      <c r="D92" s="34"/>
    </row>
    <row r="93" spans="2:4" x14ac:dyDescent="0.3">
      <c r="C93" s="42"/>
      <c r="D93" s="34"/>
    </row>
    <row r="98" spans="1:5" x14ac:dyDescent="0.3">
      <c r="A98" s="43"/>
      <c r="B98" s="43"/>
      <c r="C98" s="21"/>
      <c r="D98" s="34"/>
      <c r="E98" s="34"/>
    </row>
  </sheetData>
  <mergeCells count="4">
    <mergeCell ref="A17:F17"/>
    <mergeCell ref="N9:O9"/>
    <mergeCell ref="N10:O10"/>
    <mergeCell ref="A10:F11"/>
  </mergeCells>
  <pageMargins left="0.7" right="0.7" top="0.75" bottom="0.75" header="0.3" footer="0.3"/>
  <pageSetup paperSize="9" scale="48" orientation="portrait" r:id="rId1"/>
  <rowBreaks count="1" manualBreakCount="1">
    <brk id="97" max="16383" man="1"/>
  </rowBreaks>
  <colBreaks count="1" manualBreakCount="1">
    <brk id="15"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5"/>
  <sheetViews>
    <sheetView zoomScale="90" zoomScaleNormal="90" workbookViewId="0">
      <selection activeCell="A9" sqref="A9"/>
    </sheetView>
  </sheetViews>
  <sheetFormatPr baseColWidth="10" defaultColWidth="11.5546875" defaultRowHeight="14.4" x14ac:dyDescent="0.3"/>
  <cols>
    <col min="1" max="1" width="7" style="1" customWidth="1"/>
    <col min="2" max="2" width="7.88671875" style="1" customWidth="1"/>
    <col min="3" max="3" width="15.33203125" style="1" customWidth="1"/>
    <col min="4" max="5" width="11.5546875" style="1" customWidth="1"/>
    <col min="6" max="6" width="14.5546875" style="1" customWidth="1"/>
    <col min="7"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8.600000000000001" customHeight="1" x14ac:dyDescent="0.3"/>
    <row r="9" spans="1:15" ht="21" x14ac:dyDescent="0.4">
      <c r="A9" s="8" t="s">
        <v>325</v>
      </c>
      <c r="N9" s="109" t="s">
        <v>61</v>
      </c>
      <c r="O9" s="109"/>
    </row>
    <row r="10" spans="1:15" ht="21" x14ac:dyDescent="0.4">
      <c r="A10" s="118" t="s">
        <v>190</v>
      </c>
      <c r="B10" s="118"/>
      <c r="C10" s="118"/>
      <c r="D10" s="118"/>
      <c r="E10" s="118"/>
      <c r="F10" s="118"/>
      <c r="N10" s="110">
        <v>44497</v>
      </c>
      <c r="O10" s="110"/>
    </row>
    <row r="11" spans="1:15" ht="15" customHeight="1" x14ac:dyDescent="0.3">
      <c r="A11" s="118"/>
      <c r="B11" s="118"/>
      <c r="C11" s="118"/>
      <c r="D11" s="118"/>
      <c r="E11" s="118"/>
      <c r="F11" s="118"/>
    </row>
    <row r="12" spans="1:15" ht="15" customHeight="1" x14ac:dyDescent="0.3">
      <c r="A12" s="29" t="s">
        <v>188</v>
      </c>
      <c r="B12" s="30"/>
      <c r="C12" s="30"/>
      <c r="D12" s="30"/>
      <c r="E12" s="30"/>
      <c r="F12" s="31"/>
    </row>
    <row r="13" spans="1:15" x14ac:dyDescent="0.3">
      <c r="A13" s="29" t="s">
        <v>18</v>
      </c>
      <c r="B13" s="30"/>
      <c r="C13" s="30"/>
      <c r="D13" s="30"/>
      <c r="E13" s="30"/>
      <c r="F13" s="31"/>
    </row>
    <row r="14" spans="1:15" x14ac:dyDescent="0.3">
      <c r="A14" s="29" t="s">
        <v>22</v>
      </c>
      <c r="B14" s="30"/>
      <c r="C14" s="30"/>
      <c r="D14" s="30"/>
      <c r="E14" s="30"/>
      <c r="F14" s="31"/>
    </row>
    <row r="15" spans="1:15" x14ac:dyDescent="0.3">
      <c r="A15" s="29" t="s">
        <v>189</v>
      </c>
      <c r="B15" s="30"/>
      <c r="C15" s="30"/>
      <c r="D15" s="30"/>
      <c r="E15" s="30"/>
      <c r="F15" s="31"/>
    </row>
    <row r="16" spans="1:15" ht="14.4" customHeight="1" x14ac:dyDescent="0.3">
      <c r="A16" s="126" t="s">
        <v>349</v>
      </c>
      <c r="B16" s="127"/>
      <c r="C16" s="127"/>
      <c r="D16" s="127"/>
      <c r="E16" s="127"/>
      <c r="F16" s="128"/>
    </row>
    <row r="17" spans="1:8" ht="84" customHeight="1" x14ac:dyDescent="0.3">
      <c r="A17" s="123" t="s">
        <v>132</v>
      </c>
      <c r="B17" s="123"/>
      <c r="C17" s="123"/>
      <c r="D17" s="123"/>
      <c r="E17" s="123"/>
      <c r="F17" s="123"/>
    </row>
    <row r="19" spans="1:8" x14ac:dyDescent="0.3">
      <c r="A19" s="40"/>
      <c r="B19" s="40"/>
      <c r="C19" s="40"/>
      <c r="D19" s="40"/>
      <c r="E19" s="40"/>
    </row>
    <row r="20" spans="1:8" ht="28.8" x14ac:dyDescent="0.3">
      <c r="A20" s="4" t="s">
        <v>11</v>
      </c>
      <c r="B20" s="4" t="s">
        <v>12</v>
      </c>
      <c r="C20" s="70" t="s">
        <v>191</v>
      </c>
      <c r="D20" s="4" t="s">
        <v>10</v>
      </c>
      <c r="E20" s="4" t="s">
        <v>9</v>
      </c>
      <c r="F20" s="4" t="s">
        <v>192</v>
      </c>
      <c r="G20" s="4" t="s">
        <v>10</v>
      </c>
      <c r="H20" s="4" t="s">
        <v>9</v>
      </c>
    </row>
    <row r="21" spans="1:8" x14ac:dyDescent="0.3">
      <c r="A21" s="1">
        <v>2013</v>
      </c>
      <c r="B21" s="1" t="s">
        <v>158</v>
      </c>
      <c r="C21" s="9">
        <v>138417</v>
      </c>
      <c r="D21" s="21"/>
      <c r="E21" s="38"/>
      <c r="F21" s="9">
        <v>371651.20048</v>
      </c>
      <c r="G21" s="16"/>
      <c r="H21" s="16"/>
    </row>
    <row r="22" spans="1:8" x14ac:dyDescent="0.3">
      <c r="B22" s="1" t="s">
        <v>159</v>
      </c>
      <c r="C22" s="9">
        <v>135515</v>
      </c>
      <c r="D22" s="21">
        <f t="shared" ref="D22:D62" si="0">+C22/C21*100-100</f>
        <v>-2.0965632834117258</v>
      </c>
      <c r="E22" s="38"/>
      <c r="F22" s="9">
        <v>331536.84734000009</v>
      </c>
      <c r="G22" s="16">
        <f t="shared" ref="G22:G85" si="1">+F22/F21*100-100</f>
        <v>-10.793548652120819</v>
      </c>
      <c r="H22" s="16"/>
    </row>
    <row r="23" spans="1:8" x14ac:dyDescent="0.3">
      <c r="B23" s="1" t="s">
        <v>160</v>
      </c>
      <c r="C23" s="9">
        <v>135248</v>
      </c>
      <c r="D23" s="21">
        <f t="shared" si="0"/>
        <v>-0.19702615946573587</v>
      </c>
      <c r="E23" s="38"/>
      <c r="F23" s="9">
        <v>331647.48070000001</v>
      </c>
      <c r="G23" s="16">
        <f t="shared" si="1"/>
        <v>3.3369853422797746E-2</v>
      </c>
      <c r="H23" s="16"/>
    </row>
    <row r="24" spans="1:8" x14ac:dyDescent="0.3">
      <c r="B24" s="1" t="s">
        <v>161</v>
      </c>
      <c r="C24" s="9">
        <v>159949</v>
      </c>
      <c r="D24" s="21">
        <f t="shared" si="0"/>
        <v>18.263486336211997</v>
      </c>
      <c r="E24" s="38"/>
      <c r="F24" s="9">
        <v>400476.75621999998</v>
      </c>
      <c r="G24" s="16">
        <f t="shared" si="1"/>
        <v>20.753745927671076</v>
      </c>
      <c r="H24" s="16"/>
    </row>
    <row r="25" spans="1:8" x14ac:dyDescent="0.3">
      <c r="B25" s="1" t="s">
        <v>162</v>
      </c>
      <c r="C25" s="9">
        <v>162784</v>
      </c>
      <c r="D25" s="21">
        <f t="shared" si="0"/>
        <v>1.7724399652389309</v>
      </c>
      <c r="E25" s="38"/>
      <c r="F25" s="9">
        <v>397795.45375999989</v>
      </c>
      <c r="G25" s="16">
        <f t="shared" si="1"/>
        <v>-0.66952761136707295</v>
      </c>
      <c r="H25" s="16"/>
    </row>
    <row r="26" spans="1:8" x14ac:dyDescent="0.3">
      <c r="B26" s="1" t="s">
        <v>163</v>
      </c>
      <c r="C26" s="9">
        <v>142550</v>
      </c>
      <c r="D26" s="21">
        <f t="shared" si="0"/>
        <v>-12.429968547277369</v>
      </c>
      <c r="E26" s="38"/>
      <c r="F26" s="9">
        <v>364044.70944000001</v>
      </c>
      <c r="G26" s="16">
        <f t="shared" si="1"/>
        <v>-8.4844469691608282</v>
      </c>
      <c r="H26" s="16"/>
    </row>
    <row r="27" spans="1:8" x14ac:dyDescent="0.3">
      <c r="B27" s="1" t="s">
        <v>164</v>
      </c>
      <c r="C27" s="9">
        <v>162397</v>
      </c>
      <c r="D27" s="21">
        <f t="shared" si="0"/>
        <v>13.922834093300594</v>
      </c>
      <c r="E27" s="16"/>
      <c r="F27" s="9">
        <v>397626.30334000004</v>
      </c>
      <c r="G27" s="16">
        <f t="shared" si="1"/>
        <v>9.224579572014008</v>
      </c>
      <c r="H27" s="16"/>
    </row>
    <row r="28" spans="1:8" x14ac:dyDescent="0.3">
      <c r="B28" s="1" t="s">
        <v>165</v>
      </c>
      <c r="C28" s="9">
        <v>137845</v>
      </c>
      <c r="D28" s="21">
        <f t="shared" si="0"/>
        <v>-15.118505883729384</v>
      </c>
      <c r="E28" s="16"/>
      <c r="F28" s="9">
        <v>352341.48627999995</v>
      </c>
      <c r="G28" s="16">
        <f t="shared" si="1"/>
        <v>-11.388788085600623</v>
      </c>
      <c r="H28" s="16"/>
    </row>
    <row r="29" spans="1:8" x14ac:dyDescent="0.3">
      <c r="B29" s="1" t="s">
        <v>166</v>
      </c>
      <c r="C29" s="9">
        <v>153304</v>
      </c>
      <c r="D29" s="21">
        <f t="shared" si="0"/>
        <v>11.2147702129203</v>
      </c>
      <c r="E29" s="16"/>
      <c r="F29" s="9">
        <v>381134.98663999996</v>
      </c>
      <c r="G29" s="16">
        <f t="shared" si="1"/>
        <v>8.1720437363195657</v>
      </c>
      <c r="H29" s="16"/>
    </row>
    <row r="30" spans="1:8" x14ac:dyDescent="0.3">
      <c r="B30" s="1" t="s">
        <v>167</v>
      </c>
      <c r="C30" s="9">
        <v>161788</v>
      </c>
      <c r="D30" s="21">
        <f t="shared" si="0"/>
        <v>5.5341021760684725</v>
      </c>
      <c r="E30" s="16"/>
      <c r="F30" s="9">
        <v>401742.18946000002</v>
      </c>
      <c r="G30" s="16">
        <f t="shared" si="1"/>
        <v>5.4067990455739903</v>
      </c>
      <c r="H30" s="16"/>
    </row>
    <row r="31" spans="1:8" x14ac:dyDescent="0.3">
      <c r="B31" s="1" t="s">
        <v>168</v>
      </c>
      <c r="C31" s="9">
        <v>147707</v>
      </c>
      <c r="D31" s="21">
        <f t="shared" si="0"/>
        <v>-8.7033648972729623</v>
      </c>
      <c r="E31" s="16"/>
      <c r="F31" s="9">
        <v>369403.61114000005</v>
      </c>
      <c r="G31" s="16">
        <f t="shared" si="1"/>
        <v>-8.0495848253995206</v>
      </c>
      <c r="H31" s="16"/>
    </row>
    <row r="32" spans="1:8" x14ac:dyDescent="0.3">
      <c r="B32" s="1" t="s">
        <v>169</v>
      </c>
      <c r="C32" s="9">
        <v>145333</v>
      </c>
      <c r="D32" s="21">
        <f t="shared" si="0"/>
        <v>-1.6072359468407029</v>
      </c>
      <c r="E32" s="16"/>
      <c r="F32" s="9">
        <v>357766.38321000006</v>
      </c>
      <c r="G32" s="16">
        <f t="shared" si="1"/>
        <v>-3.1502745449853222</v>
      </c>
      <c r="H32" s="16"/>
    </row>
    <row r="33" spans="1:8" x14ac:dyDescent="0.3">
      <c r="A33" s="1">
        <v>2014</v>
      </c>
      <c r="B33" s="1" t="s">
        <v>158</v>
      </c>
      <c r="C33" s="9">
        <v>151734</v>
      </c>
      <c r="D33" s="21">
        <f t="shared" si="0"/>
        <v>4.4043678999263705</v>
      </c>
      <c r="E33" s="16">
        <f t="shared" ref="E33:E73" si="2">+C33/C21*100-100</f>
        <v>9.6209280651943061</v>
      </c>
      <c r="F33" s="9">
        <v>381089.65221999999</v>
      </c>
      <c r="G33" s="16">
        <f t="shared" si="1"/>
        <v>6.5191337432924001</v>
      </c>
      <c r="H33" s="16">
        <f>+F33/F21*100-100</f>
        <v>2.5395994222028264</v>
      </c>
    </row>
    <row r="34" spans="1:8" x14ac:dyDescent="0.3">
      <c r="B34" s="1" t="s">
        <v>159</v>
      </c>
      <c r="C34" s="9">
        <v>141617</v>
      </c>
      <c r="D34" s="21">
        <f t="shared" si="0"/>
        <v>-6.6675893339660206</v>
      </c>
      <c r="E34" s="16">
        <f t="shared" si="2"/>
        <v>4.502822565767616</v>
      </c>
      <c r="F34" s="9">
        <v>353810.12765999994</v>
      </c>
      <c r="G34" s="16">
        <f t="shared" si="1"/>
        <v>-7.1582957976124248</v>
      </c>
      <c r="H34" s="16">
        <f t="shared" ref="H34:H97" si="3">+F34/F22*100-100</f>
        <v>6.7181915068275941</v>
      </c>
    </row>
    <row r="35" spans="1:8" x14ac:dyDescent="0.3">
      <c r="B35" s="1" t="s">
        <v>160</v>
      </c>
      <c r="C35" s="9">
        <v>149105</v>
      </c>
      <c r="D35" s="21">
        <f t="shared" si="0"/>
        <v>5.2875007943961521</v>
      </c>
      <c r="E35" s="16">
        <f t="shared" si="2"/>
        <v>10.245622855790842</v>
      </c>
      <c r="F35" s="9">
        <v>387204.53544999997</v>
      </c>
      <c r="G35" s="16">
        <f t="shared" si="1"/>
        <v>9.4385109920004879</v>
      </c>
      <c r="H35" s="16">
        <f t="shared" si="3"/>
        <v>16.751839824845675</v>
      </c>
    </row>
    <row r="36" spans="1:8" x14ac:dyDescent="0.3">
      <c r="B36" s="1" t="s">
        <v>161</v>
      </c>
      <c r="C36" s="9">
        <v>139275</v>
      </c>
      <c r="D36" s="21">
        <f t="shared" si="0"/>
        <v>-6.5926695952516638</v>
      </c>
      <c r="E36" s="16">
        <f t="shared" si="2"/>
        <v>-12.925369961675287</v>
      </c>
      <c r="F36" s="9">
        <v>358437.26507000002</v>
      </c>
      <c r="G36" s="16">
        <f t="shared" si="1"/>
        <v>-7.4294766063541289</v>
      </c>
      <c r="H36" s="16">
        <f t="shared" si="3"/>
        <v>-10.497361082026373</v>
      </c>
    </row>
    <row r="37" spans="1:8" x14ac:dyDescent="0.3">
      <c r="B37" s="1" t="s">
        <v>162</v>
      </c>
      <c r="C37" s="9">
        <v>154986</v>
      </c>
      <c r="D37" s="21">
        <f t="shared" si="0"/>
        <v>11.280560043080243</v>
      </c>
      <c r="E37" s="16">
        <f t="shared" si="2"/>
        <v>-4.7903970906231592</v>
      </c>
      <c r="F37" s="9">
        <v>395895.32796999993</v>
      </c>
      <c r="G37" s="16">
        <f t="shared" si="1"/>
        <v>10.450381852089123</v>
      </c>
      <c r="H37" s="16">
        <f t="shared" si="3"/>
        <v>-0.47766402859554091</v>
      </c>
    </row>
    <row r="38" spans="1:8" x14ac:dyDescent="0.3">
      <c r="B38" s="1" t="s">
        <v>163</v>
      </c>
      <c r="C38" s="9">
        <v>141011</v>
      </c>
      <c r="D38" s="21">
        <f t="shared" si="0"/>
        <v>-9.0169434658614307</v>
      </c>
      <c r="E38" s="16">
        <f t="shared" si="2"/>
        <v>-1.0796211855489304</v>
      </c>
      <c r="F38" s="9">
        <v>355206.37180000002</v>
      </c>
      <c r="G38" s="16">
        <f t="shared" si="1"/>
        <v>-10.277705568953621</v>
      </c>
      <c r="H38" s="16">
        <f t="shared" si="3"/>
        <v>-2.4278165320945675</v>
      </c>
    </row>
    <row r="39" spans="1:8" x14ac:dyDescent="0.3">
      <c r="B39" s="1" t="s">
        <v>164</v>
      </c>
      <c r="C39" s="9">
        <v>161851</v>
      </c>
      <c r="D39" s="21">
        <f t="shared" si="0"/>
        <v>14.778988873208476</v>
      </c>
      <c r="E39" s="16">
        <f t="shared" si="2"/>
        <v>-0.33621310738499233</v>
      </c>
      <c r="F39" s="9">
        <v>410760.73145999998</v>
      </c>
      <c r="G39" s="16">
        <f t="shared" si="1"/>
        <v>15.640023397800974</v>
      </c>
      <c r="H39" s="16">
        <f t="shared" si="3"/>
        <v>3.3032090708468616</v>
      </c>
    </row>
    <row r="40" spans="1:8" x14ac:dyDescent="0.3">
      <c r="B40" s="1" t="s">
        <v>165</v>
      </c>
      <c r="C40" s="9">
        <v>148671</v>
      </c>
      <c r="D40" s="21">
        <f t="shared" si="0"/>
        <v>-8.1432922873507181</v>
      </c>
      <c r="E40" s="16">
        <f t="shared" si="2"/>
        <v>7.8537487757988913</v>
      </c>
      <c r="F40" s="9">
        <v>367384.24903999997</v>
      </c>
      <c r="G40" s="16">
        <f t="shared" si="1"/>
        <v>-10.560036317450184</v>
      </c>
      <c r="H40" s="16">
        <f t="shared" si="3"/>
        <v>4.2693702972138112</v>
      </c>
    </row>
    <row r="41" spans="1:8" x14ac:dyDescent="0.3">
      <c r="B41" s="1" t="s">
        <v>166</v>
      </c>
      <c r="C41" s="9">
        <v>153939</v>
      </c>
      <c r="D41" s="21">
        <f t="shared" si="0"/>
        <v>3.5433944750489417</v>
      </c>
      <c r="E41" s="16">
        <f t="shared" si="2"/>
        <v>0.41420967489432314</v>
      </c>
      <c r="F41" s="9">
        <v>382417.96776000003</v>
      </c>
      <c r="G41" s="16">
        <f t="shared" si="1"/>
        <v>4.092096696928138</v>
      </c>
      <c r="H41" s="16">
        <f t="shared" si="3"/>
        <v>0.3366211880233152</v>
      </c>
    </row>
    <row r="42" spans="1:8" x14ac:dyDescent="0.3">
      <c r="B42" s="1" t="s">
        <v>167</v>
      </c>
      <c r="C42" s="9">
        <v>157388</v>
      </c>
      <c r="D42" s="21">
        <f t="shared" si="0"/>
        <v>2.2404978595417617</v>
      </c>
      <c r="E42" s="16">
        <f t="shared" si="2"/>
        <v>-2.7196083763938077</v>
      </c>
      <c r="F42" s="9">
        <v>404650.79052000004</v>
      </c>
      <c r="G42" s="16">
        <f t="shared" si="1"/>
        <v>5.813749518681874</v>
      </c>
      <c r="H42" s="16">
        <f t="shared" si="3"/>
        <v>0.72399691551181888</v>
      </c>
    </row>
    <row r="43" spans="1:8" x14ac:dyDescent="0.3">
      <c r="B43" s="1" t="s">
        <v>168</v>
      </c>
      <c r="C43" s="9">
        <v>137582</v>
      </c>
      <c r="D43" s="21">
        <f t="shared" si="0"/>
        <v>-12.584186850331662</v>
      </c>
      <c r="E43" s="16">
        <f t="shared" si="2"/>
        <v>-6.8547868415173241</v>
      </c>
      <c r="F43" s="9">
        <v>359247.51699999988</v>
      </c>
      <c r="G43" s="16">
        <f t="shared" si="1"/>
        <v>-11.220359525717043</v>
      </c>
      <c r="H43" s="16">
        <f t="shared" si="3"/>
        <v>-2.7493218349051602</v>
      </c>
    </row>
    <row r="44" spans="1:8" x14ac:dyDescent="0.3">
      <c r="B44" s="1" t="s">
        <v>169</v>
      </c>
      <c r="C44" s="9">
        <v>142441</v>
      </c>
      <c r="D44" s="21">
        <f t="shared" si="0"/>
        <v>3.5317119972089444</v>
      </c>
      <c r="E44" s="16">
        <f t="shared" si="2"/>
        <v>-1.9899128209009689</v>
      </c>
      <c r="F44" s="9">
        <v>358586.07701999997</v>
      </c>
      <c r="G44" s="16">
        <f t="shared" si="1"/>
        <v>-0.18411817721761281</v>
      </c>
      <c r="H44" s="16">
        <f t="shared" si="3"/>
        <v>0.22911426239808463</v>
      </c>
    </row>
    <row r="45" spans="1:8" x14ac:dyDescent="0.3">
      <c r="A45" s="1">
        <v>2015</v>
      </c>
      <c r="B45" s="1" t="s">
        <v>158</v>
      </c>
      <c r="C45" s="9">
        <v>144216</v>
      </c>
      <c r="D45" s="21">
        <f t="shared" si="0"/>
        <v>1.2461299766219014</v>
      </c>
      <c r="E45" s="16">
        <f t="shared" si="2"/>
        <v>-4.9547233975246172</v>
      </c>
      <c r="F45" s="9">
        <v>362371.25530999998</v>
      </c>
      <c r="G45" s="16">
        <f t="shared" si="1"/>
        <v>1.0555842885636935</v>
      </c>
      <c r="H45" s="16">
        <f t="shared" si="3"/>
        <v>-4.9118092818731327</v>
      </c>
    </row>
    <row r="46" spans="1:8" x14ac:dyDescent="0.3">
      <c r="B46" s="1" t="s">
        <v>159</v>
      </c>
      <c r="C46" s="9">
        <v>138173</v>
      </c>
      <c r="D46" s="21">
        <f t="shared" si="0"/>
        <v>-4.1902424141565433</v>
      </c>
      <c r="E46" s="16">
        <f t="shared" si="2"/>
        <v>-2.4319114230636103</v>
      </c>
      <c r="F46" s="9">
        <v>349168.86196000001</v>
      </c>
      <c r="G46" s="16">
        <f t="shared" si="1"/>
        <v>-3.643333503013551</v>
      </c>
      <c r="H46" s="16">
        <f t="shared" si="3"/>
        <v>-1.3117956036747529</v>
      </c>
    </row>
    <row r="47" spans="1:8" x14ac:dyDescent="0.3">
      <c r="B47" s="1" t="s">
        <v>160</v>
      </c>
      <c r="C47" s="9">
        <v>145112</v>
      </c>
      <c r="D47" s="21">
        <f t="shared" si="0"/>
        <v>5.0219652175171632</v>
      </c>
      <c r="E47" s="16">
        <f t="shared" si="2"/>
        <v>-2.6779786056805648</v>
      </c>
      <c r="F47" s="9">
        <v>375532.61582999997</v>
      </c>
      <c r="G47" s="16">
        <f t="shared" si="1"/>
        <v>7.5504309639787124</v>
      </c>
      <c r="H47" s="16">
        <f t="shared" si="3"/>
        <v>-3.0144067415003803</v>
      </c>
    </row>
    <row r="48" spans="1:8" x14ac:dyDescent="0.3">
      <c r="B48" s="1" t="s">
        <v>161</v>
      </c>
      <c r="C48" s="9">
        <v>144500</v>
      </c>
      <c r="D48" s="21">
        <f t="shared" si="0"/>
        <v>-0.42174320524836162</v>
      </c>
      <c r="E48" s="16">
        <f t="shared" si="2"/>
        <v>3.7515706336384937</v>
      </c>
      <c r="F48" s="9">
        <v>373498.95944999997</v>
      </c>
      <c r="G48" s="16">
        <f t="shared" si="1"/>
        <v>-0.54153921504401126</v>
      </c>
      <c r="H48" s="16">
        <f t="shared" si="3"/>
        <v>4.2020447782008716</v>
      </c>
    </row>
    <row r="49" spans="1:8" x14ac:dyDescent="0.3">
      <c r="B49" s="1" t="s">
        <v>162</v>
      </c>
      <c r="C49" s="9">
        <v>146383</v>
      </c>
      <c r="D49" s="21">
        <f t="shared" si="0"/>
        <v>1.3031141868512037</v>
      </c>
      <c r="E49" s="16">
        <f t="shared" si="2"/>
        <v>-5.5508239453886148</v>
      </c>
      <c r="F49" s="9">
        <v>377868.66752000002</v>
      </c>
      <c r="G49" s="16">
        <f t="shared" si="1"/>
        <v>1.1699384856211452</v>
      </c>
      <c r="H49" s="16">
        <f t="shared" si="3"/>
        <v>-4.5533905495762497</v>
      </c>
    </row>
    <row r="50" spans="1:8" x14ac:dyDescent="0.3">
      <c r="B50" s="1" t="s">
        <v>163</v>
      </c>
      <c r="C50" s="9">
        <v>149015</v>
      </c>
      <c r="D50" s="21">
        <f t="shared" si="0"/>
        <v>1.7980229944733992</v>
      </c>
      <c r="E50" s="16">
        <f t="shared" si="2"/>
        <v>5.6761529242399575</v>
      </c>
      <c r="F50" s="9">
        <v>371537.40097000002</v>
      </c>
      <c r="G50" s="16">
        <f t="shared" si="1"/>
        <v>-1.6755203842522661</v>
      </c>
      <c r="H50" s="16">
        <f t="shared" si="3"/>
        <v>4.5976171787805811</v>
      </c>
    </row>
    <row r="51" spans="1:8" x14ac:dyDescent="0.3">
      <c r="B51" s="1" t="s">
        <v>164</v>
      </c>
      <c r="C51" s="9">
        <v>171637</v>
      </c>
      <c r="D51" s="21">
        <f t="shared" si="0"/>
        <v>15.181022044760596</v>
      </c>
      <c r="E51" s="16">
        <f t="shared" si="2"/>
        <v>6.0463018455245958</v>
      </c>
      <c r="F51" s="9">
        <v>425891.55216999998</v>
      </c>
      <c r="G51" s="16">
        <f t="shared" si="1"/>
        <v>14.629523449885156</v>
      </c>
      <c r="H51" s="16">
        <f t="shared" si="3"/>
        <v>3.683609349953997</v>
      </c>
    </row>
    <row r="52" spans="1:8" x14ac:dyDescent="0.3">
      <c r="B52" s="1" t="s">
        <v>165</v>
      </c>
      <c r="C52" s="9">
        <v>156830</v>
      </c>
      <c r="D52" s="21">
        <f t="shared" si="0"/>
        <v>-8.6269277603313981</v>
      </c>
      <c r="E52" s="16">
        <f t="shared" si="2"/>
        <v>5.487956629066872</v>
      </c>
      <c r="F52" s="9">
        <v>397695.28771</v>
      </c>
      <c r="G52" s="16">
        <f t="shared" si="1"/>
        <v>-6.6205268257457845</v>
      </c>
      <c r="H52" s="16">
        <f t="shared" si="3"/>
        <v>8.2505003274377913</v>
      </c>
    </row>
    <row r="53" spans="1:8" x14ac:dyDescent="0.3">
      <c r="B53" s="1" t="s">
        <v>166</v>
      </c>
      <c r="C53" s="9">
        <v>156041</v>
      </c>
      <c r="D53" s="21">
        <f t="shared" si="0"/>
        <v>-0.50309252056366915</v>
      </c>
      <c r="E53" s="16">
        <f t="shared" si="2"/>
        <v>1.3654759352730537</v>
      </c>
      <c r="F53" s="9">
        <v>397465.55543000001</v>
      </c>
      <c r="G53" s="16">
        <f t="shared" si="1"/>
        <v>-5.7765904474962326E-2</v>
      </c>
      <c r="H53" s="16">
        <f t="shared" si="3"/>
        <v>3.9348537303675073</v>
      </c>
    </row>
    <row r="54" spans="1:8" x14ac:dyDescent="0.3">
      <c r="B54" s="1" t="s">
        <v>167</v>
      </c>
      <c r="C54" s="9">
        <v>155339</v>
      </c>
      <c r="D54" s="21">
        <f t="shared" si="0"/>
        <v>-0.44988176184463669</v>
      </c>
      <c r="E54" s="16">
        <f t="shared" si="2"/>
        <v>-1.3018781609779637</v>
      </c>
      <c r="F54" s="9">
        <v>396519.01094000001</v>
      </c>
      <c r="G54" s="16">
        <f t="shared" si="1"/>
        <v>-0.23814503598330816</v>
      </c>
      <c r="H54" s="16">
        <f t="shared" si="3"/>
        <v>-2.009579561070467</v>
      </c>
    </row>
    <row r="55" spans="1:8" x14ac:dyDescent="0.3">
      <c r="B55" s="1" t="s">
        <v>168</v>
      </c>
      <c r="C55" s="9">
        <v>143278</v>
      </c>
      <c r="D55" s="21">
        <f t="shared" si="0"/>
        <v>-7.7643090273530788</v>
      </c>
      <c r="E55" s="16">
        <f t="shared" si="2"/>
        <v>4.1400764634908569</v>
      </c>
      <c r="F55" s="9">
        <v>374458.22686</v>
      </c>
      <c r="G55" s="16">
        <f t="shared" si="1"/>
        <v>-5.5636132118109742</v>
      </c>
      <c r="H55" s="16">
        <f t="shared" si="3"/>
        <v>4.2340473184119674</v>
      </c>
    </row>
    <row r="56" spans="1:8" x14ac:dyDescent="0.3">
      <c r="B56" s="1" t="s">
        <v>169</v>
      </c>
      <c r="C56" s="9">
        <v>160289</v>
      </c>
      <c r="D56" s="21">
        <f t="shared" si="0"/>
        <v>11.872722958165241</v>
      </c>
      <c r="E56" s="16">
        <f t="shared" si="2"/>
        <v>12.530100181829667</v>
      </c>
      <c r="F56" s="9">
        <v>394346.85259999993</v>
      </c>
      <c r="G56" s="16">
        <f t="shared" si="1"/>
        <v>5.3113069264828283</v>
      </c>
      <c r="H56" s="16">
        <f t="shared" si="3"/>
        <v>9.9727172558362867</v>
      </c>
    </row>
    <row r="57" spans="1:8" x14ac:dyDescent="0.3">
      <c r="A57" s="1">
        <v>2016</v>
      </c>
      <c r="B57" s="1" t="s">
        <v>158</v>
      </c>
      <c r="C57" s="9">
        <v>152169</v>
      </c>
      <c r="D57" s="21">
        <f t="shared" si="0"/>
        <v>-5.065849808782886</v>
      </c>
      <c r="E57" s="16">
        <f t="shared" si="2"/>
        <v>5.51464469961725</v>
      </c>
      <c r="F57" s="9">
        <v>379707.24339999998</v>
      </c>
      <c r="G57" s="16">
        <f t="shared" si="1"/>
        <v>-3.7123687189281185</v>
      </c>
      <c r="H57" s="16">
        <f t="shared" si="3"/>
        <v>4.7840406312497095</v>
      </c>
    </row>
    <row r="58" spans="1:8" x14ac:dyDescent="0.3">
      <c r="B58" s="1" t="s">
        <v>159</v>
      </c>
      <c r="C58" s="9">
        <v>144398</v>
      </c>
      <c r="D58" s="21">
        <f t="shared" si="0"/>
        <v>-5.1068220202538015</v>
      </c>
      <c r="E58" s="16">
        <f t="shared" si="2"/>
        <v>4.5052217148068081</v>
      </c>
      <c r="F58" s="9">
        <v>357646.70625000005</v>
      </c>
      <c r="G58" s="16">
        <f t="shared" si="1"/>
        <v>-5.8098805154371007</v>
      </c>
      <c r="H58" s="16">
        <f t="shared" si="3"/>
        <v>2.4280069655727914</v>
      </c>
    </row>
    <row r="59" spans="1:8" x14ac:dyDescent="0.3">
      <c r="B59" s="1" t="s">
        <v>160</v>
      </c>
      <c r="C59" s="9">
        <v>150472</v>
      </c>
      <c r="D59" s="21">
        <f t="shared" si="0"/>
        <v>4.2064294519314558</v>
      </c>
      <c r="E59" s="16">
        <f t="shared" si="2"/>
        <v>3.6936986603451203</v>
      </c>
      <c r="F59" s="9">
        <v>363088.08170000004</v>
      </c>
      <c r="G59" s="16">
        <f t="shared" si="1"/>
        <v>1.5214387144939536</v>
      </c>
      <c r="H59" s="16">
        <f t="shared" si="3"/>
        <v>-3.3138357643037466</v>
      </c>
    </row>
    <row r="60" spans="1:8" x14ac:dyDescent="0.3">
      <c r="B60" s="1" t="s">
        <v>161</v>
      </c>
      <c r="C60" s="9">
        <v>151394</v>
      </c>
      <c r="D60" s="21">
        <f t="shared" si="0"/>
        <v>0.61273858259343683</v>
      </c>
      <c r="E60" s="16">
        <f t="shared" si="2"/>
        <v>4.7709342560553694</v>
      </c>
      <c r="F60" s="9">
        <v>385205.20941999997</v>
      </c>
      <c r="G60" s="16">
        <f t="shared" si="1"/>
        <v>6.0913945774386775</v>
      </c>
      <c r="H60" s="16">
        <f t="shared" si="3"/>
        <v>3.1342122042958778</v>
      </c>
    </row>
    <row r="61" spans="1:8" x14ac:dyDescent="0.3">
      <c r="B61" s="1" t="s">
        <v>162</v>
      </c>
      <c r="C61" s="9">
        <v>144767.4</v>
      </c>
      <c r="D61" s="21">
        <f t="shared" si="0"/>
        <v>-4.3770558938927593</v>
      </c>
      <c r="E61" s="16">
        <f t="shared" si="2"/>
        <v>-1.1036800721395252</v>
      </c>
      <c r="F61" s="9">
        <v>377444.7766199999</v>
      </c>
      <c r="G61" s="16">
        <f t="shared" si="1"/>
        <v>-2.0146230139734769</v>
      </c>
      <c r="H61" s="16">
        <f t="shared" si="3"/>
        <v>-0.11217942540253034</v>
      </c>
    </row>
    <row r="62" spans="1:8" x14ac:dyDescent="0.3">
      <c r="B62" s="1" t="s">
        <v>163</v>
      </c>
      <c r="C62" s="9">
        <v>146038.5</v>
      </c>
      <c r="D62" s="21">
        <f t="shared" si="0"/>
        <v>0.87802916955060084</v>
      </c>
      <c r="E62" s="16">
        <f t="shared" si="2"/>
        <v>-1.9974499211488705</v>
      </c>
      <c r="F62" s="9">
        <v>370576.76357999997</v>
      </c>
      <c r="G62" s="16">
        <f t="shared" si="1"/>
        <v>-1.8196073877356724</v>
      </c>
      <c r="H62" s="16">
        <f t="shared" si="3"/>
        <v>-0.25855738547238616</v>
      </c>
    </row>
    <row r="63" spans="1:8" x14ac:dyDescent="0.3">
      <c r="B63" s="1" t="s">
        <v>164</v>
      </c>
      <c r="C63" s="9">
        <v>151447.4</v>
      </c>
      <c r="D63" s="21">
        <f t="shared" ref="D63:D111" si="4">+C63/C62*100-100</f>
        <v>3.7037493537662982</v>
      </c>
      <c r="E63" s="16">
        <f t="shared" si="2"/>
        <v>-11.762964861888761</v>
      </c>
      <c r="F63" s="9">
        <v>370810.68421999994</v>
      </c>
      <c r="G63" s="16">
        <f t="shared" si="1"/>
        <v>6.3123396550849975E-2</v>
      </c>
      <c r="H63" s="16">
        <f t="shared" si="3"/>
        <v>-12.93307361213256</v>
      </c>
    </row>
    <row r="64" spans="1:8" x14ac:dyDescent="0.3">
      <c r="B64" s="1" t="s">
        <v>165</v>
      </c>
      <c r="C64" s="9">
        <v>173722.1</v>
      </c>
      <c r="D64" s="21">
        <f t="shared" si="4"/>
        <v>14.70787877507307</v>
      </c>
      <c r="E64" s="16">
        <f t="shared" si="2"/>
        <v>10.770962188356819</v>
      </c>
      <c r="F64" s="9">
        <v>441828.56032000005</v>
      </c>
      <c r="G64" s="16">
        <f t="shared" si="1"/>
        <v>19.152057673145578</v>
      </c>
      <c r="H64" s="16">
        <f t="shared" si="3"/>
        <v>11.09725812043871</v>
      </c>
    </row>
    <row r="65" spans="1:9" x14ac:dyDescent="0.3">
      <c r="B65" s="1" t="s">
        <v>166</v>
      </c>
      <c r="C65" s="9">
        <v>170897.3</v>
      </c>
      <c r="D65" s="21">
        <f t="shared" si="4"/>
        <v>-1.6260452757593953</v>
      </c>
      <c r="E65" s="16">
        <f t="shared" si="2"/>
        <v>9.5207669779096449</v>
      </c>
      <c r="F65" s="9">
        <v>429263.63319999992</v>
      </c>
      <c r="G65" s="16">
        <f t="shared" si="1"/>
        <v>-2.843846742478533</v>
      </c>
      <c r="H65" s="16">
        <f t="shared" si="3"/>
        <v>8.0002096623439627</v>
      </c>
    </row>
    <row r="66" spans="1:9" x14ac:dyDescent="0.3">
      <c r="B66" s="1" t="s">
        <v>167</v>
      </c>
      <c r="C66" s="9">
        <v>169398</v>
      </c>
      <c r="D66" s="21">
        <f t="shared" si="4"/>
        <v>-0.87731052509313656</v>
      </c>
      <c r="E66" s="16">
        <f t="shared" si="2"/>
        <v>9.0505281996150302</v>
      </c>
      <c r="F66" s="9">
        <v>435977.67334000004</v>
      </c>
      <c r="G66" s="16">
        <f t="shared" si="1"/>
        <v>1.5640831462822717</v>
      </c>
      <c r="H66" s="16">
        <f t="shared" si="3"/>
        <v>9.951266222130954</v>
      </c>
    </row>
    <row r="67" spans="1:9" x14ac:dyDescent="0.3">
      <c r="B67" s="1" t="s">
        <v>168</v>
      </c>
      <c r="C67" s="9">
        <v>200238</v>
      </c>
      <c r="D67" s="21">
        <f t="shared" si="4"/>
        <v>18.20564587539404</v>
      </c>
      <c r="E67" s="16">
        <f t="shared" si="2"/>
        <v>39.754882117282477</v>
      </c>
      <c r="F67" s="9">
        <v>454981.49228999985</v>
      </c>
      <c r="G67" s="16">
        <f t="shared" si="1"/>
        <v>4.3588972812329274</v>
      </c>
      <c r="H67" s="16">
        <f t="shared" si="3"/>
        <v>21.503938130889395</v>
      </c>
    </row>
    <row r="68" spans="1:9" x14ac:dyDescent="0.3">
      <c r="B68" s="1" t="s">
        <v>169</v>
      </c>
      <c r="C68" s="9">
        <v>189745.4</v>
      </c>
      <c r="D68" s="21">
        <f t="shared" si="4"/>
        <v>-5.2400643234551012</v>
      </c>
      <c r="E68" s="16">
        <f t="shared" si="2"/>
        <v>18.377056441801983</v>
      </c>
      <c r="F68" s="9">
        <v>435540.81988999993</v>
      </c>
      <c r="G68" s="16">
        <f t="shared" si="1"/>
        <v>-4.2728490563762733</v>
      </c>
      <c r="H68" s="16">
        <f t="shared" si="3"/>
        <v>10.446125541106952</v>
      </c>
    </row>
    <row r="69" spans="1:9" x14ac:dyDescent="0.3">
      <c r="A69" s="1">
        <v>2017</v>
      </c>
      <c r="B69" s="1" t="s">
        <v>158</v>
      </c>
      <c r="C69" s="9">
        <v>172816</v>
      </c>
      <c r="D69" s="21">
        <f t="shared" si="4"/>
        <v>-8.9221662290627393</v>
      </c>
      <c r="E69" s="16">
        <f t="shared" si="2"/>
        <v>13.568466639065775</v>
      </c>
      <c r="F69" s="9">
        <v>413307.62353999994</v>
      </c>
      <c r="G69" s="16">
        <f t="shared" si="1"/>
        <v>-5.1047330892234584</v>
      </c>
      <c r="H69" s="16">
        <f t="shared" si="3"/>
        <v>8.8490226942033559</v>
      </c>
    </row>
    <row r="70" spans="1:9" x14ac:dyDescent="0.3">
      <c r="B70" s="1" t="s">
        <v>159</v>
      </c>
      <c r="C70" s="9">
        <v>170058</v>
      </c>
      <c r="D70" s="21">
        <f t="shared" si="4"/>
        <v>-1.5959170447180924</v>
      </c>
      <c r="E70" s="16">
        <f t="shared" si="2"/>
        <v>17.770329228936689</v>
      </c>
      <c r="F70" s="9">
        <v>402493.4250300001</v>
      </c>
      <c r="G70" s="16">
        <f t="shared" si="1"/>
        <v>-2.6165010984737478</v>
      </c>
      <c r="H70" s="16">
        <f t="shared" si="3"/>
        <v>12.539390967759005</v>
      </c>
    </row>
    <row r="71" spans="1:9" x14ac:dyDescent="0.3">
      <c r="B71" s="1" t="s">
        <v>160</v>
      </c>
      <c r="C71" s="9">
        <v>189997</v>
      </c>
      <c r="D71" s="21">
        <f t="shared" si="4"/>
        <v>11.724823295581515</v>
      </c>
      <c r="E71" s="16">
        <f t="shared" si="2"/>
        <v>26.267345419745865</v>
      </c>
      <c r="F71" s="9">
        <v>452051.20503000001</v>
      </c>
      <c r="G71" s="16">
        <f t="shared" si="1"/>
        <v>12.312693057360164</v>
      </c>
      <c r="H71" s="16">
        <f t="shared" si="3"/>
        <v>24.501802128417268</v>
      </c>
      <c r="I71" s="39"/>
    </row>
    <row r="72" spans="1:9" x14ac:dyDescent="0.3">
      <c r="B72" s="1" t="s">
        <v>161</v>
      </c>
      <c r="C72" s="9">
        <v>175070</v>
      </c>
      <c r="D72" s="21">
        <f t="shared" si="4"/>
        <v>-7.8564398385237695</v>
      </c>
      <c r="E72" s="16">
        <f t="shared" si="2"/>
        <v>15.638664676275155</v>
      </c>
      <c r="F72" s="9">
        <v>403984.50683000003</v>
      </c>
      <c r="G72" s="16">
        <f t="shared" si="1"/>
        <v>-10.633020698796741</v>
      </c>
      <c r="H72" s="16">
        <f t="shared" si="3"/>
        <v>4.8751410808477686</v>
      </c>
      <c r="I72" s="39"/>
    </row>
    <row r="73" spans="1:9" x14ac:dyDescent="0.3">
      <c r="B73" s="1" t="s">
        <v>162</v>
      </c>
      <c r="C73" s="9">
        <v>190739</v>
      </c>
      <c r="D73" s="21">
        <f t="shared" si="4"/>
        <v>8.950134232021469</v>
      </c>
      <c r="E73" s="16">
        <f t="shared" si="2"/>
        <v>31.755491913234607</v>
      </c>
      <c r="F73" s="9">
        <v>445045.40786999982</v>
      </c>
      <c r="G73" s="16">
        <f t="shared" si="1"/>
        <v>10.163979149150521</v>
      </c>
      <c r="H73" s="16">
        <f t="shared" si="3"/>
        <v>17.910071999236649</v>
      </c>
      <c r="I73" s="39"/>
    </row>
    <row r="74" spans="1:9" x14ac:dyDescent="0.3">
      <c r="B74" s="1" t="s">
        <v>163</v>
      </c>
      <c r="C74" s="9">
        <v>188478</v>
      </c>
      <c r="D74" s="21">
        <f t="shared" si="4"/>
        <v>-1.1853894588940932</v>
      </c>
      <c r="E74" s="16">
        <f t="shared" ref="E74:E110" si="5">+C74/C62*100-100</f>
        <v>29.060487474193451</v>
      </c>
      <c r="F74" s="9">
        <v>438386.51572999998</v>
      </c>
      <c r="G74" s="16">
        <f t="shared" si="1"/>
        <v>-1.4962275808820209</v>
      </c>
      <c r="H74" s="16">
        <f t="shared" si="3"/>
        <v>18.298436063534055</v>
      </c>
      <c r="I74" s="39"/>
    </row>
    <row r="75" spans="1:9" x14ac:dyDescent="0.3">
      <c r="B75" s="1" t="s">
        <v>164</v>
      </c>
      <c r="C75" s="9">
        <v>181607</v>
      </c>
      <c r="D75" s="21">
        <f t="shared" si="4"/>
        <v>-3.6455183098292707</v>
      </c>
      <c r="E75" s="16">
        <f t="shared" si="5"/>
        <v>19.914240851939354</v>
      </c>
      <c r="F75" s="9">
        <v>426988.49663000001</v>
      </c>
      <c r="G75" s="16">
        <f t="shared" si="1"/>
        <v>-2.5999930862426339</v>
      </c>
      <c r="H75" s="16">
        <f t="shared" si="3"/>
        <v>15.14999831468451</v>
      </c>
      <c r="I75" s="16"/>
    </row>
    <row r="76" spans="1:9" x14ac:dyDescent="0.3">
      <c r="B76" s="1" t="s">
        <v>165</v>
      </c>
      <c r="C76" s="9">
        <v>197303</v>
      </c>
      <c r="D76" s="21">
        <f t="shared" si="4"/>
        <v>8.6428386571002278</v>
      </c>
      <c r="E76" s="16">
        <f t="shared" si="5"/>
        <v>13.573920646826167</v>
      </c>
      <c r="F76" s="9">
        <v>466766.84427000006</v>
      </c>
      <c r="G76" s="16">
        <f t="shared" si="1"/>
        <v>9.3160232544787505</v>
      </c>
      <c r="H76" s="16">
        <f t="shared" si="3"/>
        <v>5.6443349728089345</v>
      </c>
      <c r="I76" s="16"/>
    </row>
    <row r="77" spans="1:9" x14ac:dyDescent="0.3">
      <c r="B77" s="1" t="s">
        <v>166</v>
      </c>
      <c r="C77" s="9">
        <v>195347</v>
      </c>
      <c r="D77" s="21">
        <f t="shared" si="4"/>
        <v>-0.99136860564715334</v>
      </c>
      <c r="E77" s="16">
        <f t="shared" si="5"/>
        <v>14.306662539431585</v>
      </c>
      <c r="F77" s="9">
        <v>457559.42658999993</v>
      </c>
      <c r="G77" s="16">
        <f t="shared" si="1"/>
        <v>-1.9725946247103394</v>
      </c>
      <c r="H77" s="16">
        <f t="shared" si="3"/>
        <v>6.5917052369578641</v>
      </c>
      <c r="I77" s="16"/>
    </row>
    <row r="78" spans="1:9" x14ac:dyDescent="0.3">
      <c r="B78" s="1" t="s">
        <v>167</v>
      </c>
      <c r="C78" s="9">
        <v>203929</v>
      </c>
      <c r="D78" s="21">
        <f t="shared" si="4"/>
        <v>4.3932079837417461</v>
      </c>
      <c r="E78" s="16">
        <f t="shared" si="5"/>
        <v>20.384538188172229</v>
      </c>
      <c r="F78" s="9">
        <v>475053.73322999995</v>
      </c>
      <c r="G78" s="16">
        <f t="shared" si="1"/>
        <v>3.8233955248999649</v>
      </c>
      <c r="H78" s="16">
        <f t="shared" si="3"/>
        <v>8.9628580267976616</v>
      </c>
      <c r="I78" s="16"/>
    </row>
    <row r="79" spans="1:9" x14ac:dyDescent="0.3">
      <c r="B79" s="1" t="s">
        <v>168</v>
      </c>
      <c r="C79" s="9">
        <v>203002</v>
      </c>
      <c r="D79" s="21">
        <f t="shared" si="4"/>
        <v>-0.45456997288272305</v>
      </c>
      <c r="E79" s="16">
        <f t="shared" si="5"/>
        <v>1.3803573747240847</v>
      </c>
      <c r="F79" s="9">
        <v>458218.51048999996</v>
      </c>
      <c r="G79" s="16">
        <f t="shared" si="1"/>
        <v>-3.5438565287201129</v>
      </c>
      <c r="H79" s="16">
        <f t="shared" si="3"/>
        <v>0.71146151104028377</v>
      </c>
      <c r="I79" s="16"/>
    </row>
    <row r="80" spans="1:9" x14ac:dyDescent="0.3">
      <c r="B80" s="1" t="s">
        <v>169</v>
      </c>
      <c r="C80" s="9">
        <v>200884</v>
      </c>
      <c r="D80" s="21">
        <f t="shared" si="4"/>
        <v>-1.0433394744879365</v>
      </c>
      <c r="E80" s="16">
        <f t="shared" si="5"/>
        <v>5.8702872375298654</v>
      </c>
      <c r="F80" s="9">
        <v>458553.65049000003</v>
      </c>
      <c r="G80" s="16">
        <f t="shared" si="1"/>
        <v>7.3139777710352405E-2</v>
      </c>
      <c r="H80" s="16">
        <f t="shared" si="3"/>
        <v>5.2837368046954225</v>
      </c>
    </row>
    <row r="81" spans="1:8" x14ac:dyDescent="0.3">
      <c r="A81" s="1">
        <v>2018</v>
      </c>
      <c r="B81" s="1" t="s">
        <v>158</v>
      </c>
      <c r="C81" s="9">
        <v>199197</v>
      </c>
      <c r="D81" s="21">
        <f t="shared" si="4"/>
        <v>-0.83978813643695105</v>
      </c>
      <c r="E81" s="16">
        <f t="shared" si="5"/>
        <v>15.265368947319686</v>
      </c>
      <c r="F81" s="9">
        <v>460520.80868999992</v>
      </c>
      <c r="G81" s="16">
        <f t="shared" si="1"/>
        <v>0.42899193974309924</v>
      </c>
      <c r="H81" s="16">
        <f t="shared" si="3"/>
        <v>11.423255333549548</v>
      </c>
    </row>
    <row r="82" spans="1:8" x14ac:dyDescent="0.3">
      <c r="B82" s="1" t="s">
        <v>159</v>
      </c>
      <c r="C82" s="9">
        <v>196306</v>
      </c>
      <c r="D82" s="21">
        <f t="shared" si="4"/>
        <v>-1.4513270782190375</v>
      </c>
      <c r="E82" s="16">
        <f t="shared" si="5"/>
        <v>15.434734031918524</v>
      </c>
      <c r="F82" s="9">
        <v>482572.96425999998</v>
      </c>
      <c r="G82" s="16">
        <f t="shared" si="1"/>
        <v>4.7885253291224217</v>
      </c>
      <c r="H82" s="16">
        <f t="shared" si="3"/>
        <v>19.895862702361185</v>
      </c>
    </row>
    <row r="83" spans="1:8" x14ac:dyDescent="0.3">
      <c r="B83" s="1" t="s">
        <v>160</v>
      </c>
      <c r="C83" s="9">
        <v>202504</v>
      </c>
      <c r="D83" s="21">
        <f t="shared" si="4"/>
        <v>3.1573156194920244</v>
      </c>
      <c r="E83" s="16">
        <f t="shared" si="5"/>
        <v>6.582735516876582</v>
      </c>
      <c r="F83" s="9">
        <v>498392.9989200001</v>
      </c>
      <c r="G83" s="16">
        <f t="shared" si="1"/>
        <v>3.2782679162848041</v>
      </c>
      <c r="H83" s="16">
        <f t="shared" si="3"/>
        <v>10.251447927657821</v>
      </c>
    </row>
    <row r="84" spans="1:8" x14ac:dyDescent="0.3">
      <c r="B84" s="1" t="s">
        <v>161</v>
      </c>
      <c r="C84" s="9">
        <v>205326</v>
      </c>
      <c r="D84" s="21">
        <f t="shared" si="4"/>
        <v>1.3935527199462854</v>
      </c>
      <c r="E84" s="16">
        <f t="shared" si="5"/>
        <v>17.282229965156802</v>
      </c>
      <c r="F84" s="9">
        <v>526355.47172000003</v>
      </c>
      <c r="G84" s="16">
        <f t="shared" si="1"/>
        <v>5.610526805270851</v>
      </c>
      <c r="H84" s="16">
        <f t="shared" si="3"/>
        <v>30.291004437329747</v>
      </c>
    </row>
    <row r="85" spans="1:8" x14ac:dyDescent="0.3">
      <c r="B85" s="1" t="s">
        <v>162</v>
      </c>
      <c r="C85" s="9">
        <v>208873</v>
      </c>
      <c r="D85" s="21">
        <f t="shared" si="4"/>
        <v>1.727496761247977</v>
      </c>
      <c r="E85" s="16">
        <f t="shared" si="5"/>
        <v>9.5072323961014717</v>
      </c>
      <c r="F85" s="9">
        <v>528662.78610000003</v>
      </c>
      <c r="G85" s="16">
        <f t="shared" si="1"/>
        <v>0.43835668174214959</v>
      </c>
      <c r="H85" s="16">
        <f t="shared" si="3"/>
        <v>18.788504892162663</v>
      </c>
    </row>
    <row r="86" spans="1:8" x14ac:dyDescent="0.3">
      <c r="B86" s="1" t="s">
        <v>163</v>
      </c>
      <c r="C86" s="9">
        <v>194652</v>
      </c>
      <c r="D86" s="21">
        <f t="shared" si="4"/>
        <v>-6.8084434081954015</v>
      </c>
      <c r="E86" s="16">
        <f t="shared" si="5"/>
        <v>3.275713876420582</v>
      </c>
      <c r="F86" s="9">
        <v>495930.50716999994</v>
      </c>
      <c r="G86" s="16">
        <f t="shared" ref="G86:G111" si="6">+F86/F85*100-100</f>
        <v>-6.1915231770841075</v>
      </c>
      <c r="H86" s="16">
        <f t="shared" si="3"/>
        <v>13.126314194262534</v>
      </c>
    </row>
    <row r="87" spans="1:8" x14ac:dyDescent="0.3">
      <c r="B87" s="1" t="s">
        <v>164</v>
      </c>
      <c r="C87" s="9">
        <v>203308</v>
      </c>
      <c r="D87" s="21">
        <f t="shared" si="4"/>
        <v>4.4469103836590591</v>
      </c>
      <c r="E87" s="16">
        <f t="shared" si="5"/>
        <v>11.949429262087904</v>
      </c>
      <c r="F87" s="9">
        <v>538245.10912000004</v>
      </c>
      <c r="G87" s="16">
        <f t="shared" si="6"/>
        <v>8.5323651879103011</v>
      </c>
      <c r="H87" s="16">
        <f t="shared" si="3"/>
        <v>26.056114712244266</v>
      </c>
    </row>
    <row r="88" spans="1:8" x14ac:dyDescent="0.3">
      <c r="B88" s="1" t="s">
        <v>165</v>
      </c>
      <c r="C88" s="9">
        <v>211385</v>
      </c>
      <c r="D88" s="21">
        <f t="shared" si="4"/>
        <v>3.9727900525311242</v>
      </c>
      <c r="E88" s="16">
        <f t="shared" si="5"/>
        <v>7.1372457590609457</v>
      </c>
      <c r="F88" s="9">
        <v>558393.44799999986</v>
      </c>
      <c r="G88" s="16">
        <f t="shared" si="6"/>
        <v>3.7433389618609141</v>
      </c>
      <c r="H88" s="16">
        <f t="shared" si="3"/>
        <v>19.630058316009837</v>
      </c>
    </row>
    <row r="89" spans="1:8" x14ac:dyDescent="0.3">
      <c r="B89" s="1" t="s">
        <v>166</v>
      </c>
      <c r="C89" s="9">
        <v>200300</v>
      </c>
      <c r="D89" s="21">
        <f t="shared" si="4"/>
        <v>-5.2439860917283596</v>
      </c>
      <c r="E89" s="16">
        <f t="shared" si="5"/>
        <v>2.5354881313764679</v>
      </c>
      <c r="F89" s="9">
        <v>527395.69964000001</v>
      </c>
      <c r="G89" s="16">
        <f t="shared" si="6"/>
        <v>-5.551237836157398</v>
      </c>
      <c r="H89" s="16">
        <f t="shared" si="3"/>
        <v>15.262776590673852</v>
      </c>
    </row>
    <row r="90" spans="1:8" x14ac:dyDescent="0.3">
      <c r="B90" s="1" t="s">
        <v>167</v>
      </c>
      <c r="C90" s="9">
        <v>214683</v>
      </c>
      <c r="D90" s="21">
        <f t="shared" si="4"/>
        <v>7.1807289066400273</v>
      </c>
      <c r="E90" s="16">
        <f t="shared" si="5"/>
        <v>5.2734039788357734</v>
      </c>
      <c r="F90" s="9">
        <v>566025.57602999988</v>
      </c>
      <c r="G90" s="16">
        <f t="shared" si="6"/>
        <v>7.3246475874506842</v>
      </c>
      <c r="H90" s="16">
        <f t="shared" si="3"/>
        <v>19.149800630227958</v>
      </c>
    </row>
    <row r="91" spans="1:8" x14ac:dyDescent="0.3">
      <c r="B91" s="1" t="s">
        <v>168</v>
      </c>
      <c r="C91" s="9">
        <v>205209</v>
      </c>
      <c r="D91" s="21">
        <f t="shared" si="4"/>
        <v>-4.4130182641382873</v>
      </c>
      <c r="E91" s="16">
        <f t="shared" si="5"/>
        <v>1.0871814070797257</v>
      </c>
      <c r="F91" s="9">
        <v>527373.12859999994</v>
      </c>
      <c r="G91" s="16">
        <f t="shared" si="6"/>
        <v>-6.8287457434522878</v>
      </c>
      <c r="H91" s="16">
        <f t="shared" si="3"/>
        <v>15.092061216830572</v>
      </c>
    </row>
    <row r="92" spans="1:8" x14ac:dyDescent="0.3">
      <c r="B92" s="1" t="s">
        <v>169</v>
      </c>
      <c r="C92" s="9">
        <v>184331</v>
      </c>
      <c r="D92" s="21">
        <f t="shared" si="4"/>
        <v>-10.174017708774954</v>
      </c>
      <c r="E92" s="16">
        <f t="shared" si="5"/>
        <v>-8.2400788514764685</v>
      </c>
      <c r="F92" s="9">
        <v>502319.93130000005</v>
      </c>
      <c r="G92" s="16">
        <f t="shared" si="6"/>
        <v>-4.7505638686043454</v>
      </c>
      <c r="H92" s="16">
        <f t="shared" si="3"/>
        <v>9.5444187966298841</v>
      </c>
    </row>
    <row r="93" spans="1:8" x14ac:dyDescent="0.3">
      <c r="A93" s="1">
        <v>2019</v>
      </c>
      <c r="B93" s="1" t="s">
        <v>158</v>
      </c>
      <c r="C93" s="9">
        <v>185499</v>
      </c>
      <c r="D93" s="21">
        <f t="shared" si="4"/>
        <v>0.63364274050485392</v>
      </c>
      <c r="E93" s="16">
        <f t="shared" si="5"/>
        <v>-6.8766095874937889</v>
      </c>
      <c r="F93" s="9">
        <v>511710.51838999992</v>
      </c>
      <c r="G93" s="16">
        <f t="shared" si="6"/>
        <v>1.8694434572200009</v>
      </c>
      <c r="H93" s="16">
        <f t="shared" si="3"/>
        <v>11.11561274410478</v>
      </c>
    </row>
    <row r="94" spans="1:8" x14ac:dyDescent="0.3">
      <c r="B94" s="1" t="s">
        <v>159</v>
      </c>
      <c r="C94" s="9">
        <v>183471</v>
      </c>
      <c r="D94" s="21">
        <f t="shared" si="4"/>
        <v>-1.0932673491501248</v>
      </c>
      <c r="E94" s="16">
        <f t="shared" si="5"/>
        <v>-6.538261693478546</v>
      </c>
      <c r="F94" s="9">
        <v>491056.17505999992</v>
      </c>
      <c r="G94" s="16">
        <f t="shared" si="6"/>
        <v>-4.036333549481256</v>
      </c>
      <c r="H94" s="16">
        <f t="shared" si="3"/>
        <v>1.7579125703837377</v>
      </c>
    </row>
    <row r="95" spans="1:8" x14ac:dyDescent="0.3">
      <c r="B95" s="1" t="s">
        <v>160</v>
      </c>
      <c r="C95" s="9">
        <v>193288</v>
      </c>
      <c r="D95" s="21">
        <f t="shared" si="4"/>
        <v>5.3507093764137039</v>
      </c>
      <c r="E95" s="16">
        <f t="shared" si="5"/>
        <v>-4.5510212143957745</v>
      </c>
      <c r="F95" s="9">
        <v>511616.65210999997</v>
      </c>
      <c r="G95" s="16">
        <f t="shared" si="6"/>
        <v>4.1869908361274355</v>
      </c>
      <c r="H95" s="16">
        <f t="shared" si="3"/>
        <v>2.6532582156360718</v>
      </c>
    </row>
    <row r="96" spans="1:8" x14ac:dyDescent="0.3">
      <c r="B96" s="1" t="s">
        <v>161</v>
      </c>
      <c r="C96" s="9">
        <v>177614</v>
      </c>
      <c r="D96" s="21">
        <f t="shared" si="4"/>
        <v>-8.1091428334919868</v>
      </c>
      <c r="E96" s="16">
        <f t="shared" si="5"/>
        <v>-13.496585917029506</v>
      </c>
      <c r="F96" s="9">
        <v>477142.45995000016</v>
      </c>
      <c r="G96" s="16">
        <f t="shared" si="6"/>
        <v>-6.7382857883577429</v>
      </c>
      <c r="H96" s="16">
        <f t="shared" si="3"/>
        <v>-9.3497672987389819</v>
      </c>
    </row>
    <row r="97" spans="1:8" x14ac:dyDescent="0.3">
      <c r="B97" s="1" t="s">
        <v>162</v>
      </c>
      <c r="C97" s="9">
        <v>217356</v>
      </c>
      <c r="D97" s="21">
        <f t="shared" si="4"/>
        <v>22.375488418705743</v>
      </c>
      <c r="E97" s="16">
        <f t="shared" si="5"/>
        <v>4.061319557817427</v>
      </c>
      <c r="F97" s="9">
        <v>555656.05063999991</v>
      </c>
      <c r="G97" s="16">
        <f t="shared" si="6"/>
        <v>16.45495785435385</v>
      </c>
      <c r="H97" s="16">
        <f t="shared" si="3"/>
        <v>5.1059513265785199</v>
      </c>
    </row>
    <row r="98" spans="1:8" x14ac:dyDescent="0.3">
      <c r="B98" s="1" t="s">
        <v>163</v>
      </c>
      <c r="C98" s="9">
        <v>192295</v>
      </c>
      <c r="D98" s="21">
        <f t="shared" si="4"/>
        <v>-11.529932461031663</v>
      </c>
      <c r="E98" s="16">
        <f t="shared" si="5"/>
        <v>-1.2108789018350592</v>
      </c>
      <c r="F98" s="9">
        <v>495389.23649999982</v>
      </c>
      <c r="G98" s="16">
        <f t="shared" si="6"/>
        <v>-10.846064588082015</v>
      </c>
      <c r="H98" s="16">
        <f t="shared" ref="H98:H111" si="7">+F98/F86*100-100</f>
        <v>-0.10914244277667251</v>
      </c>
    </row>
    <row r="99" spans="1:8" x14ac:dyDescent="0.3">
      <c r="B99" s="1" t="s">
        <v>164</v>
      </c>
      <c r="C99" s="9">
        <v>215465.4</v>
      </c>
      <c r="D99" s="21">
        <f t="shared" si="4"/>
        <v>12.049403260615193</v>
      </c>
      <c r="E99" s="16">
        <f t="shared" si="5"/>
        <v>5.9797942038680247</v>
      </c>
      <c r="F99" s="9">
        <v>549056.88078000001</v>
      </c>
      <c r="G99" s="16">
        <f t="shared" si="6"/>
        <v>10.833429619741082</v>
      </c>
      <c r="H99" s="16">
        <f t="shared" si="7"/>
        <v>2.0087078315818871</v>
      </c>
    </row>
    <row r="100" spans="1:8" x14ac:dyDescent="0.3">
      <c r="B100" s="1" t="s">
        <v>165</v>
      </c>
      <c r="C100" s="9">
        <v>217346</v>
      </c>
      <c r="D100" s="21">
        <f t="shared" si="4"/>
        <v>0.87280834881144642</v>
      </c>
      <c r="E100" s="16">
        <f t="shared" si="5"/>
        <v>2.8199730349835619</v>
      </c>
      <c r="F100" s="9">
        <v>555326.72862000018</v>
      </c>
      <c r="G100" s="16">
        <f t="shared" si="6"/>
        <v>1.1419304737777054</v>
      </c>
      <c r="H100" s="16">
        <f t="shared" si="7"/>
        <v>-0.54920404080380081</v>
      </c>
    </row>
    <row r="101" spans="1:8" x14ac:dyDescent="0.3">
      <c r="B101" s="1" t="s">
        <v>166</v>
      </c>
      <c r="C101" s="9">
        <v>197125</v>
      </c>
      <c r="D101" s="21">
        <f t="shared" si="4"/>
        <v>-9.3035988700045067</v>
      </c>
      <c r="E101" s="16">
        <f t="shared" si="5"/>
        <v>-1.5851223165252151</v>
      </c>
      <c r="F101" s="9">
        <v>527125.7141499999</v>
      </c>
      <c r="G101" s="16">
        <f t="shared" si="6"/>
        <v>-5.0782742872975746</v>
      </c>
      <c r="H101" s="16">
        <f t="shared" si="7"/>
        <v>-5.1192205432158744E-2</v>
      </c>
    </row>
    <row r="102" spans="1:8" x14ac:dyDescent="0.3">
      <c r="B102" s="1" t="s">
        <v>167</v>
      </c>
      <c r="C102" s="9">
        <v>205181</v>
      </c>
      <c r="D102" s="21">
        <f t="shared" si="4"/>
        <v>4.0867469879518126</v>
      </c>
      <c r="E102" s="16">
        <f t="shared" si="5"/>
        <v>-4.4260607500361004</v>
      </c>
      <c r="F102" s="9">
        <v>547332.21989999991</v>
      </c>
      <c r="G102" s="16">
        <f t="shared" si="6"/>
        <v>3.8333371352568832</v>
      </c>
      <c r="H102" s="16">
        <f t="shared" si="7"/>
        <v>-3.3025638631228986</v>
      </c>
    </row>
    <row r="103" spans="1:8" x14ac:dyDescent="0.3">
      <c r="B103" s="1" t="s">
        <v>168</v>
      </c>
      <c r="C103" s="9">
        <v>193691.4</v>
      </c>
      <c r="D103" s="21">
        <f t="shared" si="4"/>
        <v>-5.5997387672347827</v>
      </c>
      <c r="E103" s="16">
        <f t="shared" si="5"/>
        <v>-5.6126193295615678</v>
      </c>
      <c r="F103" s="9">
        <v>506279.20174999995</v>
      </c>
      <c r="G103" s="16">
        <f t="shared" si="6"/>
        <v>-7.5005666864451257</v>
      </c>
      <c r="H103" s="16">
        <f t="shared" si="7"/>
        <v>-3.9998107044242772</v>
      </c>
    </row>
    <row r="104" spans="1:8" x14ac:dyDescent="0.3">
      <c r="B104" s="1" t="s">
        <v>169</v>
      </c>
      <c r="C104" s="9">
        <v>187992</v>
      </c>
      <c r="D104" s="21">
        <f t="shared" si="4"/>
        <v>-2.9425157750937814</v>
      </c>
      <c r="E104" s="16">
        <f t="shared" si="5"/>
        <v>1.9861010898872138</v>
      </c>
      <c r="F104" s="9">
        <v>500469.03726000001</v>
      </c>
      <c r="G104" s="16">
        <f t="shared" si="6"/>
        <v>-1.1476206152487833</v>
      </c>
      <c r="H104" s="16">
        <f t="shared" si="7"/>
        <v>-0.36846916171730015</v>
      </c>
    </row>
    <row r="105" spans="1:8" x14ac:dyDescent="0.3">
      <c r="A105" s="1">
        <v>2020</v>
      </c>
      <c r="B105" s="1" t="s">
        <v>158</v>
      </c>
      <c r="C105" s="9">
        <v>201102.1</v>
      </c>
      <c r="D105" s="21">
        <f t="shared" si="4"/>
        <v>6.9737542023064805</v>
      </c>
      <c r="E105" s="16">
        <f t="shared" si="5"/>
        <v>8.4114200076550247</v>
      </c>
      <c r="F105" s="9">
        <v>543303.41390000016</v>
      </c>
      <c r="G105" s="16">
        <f t="shared" si="6"/>
        <v>8.5588464921851255</v>
      </c>
      <c r="H105" s="16">
        <f t="shared" si="7"/>
        <v>6.1739781330665693</v>
      </c>
    </row>
    <row r="106" spans="1:8" x14ac:dyDescent="0.3">
      <c r="B106" s="1" t="s">
        <v>159</v>
      </c>
      <c r="C106" s="9">
        <v>190822.6</v>
      </c>
      <c r="D106" s="21">
        <f t="shared" si="4"/>
        <v>-5.1115826239507101</v>
      </c>
      <c r="E106" s="16">
        <f t="shared" si="5"/>
        <v>4.0069547775942738</v>
      </c>
      <c r="F106" s="9">
        <v>518071.67723999993</v>
      </c>
      <c r="G106" s="16">
        <f t="shared" si="6"/>
        <v>-4.6441336487983733</v>
      </c>
      <c r="H106" s="16">
        <f t="shared" si="7"/>
        <v>5.5015095119614728</v>
      </c>
    </row>
    <row r="107" spans="1:8" x14ac:dyDescent="0.3">
      <c r="B107" s="1" t="s">
        <v>160</v>
      </c>
      <c r="C107" s="9">
        <v>196447</v>
      </c>
      <c r="D107" s="21">
        <f t="shared" si="4"/>
        <v>2.9474496207472214</v>
      </c>
      <c r="E107" s="16">
        <f t="shared" si="5"/>
        <v>1.6343487438433897</v>
      </c>
      <c r="F107" s="9">
        <v>542771.8461999998</v>
      </c>
      <c r="G107" s="16">
        <f t="shared" si="6"/>
        <v>4.7677126631567148</v>
      </c>
      <c r="H107" s="16">
        <f t="shared" si="7"/>
        <v>6.0895582584167443</v>
      </c>
    </row>
    <row r="108" spans="1:8" x14ac:dyDescent="0.3">
      <c r="B108" s="1" t="s">
        <v>161</v>
      </c>
      <c r="C108" s="9">
        <v>174168.3</v>
      </c>
      <c r="D108" s="21">
        <f t="shared" si="4"/>
        <v>-11.340819661282694</v>
      </c>
      <c r="E108" s="16">
        <f t="shared" si="5"/>
        <v>-1.9399934689833032</v>
      </c>
      <c r="F108" s="9">
        <v>476300.3757400001</v>
      </c>
      <c r="G108" s="16">
        <f t="shared" si="6"/>
        <v>-12.246668821416065</v>
      </c>
      <c r="H108" s="16">
        <f t="shared" si="7"/>
        <v>-0.1764848615837451</v>
      </c>
    </row>
    <row r="109" spans="1:8" x14ac:dyDescent="0.3">
      <c r="B109" s="1" t="s">
        <v>162</v>
      </c>
      <c r="C109" s="9">
        <v>161540.70000000001</v>
      </c>
      <c r="D109" s="21">
        <f t="shared" si="4"/>
        <v>-7.2502286581427029</v>
      </c>
      <c r="E109" s="16">
        <f t="shared" si="5"/>
        <v>-25.679208303428467</v>
      </c>
      <c r="F109" s="9">
        <v>473937.32005999988</v>
      </c>
      <c r="G109" s="16">
        <f t="shared" si="6"/>
        <v>-0.49612719207472367</v>
      </c>
      <c r="H109" s="16">
        <f t="shared" si="7"/>
        <v>-14.706711190470628</v>
      </c>
    </row>
    <row r="110" spans="1:8" x14ac:dyDescent="0.3">
      <c r="B110" s="1" t="s">
        <v>163</v>
      </c>
      <c r="C110" s="9">
        <v>155164.70000000001</v>
      </c>
      <c r="D110" s="21">
        <f t="shared" si="4"/>
        <v>-3.9469929250028031</v>
      </c>
      <c r="E110" s="16">
        <f t="shared" si="5"/>
        <v>-19.309030396006136</v>
      </c>
      <c r="F110" s="9">
        <v>477921.63298000011</v>
      </c>
      <c r="G110" s="16">
        <f t="shared" si="6"/>
        <v>0.84068351475166025</v>
      </c>
      <c r="H110" s="16">
        <f t="shared" si="7"/>
        <v>-3.5260361414815975</v>
      </c>
    </row>
    <row r="111" spans="1:8" x14ac:dyDescent="0.3">
      <c r="B111" s="1" t="s">
        <v>164</v>
      </c>
      <c r="C111" s="9">
        <v>186561</v>
      </c>
      <c r="D111" s="21">
        <f t="shared" si="4"/>
        <v>20.234176974530911</v>
      </c>
      <c r="E111" s="16">
        <f t="shared" ref="E111" si="8">+C111/C99*100-100</f>
        <v>-13.414868466120311</v>
      </c>
      <c r="F111" s="9">
        <v>554150.5602200001</v>
      </c>
      <c r="G111" s="16">
        <f t="shared" si="6"/>
        <v>15.950089299094358</v>
      </c>
      <c r="H111" s="16">
        <f t="shared" si="7"/>
        <v>0.9277143440519211</v>
      </c>
    </row>
    <row r="112" spans="1:8" x14ac:dyDescent="0.3">
      <c r="B112" s="1" t="s">
        <v>165</v>
      </c>
      <c r="C112" s="9">
        <v>173254</v>
      </c>
      <c r="D112" s="21">
        <f t="shared" ref="D112" si="9">+C112/C111*100-100</f>
        <v>-7.1327876673045267</v>
      </c>
      <c r="E112" s="16">
        <f t="shared" ref="E112" si="10">+C112/C100*100-100</f>
        <v>-20.286547716544121</v>
      </c>
      <c r="F112" s="9">
        <v>515780</v>
      </c>
      <c r="G112" s="16">
        <f t="shared" ref="G112" si="11">+F112/F111*100-100</f>
        <v>-6.9242121139003814</v>
      </c>
      <c r="H112" s="16">
        <f t="shared" ref="H112" si="12">+F112/F100*100-100</f>
        <v>-7.1213443513289434</v>
      </c>
    </row>
    <row r="113" spans="1:8" x14ac:dyDescent="0.3">
      <c r="B113" s="1" t="s">
        <v>166</v>
      </c>
      <c r="C113" s="9">
        <v>188419</v>
      </c>
      <c r="D113" s="21">
        <f t="shared" ref="D113" si="13">+C113/C112*100-100</f>
        <v>8.7530446627494882</v>
      </c>
      <c r="E113" s="16">
        <f>+C113/C101*100-100</f>
        <v>-4.4164870006341204</v>
      </c>
      <c r="F113" s="9">
        <v>564160</v>
      </c>
      <c r="G113" s="16">
        <f>+F113/F112*100-100</f>
        <v>9.3799682034976257</v>
      </c>
      <c r="H113" s="16">
        <f t="shared" ref="H113:H119" si="14">+F113/F101*100-100</f>
        <v>7.0257027604351663</v>
      </c>
    </row>
    <row r="114" spans="1:8" x14ac:dyDescent="0.3">
      <c r="B114" s="1" t="s">
        <v>167</v>
      </c>
      <c r="C114" s="9">
        <v>189169</v>
      </c>
      <c r="D114" s="21">
        <f t="shared" ref="D114" si="15">+C114/C113*100-100</f>
        <v>0.39804902902574213</v>
      </c>
      <c r="E114" s="16">
        <f>+C114/C102*100-100</f>
        <v>-7.8038414862974719</v>
      </c>
      <c r="F114" s="9">
        <v>561904</v>
      </c>
      <c r="G114" s="16">
        <f>+F114/F113*100-100</f>
        <v>-0.39988655700510378</v>
      </c>
      <c r="H114" s="16">
        <f t="shared" si="14"/>
        <v>2.6623282113123992</v>
      </c>
    </row>
    <row r="115" spans="1:8" x14ac:dyDescent="0.3">
      <c r="B115" s="1" t="s">
        <v>168</v>
      </c>
      <c r="C115" s="9">
        <v>180042</v>
      </c>
      <c r="D115" s="21">
        <f t="shared" ref="D115" si="16">+C115/C114*100-100</f>
        <v>-4.8247863021953918</v>
      </c>
      <c r="E115" s="16">
        <f>+C115/C103*100-100</f>
        <v>-7.0469829842729155</v>
      </c>
      <c r="F115" s="9">
        <v>530047</v>
      </c>
      <c r="G115" s="16">
        <f>+F115/F114*100-100</f>
        <v>-5.6694737891170064</v>
      </c>
      <c r="H115" s="16">
        <f t="shared" si="14"/>
        <v>4.6946029321063349</v>
      </c>
    </row>
    <row r="116" spans="1:8" x14ac:dyDescent="0.3">
      <c r="B116" s="1" t="s">
        <v>169</v>
      </c>
      <c r="C116" s="9">
        <v>195941</v>
      </c>
      <c r="D116" s="21">
        <f t="shared" ref="D116" si="17">+C116/C115*100-100</f>
        <v>8.830717277079799</v>
      </c>
      <c r="E116" s="16">
        <f>+C116/C104*100-100</f>
        <v>4.2283714200604265</v>
      </c>
      <c r="F116" s="9">
        <v>550051</v>
      </c>
      <c r="G116" s="16">
        <f>+F116/F115*100-100</f>
        <v>3.7740049467311394</v>
      </c>
      <c r="H116" s="16">
        <f t="shared" si="14"/>
        <v>9.9070989509070273</v>
      </c>
    </row>
    <row r="117" spans="1:8" x14ac:dyDescent="0.3">
      <c r="A117" s="1">
        <v>2021</v>
      </c>
      <c r="B117" s="1" t="s">
        <v>158</v>
      </c>
      <c r="C117" s="9">
        <v>178264</v>
      </c>
      <c r="D117" s="21">
        <f t="shared" ref="D117" si="18">+C117/C116*100-100</f>
        <v>-9.0215932346982015</v>
      </c>
      <c r="E117" s="16">
        <f>+C117/C105*100-100</f>
        <v>-11.356470171122041</v>
      </c>
      <c r="F117" s="9">
        <v>514383</v>
      </c>
      <c r="G117" s="16">
        <f>+F117/F116*100-100</f>
        <v>-6.4844896200534095</v>
      </c>
      <c r="H117" s="16">
        <f t="shared" si="14"/>
        <v>-5.3230686868688082</v>
      </c>
    </row>
    <row r="118" spans="1:8" x14ac:dyDescent="0.3">
      <c r="B118" s="1" t="s">
        <v>159</v>
      </c>
      <c r="C118" s="9">
        <v>179099</v>
      </c>
      <c r="D118" s="21">
        <f t="shared" ref="D118" si="19">+C118/C117*100-100</f>
        <v>0.46840640847283055</v>
      </c>
      <c r="E118" s="16">
        <f t="shared" ref="E118" si="20">+C118/C106*100-100</f>
        <v>-6.1437167295697748</v>
      </c>
      <c r="F118" s="9">
        <v>497572</v>
      </c>
      <c r="G118" s="16">
        <f t="shared" ref="G118:G119" si="21">+F118/F117*100-100</f>
        <v>-3.2681873234535317</v>
      </c>
      <c r="H118" s="16">
        <f t="shared" si="14"/>
        <v>-3.9569191176809539</v>
      </c>
    </row>
    <row r="119" spans="1:8" x14ac:dyDescent="0.3">
      <c r="B119" s="1" t="s">
        <v>160</v>
      </c>
      <c r="C119" s="9">
        <v>200480</v>
      </c>
      <c r="D119" s="21">
        <f t="shared" ref="D119:D125" si="22">+C119/C118*100-100</f>
        <v>11.938090106589087</v>
      </c>
      <c r="E119" s="16">
        <f t="shared" ref="E119:E125" si="23">+C119/C107*100-100</f>
        <v>2.052971030354243</v>
      </c>
      <c r="F119" s="9">
        <v>563224</v>
      </c>
      <c r="G119" s="16">
        <f t="shared" si="21"/>
        <v>13.194472357769342</v>
      </c>
      <c r="H119" s="16">
        <f t="shared" si="14"/>
        <v>3.76809407915826</v>
      </c>
    </row>
    <row r="120" spans="1:8" x14ac:dyDescent="0.3">
      <c r="B120" s="1" t="s">
        <v>161</v>
      </c>
      <c r="C120" s="9">
        <v>185345</v>
      </c>
      <c r="D120" s="21">
        <f t="shared" si="22"/>
        <v>-7.5493814844373475</v>
      </c>
      <c r="E120" s="16">
        <f t="shared" si="23"/>
        <v>6.4171838388501214</v>
      </c>
      <c r="F120" s="9">
        <v>508712.26967000018</v>
      </c>
      <c r="G120" s="16">
        <f t="shared" ref="G120" si="24">+F120/F119*100-100</f>
        <v>-9.6785169541780505</v>
      </c>
      <c r="H120" s="16">
        <f t="shared" ref="H120" si="25">+F120/F108*100-100</f>
        <v>6.8049272225837711</v>
      </c>
    </row>
    <row r="121" spans="1:8" x14ac:dyDescent="0.3">
      <c r="B121" s="1" t="s">
        <v>162</v>
      </c>
      <c r="C121" s="9">
        <v>175785.92570000002</v>
      </c>
      <c r="D121" s="21">
        <f t="shared" si="22"/>
        <v>-5.1574492433030201</v>
      </c>
      <c r="E121" s="16">
        <f t="shared" si="23"/>
        <v>8.8183508552333905</v>
      </c>
      <c r="F121" s="9">
        <v>447151.91610999999</v>
      </c>
      <c r="G121" s="16">
        <f t="shared" ref="G121" si="26">+F121/F120*100-100</f>
        <v>-12.101212656013615</v>
      </c>
      <c r="H121" s="16">
        <f t="shared" ref="H121" si="27">+F121/F109*100-100</f>
        <v>-5.651676459369952</v>
      </c>
    </row>
    <row r="122" spans="1:8" x14ac:dyDescent="0.3">
      <c r="B122" s="1" t="s">
        <v>163</v>
      </c>
      <c r="C122" s="9">
        <v>198341</v>
      </c>
      <c r="D122" s="21">
        <f t="shared" si="22"/>
        <v>12.830989858933847</v>
      </c>
      <c r="E122" s="16">
        <f t="shared" si="23"/>
        <v>27.826109933509358</v>
      </c>
      <c r="F122" s="9">
        <v>521475.44968000008</v>
      </c>
      <c r="G122" s="16">
        <f t="shared" ref="G122" si="28">+F122/F121*100-100</f>
        <v>16.621539770326393</v>
      </c>
      <c r="H122" s="16">
        <f t="shared" ref="H122" si="29">+F122/F110*100-100</f>
        <v>9.1131712177219271</v>
      </c>
    </row>
    <row r="123" spans="1:8" x14ac:dyDescent="0.3">
      <c r="B123" s="1" t="s">
        <v>164</v>
      </c>
      <c r="C123" s="9">
        <v>191243</v>
      </c>
      <c r="D123" s="21">
        <f t="shared" si="22"/>
        <v>-3.5786851936815793</v>
      </c>
      <c r="E123" s="16">
        <f t="shared" si="23"/>
        <v>2.50963491833771</v>
      </c>
      <c r="F123" s="9">
        <v>527763.54079999996</v>
      </c>
      <c r="G123" s="16">
        <f>+F123/F122*100-100</f>
        <v>1.205826875236113</v>
      </c>
      <c r="H123" s="16">
        <f>+F123/F111*100-100</f>
        <v>-4.761705809613261</v>
      </c>
    </row>
    <row r="124" spans="1:8" x14ac:dyDescent="0.3">
      <c r="B124" s="1" t="s">
        <v>165</v>
      </c>
      <c r="C124" s="9">
        <v>198443</v>
      </c>
      <c r="D124" s="21">
        <f t="shared" si="22"/>
        <v>3.7648436805530139</v>
      </c>
      <c r="E124" s="16">
        <f t="shared" si="23"/>
        <v>14.538769667655572</v>
      </c>
      <c r="F124" s="9">
        <v>527152</v>
      </c>
      <c r="G124" s="16">
        <f t="shared" ref="G124:G125" si="30">+F124/F123*100-100</f>
        <v>-0.1158740141603829</v>
      </c>
      <c r="H124" s="16">
        <f t="shared" ref="H124:H125" si="31">+F124/F112*100-100</f>
        <v>2.2048160068246005</v>
      </c>
    </row>
    <row r="125" spans="1:8" x14ac:dyDescent="0.3">
      <c r="B125" s="1" t="s">
        <v>166</v>
      </c>
      <c r="C125" s="9">
        <v>204893</v>
      </c>
      <c r="D125" s="21">
        <f t="shared" si="22"/>
        <v>3.2503036136321271</v>
      </c>
      <c r="E125" s="16">
        <f t="shared" si="23"/>
        <v>8.743279605559934</v>
      </c>
      <c r="F125" s="9">
        <v>565000</v>
      </c>
      <c r="G125" s="16">
        <f t="shared" si="30"/>
        <v>7.1797128721886594</v>
      </c>
      <c r="H125" s="16">
        <f t="shared" si="31"/>
        <v>0.14889393079977253</v>
      </c>
    </row>
  </sheetData>
  <mergeCells count="5">
    <mergeCell ref="N9:O9"/>
    <mergeCell ref="N10:O10"/>
    <mergeCell ref="A10:F11"/>
    <mergeCell ref="A16:F16"/>
    <mergeCell ref="A17:F17"/>
  </mergeCells>
  <pageMargins left="0.7" right="0.7" top="0.75" bottom="0.75" header="0.3" footer="0.3"/>
  <pageSetup paperSize="9" scale="43" orientation="portrait" r:id="rId1"/>
  <rowBreaks count="1" manualBreakCount="1">
    <brk id="111" max="14" man="1"/>
  </rowBreaks>
  <colBreaks count="1" manualBreakCount="1">
    <brk id="15"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9"/>
  <sheetViews>
    <sheetView zoomScale="90" zoomScaleNormal="90" workbookViewId="0">
      <selection activeCell="A9" sqref="A9"/>
    </sheetView>
  </sheetViews>
  <sheetFormatPr baseColWidth="10" defaultColWidth="11.5546875" defaultRowHeight="14.4" x14ac:dyDescent="0.3"/>
  <cols>
    <col min="1" max="1" width="6.6640625" style="1" customWidth="1"/>
    <col min="2" max="2" width="7.109375" style="1" customWidth="1"/>
    <col min="3" max="3" width="15.109375" style="1" customWidth="1"/>
    <col min="4" max="5" width="9.33203125" style="1" customWidth="1"/>
    <col min="6" max="6" width="14.6640625" style="1" customWidth="1"/>
    <col min="7" max="8" width="9.44140625" style="1" customWidth="1"/>
    <col min="9" max="9" width="8.5546875" style="1" customWidth="1"/>
    <col min="10" max="10" width="13.109375" style="1" customWidth="1"/>
    <col min="11" max="11" width="11.5546875" style="1"/>
    <col min="12" max="12" width="8.33203125" style="1" customWidth="1"/>
    <col min="13" max="13" width="13.109375" style="1" customWidth="1"/>
    <col min="14" max="14" width="11.5546875" style="1"/>
    <col min="15" max="15" width="8.33203125" style="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6.2" customHeight="1" x14ac:dyDescent="0.3"/>
    <row r="9" spans="1:16" ht="21" x14ac:dyDescent="0.4">
      <c r="A9" s="8" t="s">
        <v>350</v>
      </c>
      <c r="O9" s="109" t="s">
        <v>61</v>
      </c>
      <c r="P9" s="109"/>
    </row>
    <row r="10" spans="1:16" ht="21" x14ac:dyDescent="0.4">
      <c r="A10" s="118" t="s">
        <v>353</v>
      </c>
      <c r="B10" s="118"/>
      <c r="C10" s="118"/>
      <c r="D10" s="118"/>
      <c r="E10" s="118"/>
      <c r="F10" s="118"/>
      <c r="G10" s="118"/>
      <c r="O10" s="110">
        <v>44497</v>
      </c>
      <c r="P10" s="110"/>
    </row>
    <row r="11" spans="1:16" x14ac:dyDescent="0.3">
      <c r="A11" s="118"/>
      <c r="B11" s="118"/>
      <c r="C11" s="118"/>
      <c r="D11" s="118"/>
      <c r="E11" s="118"/>
      <c r="F11" s="118"/>
      <c r="G11" s="118"/>
    </row>
    <row r="12" spans="1:16" x14ac:dyDescent="0.3">
      <c r="A12" s="114" t="s">
        <v>371</v>
      </c>
      <c r="B12" s="114"/>
      <c r="C12" s="114"/>
      <c r="D12" s="114"/>
      <c r="E12" s="114"/>
      <c r="F12" s="114"/>
      <c r="G12" s="114"/>
    </row>
    <row r="13" spans="1:16" x14ac:dyDescent="0.3">
      <c r="A13" s="114" t="s">
        <v>354</v>
      </c>
      <c r="B13" s="114"/>
      <c r="C13" s="114"/>
      <c r="D13" s="114"/>
      <c r="E13" s="114"/>
      <c r="F13" s="114"/>
      <c r="G13" s="114"/>
    </row>
    <row r="14" spans="1:16" x14ac:dyDescent="0.3">
      <c r="A14" s="114" t="s">
        <v>22</v>
      </c>
      <c r="B14" s="114"/>
      <c r="C14" s="114"/>
      <c r="D14" s="114"/>
      <c r="E14" s="114"/>
      <c r="F14" s="114"/>
      <c r="G14" s="114"/>
    </row>
    <row r="15" spans="1:16" x14ac:dyDescent="0.3">
      <c r="A15" s="114" t="s">
        <v>143</v>
      </c>
      <c r="B15" s="114"/>
      <c r="C15" s="114"/>
      <c r="D15" s="114"/>
      <c r="E15" s="114"/>
      <c r="F15" s="114"/>
      <c r="G15" s="114"/>
    </row>
    <row r="16" spans="1:16" ht="14.4" customHeight="1" x14ac:dyDescent="0.3">
      <c r="A16" s="125" t="s">
        <v>355</v>
      </c>
      <c r="B16" s="125"/>
      <c r="C16" s="125"/>
      <c r="D16" s="125"/>
      <c r="E16" s="125"/>
      <c r="F16" s="125"/>
      <c r="G16" s="125"/>
    </row>
    <row r="17" spans="1:8" ht="84" customHeight="1" x14ac:dyDescent="0.3">
      <c r="A17" s="123" t="s">
        <v>382</v>
      </c>
      <c r="B17" s="123"/>
      <c r="C17" s="123"/>
      <c r="D17" s="123"/>
      <c r="E17" s="123"/>
      <c r="F17" s="123"/>
      <c r="G17" s="123"/>
    </row>
    <row r="20" spans="1:8" ht="55.95" customHeight="1" x14ac:dyDescent="0.3">
      <c r="A20" s="4" t="s">
        <v>11</v>
      </c>
      <c r="B20" s="4" t="s">
        <v>12</v>
      </c>
      <c r="C20" s="4" t="s">
        <v>351</v>
      </c>
      <c r="D20" s="4" t="s">
        <v>230</v>
      </c>
      <c r="E20" s="4" t="s">
        <v>229</v>
      </c>
      <c r="F20" s="4" t="s">
        <v>352</v>
      </c>
      <c r="G20" s="4" t="s">
        <v>230</v>
      </c>
      <c r="H20" s="4" t="s">
        <v>229</v>
      </c>
    </row>
    <row r="21" spans="1:8" x14ac:dyDescent="0.3">
      <c r="A21" s="1">
        <v>2011</v>
      </c>
      <c r="B21" s="1" t="s">
        <v>158</v>
      </c>
      <c r="C21" s="80">
        <v>16.399999999999999</v>
      </c>
      <c r="D21" s="80"/>
      <c r="E21" s="81"/>
      <c r="F21" s="81">
        <v>16.3</v>
      </c>
      <c r="G21" s="81"/>
      <c r="H21" s="78"/>
    </row>
    <row r="22" spans="1:8" x14ac:dyDescent="0.3">
      <c r="B22" s="1" t="s">
        <v>159</v>
      </c>
      <c r="C22" s="80">
        <v>21.9</v>
      </c>
      <c r="D22" s="80">
        <f>+C22-C21</f>
        <v>5.5</v>
      </c>
      <c r="E22" s="81"/>
      <c r="F22" s="81">
        <v>20.9</v>
      </c>
      <c r="G22" s="81">
        <f>+F22-F21</f>
        <v>4.5999999999999979</v>
      </c>
      <c r="H22" s="78"/>
    </row>
    <row r="23" spans="1:8" x14ac:dyDescent="0.3">
      <c r="B23" s="1" t="s">
        <v>160</v>
      </c>
      <c r="C23" s="80">
        <v>23.3</v>
      </c>
      <c r="D23" s="80">
        <f t="shared" ref="D23:D86" si="0">+C23-C22</f>
        <v>1.4000000000000021</v>
      </c>
      <c r="E23" s="81"/>
      <c r="F23" s="81">
        <v>21.1</v>
      </c>
      <c r="G23" s="81">
        <f t="shared" ref="G23:G86" si="1">+F23-F22</f>
        <v>0.20000000000000284</v>
      </c>
      <c r="H23" s="78"/>
    </row>
    <row r="24" spans="1:8" x14ac:dyDescent="0.3">
      <c r="B24" s="1" t="s">
        <v>161</v>
      </c>
      <c r="C24" s="80">
        <v>11.3</v>
      </c>
      <c r="D24" s="80">
        <f t="shared" si="0"/>
        <v>-12</v>
      </c>
      <c r="E24" s="81"/>
      <c r="F24" s="81">
        <v>11.9</v>
      </c>
      <c r="G24" s="81">
        <f t="shared" si="1"/>
        <v>-9.2000000000000011</v>
      </c>
      <c r="H24" s="78"/>
    </row>
    <row r="25" spans="1:8" x14ac:dyDescent="0.3">
      <c r="B25" s="1" t="s">
        <v>162</v>
      </c>
      <c r="C25" s="80">
        <v>8.1</v>
      </c>
      <c r="D25" s="80">
        <f t="shared" si="0"/>
        <v>-3.2000000000000011</v>
      </c>
      <c r="E25" s="81"/>
      <c r="F25" s="81">
        <v>10.1</v>
      </c>
      <c r="G25" s="81">
        <f t="shared" si="1"/>
        <v>-1.8000000000000007</v>
      </c>
      <c r="H25" s="78"/>
    </row>
    <row r="26" spans="1:8" x14ac:dyDescent="0.3">
      <c r="B26" s="1" t="s">
        <v>163</v>
      </c>
      <c r="C26" s="80">
        <v>32.200000000000003</v>
      </c>
      <c r="D26" s="80">
        <f t="shared" si="0"/>
        <v>24.1</v>
      </c>
      <c r="E26" s="81"/>
      <c r="F26" s="81">
        <v>27.6</v>
      </c>
      <c r="G26" s="81">
        <f t="shared" si="1"/>
        <v>17.5</v>
      </c>
      <c r="H26" s="78"/>
    </row>
    <row r="27" spans="1:8" x14ac:dyDescent="0.3">
      <c r="B27" s="1" t="s">
        <v>164</v>
      </c>
      <c r="C27" s="80">
        <v>28</v>
      </c>
      <c r="D27" s="80">
        <f t="shared" si="0"/>
        <v>-4.2000000000000028</v>
      </c>
      <c r="E27" s="81"/>
      <c r="F27" s="81">
        <v>27.5</v>
      </c>
      <c r="G27" s="81">
        <f t="shared" si="1"/>
        <v>-0.10000000000000142</v>
      </c>
      <c r="H27" s="78"/>
    </row>
    <row r="28" spans="1:8" x14ac:dyDescent="0.3">
      <c r="B28" s="1" t="s">
        <v>165</v>
      </c>
      <c r="C28" s="80">
        <v>27.2</v>
      </c>
      <c r="D28" s="80">
        <f t="shared" si="0"/>
        <v>-0.80000000000000071</v>
      </c>
      <c r="E28" s="81"/>
      <c r="F28" s="81">
        <v>24.9</v>
      </c>
      <c r="G28" s="81">
        <f t="shared" si="1"/>
        <v>-2.6000000000000014</v>
      </c>
      <c r="H28" s="78"/>
    </row>
    <row r="29" spans="1:8" x14ac:dyDescent="0.3">
      <c r="B29" s="1" t="s">
        <v>166</v>
      </c>
      <c r="C29" s="80">
        <v>27.8</v>
      </c>
      <c r="D29" s="80">
        <f t="shared" si="0"/>
        <v>0.60000000000000142</v>
      </c>
      <c r="E29" s="81"/>
      <c r="F29" s="81">
        <v>23.1</v>
      </c>
      <c r="G29" s="81">
        <f t="shared" si="1"/>
        <v>-1.7999999999999972</v>
      </c>
      <c r="H29" s="78"/>
    </row>
    <row r="30" spans="1:8" x14ac:dyDescent="0.3">
      <c r="B30" s="1" t="s">
        <v>167</v>
      </c>
      <c r="C30" s="80">
        <v>22.5</v>
      </c>
      <c r="D30" s="80">
        <f t="shared" si="0"/>
        <v>-5.3000000000000007</v>
      </c>
      <c r="E30" s="81"/>
      <c r="F30" s="81">
        <v>20.6</v>
      </c>
      <c r="G30" s="81">
        <f t="shared" si="1"/>
        <v>-2.5</v>
      </c>
      <c r="H30" s="78"/>
    </row>
    <row r="31" spans="1:8" x14ac:dyDescent="0.3">
      <c r="B31" s="1" t="s">
        <v>168</v>
      </c>
      <c r="C31" s="80">
        <v>19.600000000000001</v>
      </c>
      <c r="D31" s="80">
        <f t="shared" si="0"/>
        <v>-2.8999999999999986</v>
      </c>
      <c r="E31" s="81"/>
      <c r="F31" s="81">
        <v>23.6</v>
      </c>
      <c r="G31" s="81">
        <f t="shared" si="1"/>
        <v>3</v>
      </c>
      <c r="H31" s="78"/>
    </row>
    <row r="32" spans="1:8" x14ac:dyDescent="0.3">
      <c r="B32" s="1" t="s">
        <v>169</v>
      </c>
      <c r="C32" s="80">
        <v>31.7</v>
      </c>
      <c r="D32" s="80">
        <f t="shared" si="0"/>
        <v>12.099999999999998</v>
      </c>
      <c r="E32" s="81"/>
      <c r="F32" s="81">
        <v>29.8</v>
      </c>
      <c r="G32" s="81">
        <f t="shared" si="1"/>
        <v>6.1999999999999993</v>
      </c>
      <c r="H32" s="78"/>
    </row>
    <row r="33" spans="1:8" x14ac:dyDescent="0.3">
      <c r="A33" s="1">
        <v>2012</v>
      </c>
      <c r="B33" s="1" t="s">
        <v>158</v>
      </c>
      <c r="C33" s="80">
        <v>34</v>
      </c>
      <c r="D33" s="80">
        <f t="shared" si="0"/>
        <v>2.3000000000000007</v>
      </c>
      <c r="E33" s="81">
        <f>+C33-C21</f>
        <v>17.600000000000001</v>
      </c>
      <c r="F33" s="81">
        <v>32.700000000000003</v>
      </c>
      <c r="G33" s="81">
        <f t="shared" si="1"/>
        <v>2.9000000000000021</v>
      </c>
      <c r="H33" s="78">
        <f>+F33-F21</f>
        <v>16.400000000000002</v>
      </c>
    </row>
    <row r="34" spans="1:8" x14ac:dyDescent="0.3">
      <c r="B34" s="1" t="s">
        <v>159</v>
      </c>
      <c r="C34" s="80">
        <v>28</v>
      </c>
      <c r="D34" s="80">
        <f t="shared" si="0"/>
        <v>-6</v>
      </c>
      <c r="E34" s="81">
        <f t="shared" ref="E34:E97" si="2">+C34-C22</f>
        <v>6.1000000000000014</v>
      </c>
      <c r="F34" s="81">
        <v>26.8</v>
      </c>
      <c r="G34" s="81">
        <f t="shared" si="1"/>
        <v>-5.9000000000000021</v>
      </c>
      <c r="H34" s="78">
        <f t="shared" ref="H34:H97" si="3">+F34-F22</f>
        <v>5.9000000000000021</v>
      </c>
    </row>
    <row r="35" spans="1:8" x14ac:dyDescent="0.3">
      <c r="B35" s="1" t="s">
        <v>160</v>
      </c>
      <c r="C35" s="80">
        <v>28.9</v>
      </c>
      <c r="D35" s="80">
        <f t="shared" si="0"/>
        <v>0.89999999999999858</v>
      </c>
      <c r="E35" s="81">
        <f t="shared" si="2"/>
        <v>5.5999999999999979</v>
      </c>
      <c r="F35" s="81">
        <v>24.4</v>
      </c>
      <c r="G35" s="81">
        <f t="shared" si="1"/>
        <v>-2.4000000000000021</v>
      </c>
      <c r="H35" s="78">
        <f t="shared" si="3"/>
        <v>3.2999999999999972</v>
      </c>
    </row>
    <row r="36" spans="1:8" x14ac:dyDescent="0.3">
      <c r="B36" s="1" t="s">
        <v>161</v>
      </c>
      <c r="C36" s="80">
        <v>27.9</v>
      </c>
      <c r="D36" s="80">
        <f t="shared" si="0"/>
        <v>-1</v>
      </c>
      <c r="E36" s="81">
        <f t="shared" si="2"/>
        <v>16.599999999999998</v>
      </c>
      <c r="F36" s="81">
        <v>26.6</v>
      </c>
      <c r="G36" s="81">
        <f t="shared" si="1"/>
        <v>2.2000000000000028</v>
      </c>
      <c r="H36" s="78">
        <f t="shared" si="3"/>
        <v>14.700000000000001</v>
      </c>
    </row>
    <row r="37" spans="1:8" x14ac:dyDescent="0.3">
      <c r="B37" s="1" t="s">
        <v>162</v>
      </c>
      <c r="C37" s="80">
        <v>27.6</v>
      </c>
      <c r="D37" s="80">
        <f t="shared" si="0"/>
        <v>-0.29999999999999716</v>
      </c>
      <c r="E37" s="81">
        <f t="shared" si="2"/>
        <v>19.5</v>
      </c>
      <c r="F37" s="81">
        <v>26.5</v>
      </c>
      <c r="G37" s="81">
        <f t="shared" si="1"/>
        <v>-0.10000000000000142</v>
      </c>
      <c r="H37" s="78">
        <f t="shared" si="3"/>
        <v>16.399999999999999</v>
      </c>
    </row>
    <row r="38" spans="1:8" x14ac:dyDescent="0.3">
      <c r="B38" s="1" t="s">
        <v>163</v>
      </c>
      <c r="C38" s="80">
        <v>22.5</v>
      </c>
      <c r="D38" s="80">
        <f t="shared" si="0"/>
        <v>-5.1000000000000014</v>
      </c>
      <c r="E38" s="81">
        <f t="shared" si="2"/>
        <v>-9.7000000000000028</v>
      </c>
      <c r="F38" s="81">
        <v>20.6</v>
      </c>
      <c r="G38" s="81">
        <f t="shared" si="1"/>
        <v>-5.8999999999999986</v>
      </c>
      <c r="H38" s="78">
        <f t="shared" si="3"/>
        <v>-7</v>
      </c>
    </row>
    <row r="39" spans="1:8" x14ac:dyDescent="0.3">
      <c r="B39" s="1" t="s">
        <v>164</v>
      </c>
      <c r="C39" s="80">
        <v>25.6</v>
      </c>
      <c r="D39" s="80">
        <f t="shared" si="0"/>
        <v>3.1000000000000014</v>
      </c>
      <c r="E39" s="81">
        <f t="shared" si="2"/>
        <v>-2.3999999999999986</v>
      </c>
      <c r="F39" s="81">
        <v>23.2</v>
      </c>
      <c r="G39" s="81">
        <f t="shared" si="1"/>
        <v>2.5999999999999979</v>
      </c>
      <c r="H39" s="78">
        <f t="shared" si="3"/>
        <v>-4.3000000000000007</v>
      </c>
    </row>
    <row r="40" spans="1:8" x14ac:dyDescent="0.3">
      <c r="B40" s="1" t="s">
        <v>165</v>
      </c>
      <c r="C40" s="80">
        <v>18.399999999999999</v>
      </c>
      <c r="D40" s="80">
        <f t="shared" si="0"/>
        <v>-7.2000000000000028</v>
      </c>
      <c r="E40" s="81">
        <f t="shared" si="2"/>
        <v>-8.8000000000000007</v>
      </c>
      <c r="F40" s="81">
        <v>18.100000000000001</v>
      </c>
      <c r="G40" s="81">
        <f t="shared" si="1"/>
        <v>-5.0999999999999979</v>
      </c>
      <c r="H40" s="78">
        <f t="shared" si="3"/>
        <v>-6.7999999999999972</v>
      </c>
    </row>
    <row r="41" spans="1:8" x14ac:dyDescent="0.3">
      <c r="B41" s="1" t="s">
        <v>166</v>
      </c>
      <c r="C41" s="80">
        <v>30.2</v>
      </c>
      <c r="D41" s="80">
        <f t="shared" si="0"/>
        <v>11.8</v>
      </c>
      <c r="E41" s="81">
        <f t="shared" si="2"/>
        <v>2.3999999999999986</v>
      </c>
      <c r="F41" s="81">
        <v>25</v>
      </c>
      <c r="G41" s="81">
        <f t="shared" si="1"/>
        <v>6.8999999999999986</v>
      </c>
      <c r="H41" s="78">
        <f t="shared" si="3"/>
        <v>1.8999999999999986</v>
      </c>
    </row>
    <row r="42" spans="1:8" x14ac:dyDescent="0.3">
      <c r="B42" s="1" t="s">
        <v>167</v>
      </c>
      <c r="C42" s="80">
        <v>27.4</v>
      </c>
      <c r="D42" s="80">
        <f t="shared" si="0"/>
        <v>-2.8000000000000007</v>
      </c>
      <c r="E42" s="81">
        <f t="shared" si="2"/>
        <v>4.8999999999999986</v>
      </c>
      <c r="F42" s="81">
        <v>25.6</v>
      </c>
      <c r="G42" s="81">
        <f t="shared" si="1"/>
        <v>0.60000000000000142</v>
      </c>
      <c r="H42" s="78">
        <f t="shared" si="3"/>
        <v>5</v>
      </c>
    </row>
    <row r="43" spans="1:8" x14ac:dyDescent="0.3">
      <c r="B43" s="1" t="s">
        <v>168</v>
      </c>
      <c r="C43" s="80">
        <v>28.4</v>
      </c>
      <c r="D43" s="80">
        <f t="shared" si="0"/>
        <v>1</v>
      </c>
      <c r="E43" s="81">
        <f t="shared" si="2"/>
        <v>8.7999999999999972</v>
      </c>
      <c r="F43" s="81">
        <v>25.3</v>
      </c>
      <c r="G43" s="81">
        <f t="shared" si="1"/>
        <v>-0.30000000000000071</v>
      </c>
      <c r="H43" s="78">
        <f t="shared" si="3"/>
        <v>1.6999999999999993</v>
      </c>
    </row>
    <row r="44" spans="1:8" x14ac:dyDescent="0.3">
      <c r="B44" s="1" t="s">
        <v>169</v>
      </c>
      <c r="C44" s="80">
        <v>25.4</v>
      </c>
      <c r="D44" s="80">
        <f t="shared" si="0"/>
        <v>-3</v>
      </c>
      <c r="E44" s="81">
        <f t="shared" si="2"/>
        <v>-6.3000000000000007</v>
      </c>
      <c r="F44" s="81">
        <v>21.5</v>
      </c>
      <c r="G44" s="81">
        <f t="shared" si="1"/>
        <v>-3.8000000000000007</v>
      </c>
      <c r="H44" s="78">
        <f t="shared" si="3"/>
        <v>-8.3000000000000007</v>
      </c>
    </row>
    <row r="45" spans="1:8" x14ac:dyDescent="0.3">
      <c r="A45" s="1">
        <v>2013</v>
      </c>
      <c r="B45" s="1" t="s">
        <v>158</v>
      </c>
      <c r="C45" s="80">
        <v>23.8</v>
      </c>
      <c r="D45" s="80">
        <f t="shared" si="0"/>
        <v>-1.5999999999999979</v>
      </c>
      <c r="E45" s="81">
        <f t="shared" si="2"/>
        <v>-10.199999999999999</v>
      </c>
      <c r="F45" s="81">
        <v>23.1</v>
      </c>
      <c r="G45" s="81">
        <f t="shared" si="1"/>
        <v>1.6000000000000014</v>
      </c>
      <c r="H45" s="78">
        <f t="shared" si="3"/>
        <v>-9.6000000000000014</v>
      </c>
    </row>
    <row r="46" spans="1:8" x14ac:dyDescent="0.3">
      <c r="B46" s="1" t="s">
        <v>159</v>
      </c>
      <c r="C46" s="80">
        <v>19.2</v>
      </c>
      <c r="D46" s="80">
        <f t="shared" si="0"/>
        <v>-4.6000000000000014</v>
      </c>
      <c r="E46" s="81">
        <f t="shared" si="2"/>
        <v>-8.8000000000000007</v>
      </c>
      <c r="F46" s="81">
        <v>14.9</v>
      </c>
      <c r="G46" s="81">
        <f t="shared" si="1"/>
        <v>-8.2000000000000011</v>
      </c>
      <c r="H46" s="78">
        <f t="shared" si="3"/>
        <v>-11.9</v>
      </c>
    </row>
    <row r="47" spans="1:8" x14ac:dyDescent="0.3">
      <c r="B47" s="1" t="s">
        <v>160</v>
      </c>
      <c r="C47" s="80">
        <v>16.5</v>
      </c>
      <c r="D47" s="80">
        <f t="shared" si="0"/>
        <v>-2.6999999999999993</v>
      </c>
      <c r="E47" s="81">
        <f t="shared" si="2"/>
        <v>-12.399999999999999</v>
      </c>
      <c r="F47" s="81">
        <v>14.8</v>
      </c>
      <c r="G47" s="81">
        <f t="shared" si="1"/>
        <v>-9.9999999999999645E-2</v>
      </c>
      <c r="H47" s="78">
        <f t="shared" si="3"/>
        <v>-9.5999999999999979</v>
      </c>
    </row>
    <row r="48" spans="1:8" x14ac:dyDescent="0.3">
      <c r="B48" s="1" t="s">
        <v>161</v>
      </c>
      <c r="C48" s="80">
        <v>25.2</v>
      </c>
      <c r="D48" s="80">
        <f t="shared" si="0"/>
        <v>8.6999999999999993</v>
      </c>
      <c r="E48" s="81">
        <f t="shared" si="2"/>
        <v>-2.6999999999999993</v>
      </c>
      <c r="F48" s="81">
        <v>23.7</v>
      </c>
      <c r="G48" s="81">
        <f t="shared" si="1"/>
        <v>8.8999999999999986</v>
      </c>
      <c r="H48" s="78">
        <f t="shared" si="3"/>
        <v>-2.9000000000000021</v>
      </c>
    </row>
    <row r="49" spans="1:8" x14ac:dyDescent="0.3">
      <c r="B49" s="1" t="s">
        <v>162</v>
      </c>
      <c r="C49" s="80">
        <v>18</v>
      </c>
      <c r="D49" s="80">
        <f t="shared" si="0"/>
        <v>-7.1999999999999993</v>
      </c>
      <c r="E49" s="81">
        <f t="shared" si="2"/>
        <v>-9.6000000000000014</v>
      </c>
      <c r="F49" s="81">
        <v>20.100000000000001</v>
      </c>
      <c r="G49" s="81">
        <f t="shared" si="1"/>
        <v>-3.5999999999999979</v>
      </c>
      <c r="H49" s="78">
        <f t="shared" si="3"/>
        <v>-6.3999999999999986</v>
      </c>
    </row>
    <row r="50" spans="1:8" x14ac:dyDescent="0.3">
      <c r="B50" s="1" t="s">
        <v>163</v>
      </c>
      <c r="C50" s="80">
        <v>29</v>
      </c>
      <c r="D50" s="80">
        <f t="shared" si="0"/>
        <v>11</v>
      </c>
      <c r="E50" s="81">
        <f t="shared" si="2"/>
        <v>6.5</v>
      </c>
      <c r="F50" s="81">
        <v>27.4</v>
      </c>
      <c r="G50" s="81">
        <f t="shared" si="1"/>
        <v>7.2999999999999972</v>
      </c>
      <c r="H50" s="78">
        <f t="shared" si="3"/>
        <v>6.7999999999999972</v>
      </c>
    </row>
    <row r="51" spans="1:8" x14ac:dyDescent="0.3">
      <c r="B51" s="1" t="s">
        <v>164</v>
      </c>
      <c r="C51" s="80">
        <v>24.8</v>
      </c>
      <c r="D51" s="80">
        <f t="shared" si="0"/>
        <v>-4.1999999999999993</v>
      </c>
      <c r="E51" s="81">
        <f t="shared" si="2"/>
        <v>-0.80000000000000071</v>
      </c>
      <c r="F51" s="81">
        <v>25.1</v>
      </c>
      <c r="G51" s="81">
        <f t="shared" si="1"/>
        <v>-2.2999999999999972</v>
      </c>
      <c r="H51" s="78">
        <f t="shared" si="3"/>
        <v>1.9000000000000021</v>
      </c>
    </row>
    <row r="52" spans="1:8" x14ac:dyDescent="0.3">
      <c r="B52" s="1" t="s">
        <v>165</v>
      </c>
      <c r="C52" s="80">
        <v>17</v>
      </c>
      <c r="D52" s="80">
        <f t="shared" si="0"/>
        <v>-7.8000000000000007</v>
      </c>
      <c r="E52" s="81">
        <f t="shared" si="2"/>
        <v>-1.3999999999999986</v>
      </c>
      <c r="F52" s="81">
        <v>13.4</v>
      </c>
      <c r="G52" s="81">
        <f t="shared" si="1"/>
        <v>-11.700000000000001</v>
      </c>
      <c r="H52" s="78">
        <f t="shared" si="3"/>
        <v>-4.7000000000000011</v>
      </c>
    </row>
    <row r="53" spans="1:8" x14ac:dyDescent="0.3">
      <c r="B53" s="1" t="s">
        <v>166</v>
      </c>
      <c r="C53" s="80">
        <v>14.7</v>
      </c>
      <c r="D53" s="80">
        <f t="shared" si="0"/>
        <v>-2.3000000000000007</v>
      </c>
      <c r="E53" s="81">
        <f t="shared" si="2"/>
        <v>-15.5</v>
      </c>
      <c r="F53" s="81">
        <v>14.6</v>
      </c>
      <c r="G53" s="81">
        <f t="shared" si="1"/>
        <v>1.1999999999999993</v>
      </c>
      <c r="H53" s="78">
        <f t="shared" si="3"/>
        <v>-10.4</v>
      </c>
    </row>
    <row r="54" spans="1:8" x14ac:dyDescent="0.3">
      <c r="B54" s="1" t="s">
        <v>167</v>
      </c>
      <c r="C54" s="80">
        <v>19.7</v>
      </c>
      <c r="D54" s="80">
        <f t="shared" si="0"/>
        <v>5</v>
      </c>
      <c r="E54" s="81">
        <f t="shared" si="2"/>
        <v>-7.6999999999999993</v>
      </c>
      <c r="F54" s="81">
        <v>22.3</v>
      </c>
      <c r="G54" s="81">
        <f t="shared" si="1"/>
        <v>7.7000000000000011</v>
      </c>
      <c r="H54" s="78">
        <f t="shared" si="3"/>
        <v>-3.3000000000000007</v>
      </c>
    </row>
    <row r="55" spans="1:8" x14ac:dyDescent="0.3">
      <c r="B55" s="1" t="s">
        <v>168</v>
      </c>
      <c r="C55" s="80">
        <v>23.8</v>
      </c>
      <c r="D55" s="80">
        <f t="shared" si="0"/>
        <v>4.1000000000000014</v>
      </c>
      <c r="E55" s="81">
        <f t="shared" si="2"/>
        <v>-4.5999999999999979</v>
      </c>
      <c r="F55" s="81">
        <v>23.1</v>
      </c>
      <c r="G55" s="81">
        <f t="shared" si="1"/>
        <v>0.80000000000000071</v>
      </c>
      <c r="H55" s="78">
        <f t="shared" si="3"/>
        <v>-2.1999999999999993</v>
      </c>
    </row>
    <row r="56" spans="1:8" x14ac:dyDescent="0.3">
      <c r="B56" s="1" t="s">
        <v>169</v>
      </c>
      <c r="C56" s="80">
        <v>25.4</v>
      </c>
      <c r="D56" s="80">
        <f t="shared" si="0"/>
        <v>1.5999999999999979</v>
      </c>
      <c r="E56" s="81">
        <f t="shared" si="2"/>
        <v>0</v>
      </c>
      <c r="F56" s="81">
        <v>23.2</v>
      </c>
      <c r="G56" s="81">
        <f t="shared" si="1"/>
        <v>9.9999999999997868E-2</v>
      </c>
      <c r="H56" s="78">
        <f t="shared" si="3"/>
        <v>1.6999999999999993</v>
      </c>
    </row>
    <row r="57" spans="1:8" x14ac:dyDescent="0.3">
      <c r="A57" s="1">
        <v>2014</v>
      </c>
      <c r="B57" s="1" t="s">
        <v>158</v>
      </c>
      <c r="C57" s="80">
        <v>28</v>
      </c>
      <c r="D57" s="80">
        <f t="shared" si="0"/>
        <v>2.6000000000000014</v>
      </c>
      <c r="E57" s="81">
        <f t="shared" si="2"/>
        <v>4.1999999999999993</v>
      </c>
      <c r="F57" s="81">
        <v>26.6</v>
      </c>
      <c r="G57" s="81">
        <f t="shared" si="1"/>
        <v>3.4000000000000021</v>
      </c>
      <c r="H57" s="78">
        <f t="shared" si="3"/>
        <v>3.5</v>
      </c>
    </row>
    <row r="58" spans="1:8" x14ac:dyDescent="0.3">
      <c r="B58" s="1" t="s">
        <v>159</v>
      </c>
      <c r="C58" s="80">
        <v>20.399999999999999</v>
      </c>
      <c r="D58" s="80">
        <f t="shared" si="0"/>
        <v>-7.6000000000000014</v>
      </c>
      <c r="E58" s="81">
        <f t="shared" si="2"/>
        <v>1.1999999999999993</v>
      </c>
      <c r="F58" s="81">
        <v>15.7</v>
      </c>
      <c r="G58" s="81">
        <f t="shared" si="1"/>
        <v>-10.900000000000002</v>
      </c>
      <c r="H58" s="78">
        <f t="shared" si="3"/>
        <v>0.79999999999999893</v>
      </c>
    </row>
    <row r="59" spans="1:8" x14ac:dyDescent="0.3">
      <c r="B59" s="1" t="s">
        <v>160</v>
      </c>
      <c r="C59" s="80">
        <v>11.9</v>
      </c>
      <c r="D59" s="80">
        <f t="shared" si="0"/>
        <v>-8.4999999999999982</v>
      </c>
      <c r="E59" s="81">
        <f t="shared" si="2"/>
        <v>-4.5999999999999996</v>
      </c>
      <c r="F59" s="81">
        <v>17.5</v>
      </c>
      <c r="G59" s="81">
        <f t="shared" si="1"/>
        <v>1.8000000000000007</v>
      </c>
      <c r="H59" s="78">
        <f t="shared" si="3"/>
        <v>2.6999999999999993</v>
      </c>
    </row>
    <row r="60" spans="1:8" x14ac:dyDescent="0.3">
      <c r="B60" s="1" t="s">
        <v>161</v>
      </c>
      <c r="C60" s="80">
        <v>21.5</v>
      </c>
      <c r="D60" s="80">
        <f t="shared" si="0"/>
        <v>9.6</v>
      </c>
      <c r="E60" s="81">
        <f t="shared" si="2"/>
        <v>-3.6999999999999993</v>
      </c>
      <c r="F60" s="81">
        <v>17.899999999999999</v>
      </c>
      <c r="G60" s="81">
        <f t="shared" si="1"/>
        <v>0.39999999999999858</v>
      </c>
      <c r="H60" s="78">
        <f t="shared" si="3"/>
        <v>-5.8000000000000007</v>
      </c>
    </row>
    <row r="61" spans="1:8" x14ac:dyDescent="0.3">
      <c r="B61" s="1" t="s">
        <v>162</v>
      </c>
      <c r="C61" s="80">
        <v>17.5</v>
      </c>
      <c r="D61" s="80">
        <f t="shared" si="0"/>
        <v>-4</v>
      </c>
      <c r="E61" s="81">
        <f t="shared" si="2"/>
        <v>-0.5</v>
      </c>
      <c r="F61" s="81">
        <v>23.2</v>
      </c>
      <c r="G61" s="81">
        <f t="shared" si="1"/>
        <v>5.3000000000000007</v>
      </c>
      <c r="H61" s="78">
        <f t="shared" si="3"/>
        <v>3.0999999999999979</v>
      </c>
    </row>
    <row r="62" spans="1:8" x14ac:dyDescent="0.3">
      <c r="B62" s="1" t="s">
        <v>163</v>
      </c>
      <c r="C62" s="80">
        <v>30</v>
      </c>
      <c r="D62" s="80">
        <f t="shared" si="0"/>
        <v>12.5</v>
      </c>
      <c r="E62" s="81">
        <f t="shared" si="2"/>
        <v>1</v>
      </c>
      <c r="F62" s="81">
        <v>26.6</v>
      </c>
      <c r="G62" s="81">
        <f t="shared" si="1"/>
        <v>3.4000000000000021</v>
      </c>
      <c r="H62" s="78">
        <f t="shared" si="3"/>
        <v>-0.79999999999999716</v>
      </c>
    </row>
    <row r="63" spans="1:8" x14ac:dyDescent="0.3">
      <c r="B63" s="1" t="s">
        <v>164</v>
      </c>
      <c r="C63" s="80">
        <v>28.9</v>
      </c>
      <c r="D63" s="80">
        <f t="shared" si="0"/>
        <v>-1.1000000000000014</v>
      </c>
      <c r="E63" s="81">
        <f t="shared" si="2"/>
        <v>4.0999999999999979</v>
      </c>
      <c r="F63" s="81">
        <v>26.7</v>
      </c>
      <c r="G63" s="81">
        <f t="shared" si="1"/>
        <v>9.9999999999997868E-2</v>
      </c>
      <c r="H63" s="78">
        <f t="shared" si="3"/>
        <v>1.5999999999999979</v>
      </c>
    </row>
    <row r="64" spans="1:8" x14ac:dyDescent="0.3">
      <c r="B64" s="1" t="s">
        <v>165</v>
      </c>
      <c r="C64" s="80">
        <v>22.3</v>
      </c>
      <c r="D64" s="80">
        <f t="shared" si="0"/>
        <v>-6.5999999999999979</v>
      </c>
      <c r="E64" s="81">
        <f t="shared" si="2"/>
        <v>5.3000000000000007</v>
      </c>
      <c r="F64" s="81">
        <v>20</v>
      </c>
      <c r="G64" s="81">
        <f t="shared" si="1"/>
        <v>-6.6999999999999993</v>
      </c>
      <c r="H64" s="78">
        <f t="shared" si="3"/>
        <v>6.6</v>
      </c>
    </row>
    <row r="65" spans="1:8" x14ac:dyDescent="0.3">
      <c r="B65" s="1" t="s">
        <v>166</v>
      </c>
      <c r="C65" s="80">
        <v>12.7</v>
      </c>
      <c r="D65" s="80">
        <f t="shared" si="0"/>
        <v>-9.6000000000000014</v>
      </c>
      <c r="E65" s="81">
        <f t="shared" si="2"/>
        <v>-2</v>
      </c>
      <c r="F65" s="81">
        <v>17.100000000000001</v>
      </c>
      <c r="G65" s="81">
        <f t="shared" si="1"/>
        <v>-2.8999999999999986</v>
      </c>
      <c r="H65" s="78">
        <f t="shared" si="3"/>
        <v>2.5000000000000018</v>
      </c>
    </row>
    <row r="66" spans="1:8" x14ac:dyDescent="0.3">
      <c r="B66" s="1" t="s">
        <v>167</v>
      </c>
      <c r="C66" s="80">
        <v>23.2</v>
      </c>
      <c r="D66" s="80">
        <f t="shared" si="0"/>
        <v>10.5</v>
      </c>
      <c r="E66" s="81">
        <f t="shared" si="2"/>
        <v>3.5</v>
      </c>
      <c r="F66" s="81">
        <v>21.6</v>
      </c>
      <c r="G66" s="81">
        <f t="shared" si="1"/>
        <v>4.5</v>
      </c>
      <c r="H66" s="78">
        <f t="shared" si="3"/>
        <v>-0.69999999999999929</v>
      </c>
    </row>
    <row r="67" spans="1:8" x14ac:dyDescent="0.3">
      <c r="B67" s="1" t="s">
        <v>168</v>
      </c>
      <c r="C67" s="80">
        <v>19.399999999999999</v>
      </c>
      <c r="D67" s="80">
        <f t="shared" si="0"/>
        <v>-3.8000000000000007</v>
      </c>
      <c r="E67" s="81">
        <f t="shared" si="2"/>
        <v>-4.4000000000000021</v>
      </c>
      <c r="F67" s="81">
        <v>24.7</v>
      </c>
      <c r="G67" s="81">
        <f t="shared" si="1"/>
        <v>3.0999999999999979</v>
      </c>
      <c r="H67" s="78">
        <f t="shared" si="3"/>
        <v>1.5999999999999979</v>
      </c>
    </row>
    <row r="68" spans="1:8" x14ac:dyDescent="0.3">
      <c r="B68" s="1" t="s">
        <v>169</v>
      </c>
      <c r="C68" s="80">
        <v>23.8</v>
      </c>
      <c r="D68" s="80">
        <f t="shared" si="0"/>
        <v>4.4000000000000021</v>
      </c>
      <c r="E68" s="81">
        <f t="shared" si="2"/>
        <v>-1.5999999999999979</v>
      </c>
      <c r="F68" s="81">
        <v>22.4</v>
      </c>
      <c r="G68" s="81">
        <f t="shared" si="1"/>
        <v>-2.3000000000000007</v>
      </c>
      <c r="H68" s="78">
        <f t="shared" si="3"/>
        <v>-0.80000000000000071</v>
      </c>
    </row>
    <row r="69" spans="1:8" x14ac:dyDescent="0.3">
      <c r="A69" s="1">
        <v>2015</v>
      </c>
      <c r="B69" s="1" t="s">
        <v>158</v>
      </c>
      <c r="C69" s="80">
        <v>14.7</v>
      </c>
      <c r="D69" s="80">
        <f t="shared" si="0"/>
        <v>-9.1000000000000014</v>
      </c>
      <c r="E69" s="81">
        <f t="shared" si="2"/>
        <v>-13.3</v>
      </c>
      <c r="F69" s="81">
        <v>17.899999999999999</v>
      </c>
      <c r="G69" s="81">
        <f t="shared" si="1"/>
        <v>-4.5</v>
      </c>
      <c r="H69" s="78">
        <f t="shared" si="3"/>
        <v>-8.7000000000000028</v>
      </c>
    </row>
    <row r="70" spans="1:8" x14ac:dyDescent="0.3">
      <c r="B70" s="1" t="s">
        <v>159</v>
      </c>
      <c r="C70" s="80">
        <v>12.9</v>
      </c>
      <c r="D70" s="80">
        <f t="shared" si="0"/>
        <v>-1.7999999999999989</v>
      </c>
      <c r="E70" s="81">
        <f t="shared" si="2"/>
        <v>-7.4999999999999982</v>
      </c>
      <c r="F70" s="81">
        <v>14</v>
      </c>
      <c r="G70" s="81">
        <f t="shared" si="1"/>
        <v>-3.8999999999999986</v>
      </c>
      <c r="H70" s="78">
        <f t="shared" si="3"/>
        <v>-1.6999999999999993</v>
      </c>
    </row>
    <row r="71" spans="1:8" x14ac:dyDescent="0.3">
      <c r="B71" s="1" t="s">
        <v>160</v>
      </c>
      <c r="C71" s="80">
        <v>-7.5</v>
      </c>
      <c r="D71" s="80">
        <f t="shared" si="0"/>
        <v>-20.399999999999999</v>
      </c>
      <c r="E71" s="81">
        <f t="shared" si="2"/>
        <v>-19.399999999999999</v>
      </c>
      <c r="F71" s="81">
        <v>2.2999999999999998</v>
      </c>
      <c r="G71" s="81">
        <f t="shared" si="1"/>
        <v>-11.7</v>
      </c>
      <c r="H71" s="78">
        <f t="shared" si="3"/>
        <v>-15.2</v>
      </c>
    </row>
    <row r="72" spans="1:8" x14ac:dyDescent="0.3">
      <c r="B72" s="1" t="s">
        <v>161</v>
      </c>
      <c r="C72" s="80">
        <v>4.7</v>
      </c>
      <c r="D72" s="80">
        <f t="shared" si="0"/>
        <v>12.2</v>
      </c>
      <c r="E72" s="81">
        <f t="shared" si="2"/>
        <v>-16.8</v>
      </c>
      <c r="F72" s="81">
        <v>8.1999999999999993</v>
      </c>
      <c r="G72" s="81">
        <f t="shared" si="1"/>
        <v>5.8999999999999995</v>
      </c>
      <c r="H72" s="78">
        <f t="shared" si="3"/>
        <v>-9.6999999999999993</v>
      </c>
    </row>
    <row r="73" spans="1:8" x14ac:dyDescent="0.3">
      <c r="B73" s="1" t="s">
        <v>162</v>
      </c>
      <c r="C73" s="80">
        <v>6.7</v>
      </c>
      <c r="D73" s="80">
        <f t="shared" si="0"/>
        <v>2</v>
      </c>
      <c r="E73" s="81">
        <f t="shared" si="2"/>
        <v>-10.8</v>
      </c>
      <c r="F73" s="81">
        <v>13.7</v>
      </c>
      <c r="G73" s="81">
        <f t="shared" si="1"/>
        <v>5.5</v>
      </c>
      <c r="H73" s="78">
        <f t="shared" si="3"/>
        <v>-9.5</v>
      </c>
    </row>
    <row r="74" spans="1:8" x14ac:dyDescent="0.3">
      <c r="B74" s="1" t="s">
        <v>163</v>
      </c>
      <c r="C74" s="80">
        <v>12.2</v>
      </c>
      <c r="D74" s="80">
        <f t="shared" si="0"/>
        <v>5.4999999999999991</v>
      </c>
      <c r="E74" s="81">
        <f t="shared" si="2"/>
        <v>-17.8</v>
      </c>
      <c r="F74" s="81">
        <v>14.7</v>
      </c>
      <c r="G74" s="81">
        <f t="shared" si="1"/>
        <v>1</v>
      </c>
      <c r="H74" s="78">
        <f t="shared" si="3"/>
        <v>-11.900000000000002</v>
      </c>
    </row>
    <row r="75" spans="1:8" x14ac:dyDescent="0.3">
      <c r="B75" s="1" t="s">
        <v>164</v>
      </c>
      <c r="C75" s="80">
        <v>-8</v>
      </c>
      <c r="D75" s="80">
        <f t="shared" si="0"/>
        <v>-20.2</v>
      </c>
      <c r="E75" s="81">
        <f t="shared" si="2"/>
        <v>-36.9</v>
      </c>
      <c r="F75" s="81">
        <v>2.6</v>
      </c>
      <c r="G75" s="81">
        <f t="shared" si="1"/>
        <v>-12.1</v>
      </c>
      <c r="H75" s="78">
        <f t="shared" si="3"/>
        <v>-24.099999999999998</v>
      </c>
    </row>
    <row r="76" spans="1:8" x14ac:dyDescent="0.3">
      <c r="B76" s="1" t="s">
        <v>165</v>
      </c>
      <c r="C76" s="80">
        <v>-5.0999999999999996</v>
      </c>
      <c r="D76" s="80">
        <f t="shared" si="0"/>
        <v>2.9000000000000004</v>
      </c>
      <c r="E76" s="81">
        <f t="shared" si="2"/>
        <v>-27.4</v>
      </c>
      <c r="F76" s="81">
        <v>-0.4</v>
      </c>
      <c r="G76" s="81">
        <f t="shared" si="1"/>
        <v>-3</v>
      </c>
      <c r="H76" s="78">
        <f t="shared" si="3"/>
        <v>-20.399999999999999</v>
      </c>
    </row>
    <row r="77" spans="1:8" x14ac:dyDescent="0.3">
      <c r="B77" s="1" t="s">
        <v>166</v>
      </c>
      <c r="C77" s="80">
        <v>-1.2</v>
      </c>
      <c r="D77" s="80">
        <f t="shared" si="0"/>
        <v>3.8999999999999995</v>
      </c>
      <c r="E77" s="81">
        <f t="shared" si="2"/>
        <v>-13.899999999999999</v>
      </c>
      <c r="F77" s="81">
        <v>4.3</v>
      </c>
      <c r="G77" s="81">
        <f t="shared" si="1"/>
        <v>4.7</v>
      </c>
      <c r="H77" s="78">
        <f t="shared" si="3"/>
        <v>-12.8</v>
      </c>
    </row>
    <row r="78" spans="1:8" x14ac:dyDescent="0.3">
      <c r="B78" s="1" t="s">
        <v>167</v>
      </c>
      <c r="C78" s="80">
        <v>5.5</v>
      </c>
      <c r="D78" s="80">
        <f t="shared" si="0"/>
        <v>6.7</v>
      </c>
      <c r="E78" s="81">
        <f t="shared" si="2"/>
        <v>-17.7</v>
      </c>
      <c r="F78" s="81">
        <v>6.8</v>
      </c>
      <c r="G78" s="81">
        <f t="shared" si="1"/>
        <v>2.5</v>
      </c>
      <c r="H78" s="78">
        <f t="shared" si="3"/>
        <v>-14.8</v>
      </c>
    </row>
    <row r="79" spans="1:8" x14ac:dyDescent="0.3">
      <c r="B79" s="1" t="s">
        <v>168</v>
      </c>
      <c r="C79" s="80">
        <v>5.9</v>
      </c>
      <c r="D79" s="80">
        <f t="shared" si="0"/>
        <v>0.40000000000000036</v>
      </c>
      <c r="E79" s="81">
        <f t="shared" si="2"/>
        <v>-13.499999999999998</v>
      </c>
      <c r="F79" s="81">
        <v>6.7</v>
      </c>
      <c r="G79" s="81">
        <f t="shared" si="1"/>
        <v>-9.9999999999999645E-2</v>
      </c>
      <c r="H79" s="78">
        <f t="shared" si="3"/>
        <v>-18</v>
      </c>
    </row>
    <row r="80" spans="1:8" x14ac:dyDescent="0.3">
      <c r="B80" s="1" t="s">
        <v>169</v>
      </c>
      <c r="C80" s="80">
        <v>-3.4</v>
      </c>
      <c r="D80" s="80">
        <f t="shared" si="0"/>
        <v>-9.3000000000000007</v>
      </c>
      <c r="E80" s="81">
        <f t="shared" si="2"/>
        <v>-27.2</v>
      </c>
      <c r="F80" s="81">
        <v>1.1000000000000001</v>
      </c>
      <c r="G80" s="81">
        <f t="shared" si="1"/>
        <v>-5.6</v>
      </c>
      <c r="H80" s="78">
        <f t="shared" si="3"/>
        <v>-21.299999999999997</v>
      </c>
    </row>
    <row r="81" spans="1:8" x14ac:dyDescent="0.3">
      <c r="A81" s="1">
        <v>2016</v>
      </c>
      <c r="B81" s="1" t="s">
        <v>158</v>
      </c>
      <c r="C81" s="80">
        <v>-29.8</v>
      </c>
      <c r="D81" s="80">
        <f t="shared" si="0"/>
        <v>-26.400000000000002</v>
      </c>
      <c r="E81" s="81">
        <f t="shared" si="2"/>
        <v>-44.5</v>
      </c>
      <c r="F81" s="81">
        <v>-21.3</v>
      </c>
      <c r="G81" s="81">
        <f t="shared" si="1"/>
        <v>-22.400000000000002</v>
      </c>
      <c r="H81" s="78">
        <f t="shared" si="3"/>
        <v>-39.200000000000003</v>
      </c>
    </row>
    <row r="82" spans="1:8" x14ac:dyDescent="0.3">
      <c r="B82" s="1" t="s">
        <v>159</v>
      </c>
      <c r="C82" s="80">
        <v>-23.9</v>
      </c>
      <c r="D82" s="80">
        <f t="shared" si="0"/>
        <v>5.9000000000000021</v>
      </c>
      <c r="E82" s="81">
        <f t="shared" si="2"/>
        <v>-36.799999999999997</v>
      </c>
      <c r="F82" s="81">
        <v>-21</v>
      </c>
      <c r="G82" s="81">
        <f t="shared" si="1"/>
        <v>0.30000000000000071</v>
      </c>
      <c r="H82" s="78">
        <f t="shared" si="3"/>
        <v>-35</v>
      </c>
    </row>
    <row r="83" spans="1:8" x14ac:dyDescent="0.3">
      <c r="B83" s="1" t="s">
        <v>160</v>
      </c>
      <c r="C83" s="80">
        <v>-22.9</v>
      </c>
      <c r="D83" s="80">
        <f t="shared" si="0"/>
        <v>1</v>
      </c>
      <c r="E83" s="81">
        <f t="shared" si="2"/>
        <v>-15.399999999999999</v>
      </c>
      <c r="F83" s="81">
        <v>-20.100000000000001</v>
      </c>
      <c r="G83" s="81">
        <f t="shared" si="1"/>
        <v>0.89999999999999858</v>
      </c>
      <c r="H83" s="78">
        <f t="shared" si="3"/>
        <v>-22.400000000000002</v>
      </c>
    </row>
    <row r="84" spans="1:8" x14ac:dyDescent="0.3">
      <c r="B84" s="1" t="s">
        <v>161</v>
      </c>
      <c r="C84" s="80">
        <v>-15.2</v>
      </c>
      <c r="D84" s="80">
        <f t="shared" si="0"/>
        <v>7.6999999999999993</v>
      </c>
      <c r="E84" s="81">
        <f t="shared" si="2"/>
        <v>-19.899999999999999</v>
      </c>
      <c r="F84" s="81">
        <v>-13</v>
      </c>
      <c r="G84" s="81">
        <f t="shared" si="1"/>
        <v>7.1000000000000014</v>
      </c>
      <c r="H84" s="78">
        <f t="shared" si="3"/>
        <v>-21.2</v>
      </c>
    </row>
    <row r="85" spans="1:8" x14ac:dyDescent="0.3">
      <c r="B85" s="1" t="s">
        <v>162</v>
      </c>
      <c r="C85" s="80">
        <v>-18</v>
      </c>
      <c r="D85" s="80">
        <f t="shared" si="0"/>
        <v>-2.8000000000000007</v>
      </c>
      <c r="E85" s="81">
        <f t="shared" si="2"/>
        <v>-24.7</v>
      </c>
      <c r="F85" s="81">
        <v>-12.5</v>
      </c>
      <c r="G85" s="81">
        <f t="shared" si="1"/>
        <v>0.5</v>
      </c>
      <c r="H85" s="78">
        <f t="shared" si="3"/>
        <v>-26.2</v>
      </c>
    </row>
    <row r="86" spans="1:8" x14ac:dyDescent="0.3">
      <c r="B86" s="1" t="s">
        <v>163</v>
      </c>
      <c r="C86" s="80">
        <v>-15</v>
      </c>
      <c r="D86" s="80">
        <f t="shared" si="0"/>
        <v>3</v>
      </c>
      <c r="E86" s="81">
        <f t="shared" si="2"/>
        <v>-27.2</v>
      </c>
      <c r="F86" s="81">
        <v>-11.3</v>
      </c>
      <c r="G86" s="81">
        <f t="shared" si="1"/>
        <v>1.1999999999999993</v>
      </c>
      <c r="H86" s="78">
        <f t="shared" si="3"/>
        <v>-26</v>
      </c>
    </row>
    <row r="87" spans="1:8" x14ac:dyDescent="0.3">
      <c r="B87" s="1" t="s">
        <v>164</v>
      </c>
      <c r="C87" s="80">
        <v>-23.6</v>
      </c>
      <c r="D87" s="80">
        <f t="shared" ref="D87:D139" si="4">+C87-C86</f>
        <v>-8.6000000000000014</v>
      </c>
      <c r="E87" s="81">
        <f t="shared" si="2"/>
        <v>-15.600000000000001</v>
      </c>
      <c r="F87" s="81">
        <v>-14.9</v>
      </c>
      <c r="G87" s="81">
        <f t="shared" ref="G87:G139" si="5">+F87-F86</f>
        <v>-3.5999999999999996</v>
      </c>
      <c r="H87" s="78">
        <f t="shared" si="3"/>
        <v>-17.5</v>
      </c>
    </row>
    <row r="88" spans="1:8" x14ac:dyDescent="0.3">
      <c r="B88" s="1" t="s">
        <v>165</v>
      </c>
      <c r="C88" s="80">
        <v>-7.5</v>
      </c>
      <c r="D88" s="80">
        <f t="shared" si="4"/>
        <v>16.100000000000001</v>
      </c>
      <c r="E88" s="81">
        <f t="shared" si="2"/>
        <v>-2.4000000000000004</v>
      </c>
      <c r="F88" s="81">
        <v>-6.6</v>
      </c>
      <c r="G88" s="81">
        <f t="shared" si="5"/>
        <v>8.3000000000000007</v>
      </c>
      <c r="H88" s="78">
        <f t="shared" si="3"/>
        <v>-6.1999999999999993</v>
      </c>
    </row>
    <row r="89" spans="1:8" x14ac:dyDescent="0.3">
      <c r="B89" s="1" t="s">
        <v>166</v>
      </c>
      <c r="C89" s="80">
        <v>-6.2</v>
      </c>
      <c r="D89" s="80">
        <f t="shared" si="4"/>
        <v>1.2999999999999998</v>
      </c>
      <c r="E89" s="81">
        <f t="shared" si="2"/>
        <v>-5</v>
      </c>
      <c r="F89" s="81">
        <v>-2.1</v>
      </c>
      <c r="G89" s="81">
        <f t="shared" si="5"/>
        <v>4.5</v>
      </c>
      <c r="H89" s="78">
        <f t="shared" si="3"/>
        <v>-6.4</v>
      </c>
    </row>
    <row r="90" spans="1:8" x14ac:dyDescent="0.3">
      <c r="B90" s="1" t="s">
        <v>167</v>
      </c>
      <c r="C90" s="80">
        <v>-7.2</v>
      </c>
      <c r="D90" s="80">
        <f t="shared" si="4"/>
        <v>-1</v>
      </c>
      <c r="E90" s="81">
        <f t="shared" si="2"/>
        <v>-12.7</v>
      </c>
      <c r="F90" s="81">
        <v>-3.2</v>
      </c>
      <c r="G90" s="81">
        <f t="shared" si="5"/>
        <v>-1.1000000000000001</v>
      </c>
      <c r="H90" s="78">
        <f t="shared" si="3"/>
        <v>-10</v>
      </c>
    </row>
    <row r="91" spans="1:8" x14ac:dyDescent="0.3">
      <c r="B91" s="1" t="s">
        <v>168</v>
      </c>
      <c r="C91" s="80">
        <v>-7.7</v>
      </c>
      <c r="D91" s="80">
        <f t="shared" si="4"/>
        <v>-0.5</v>
      </c>
      <c r="E91" s="81">
        <f t="shared" si="2"/>
        <v>-13.600000000000001</v>
      </c>
      <c r="F91" s="81">
        <v>-4.5999999999999996</v>
      </c>
      <c r="G91" s="81">
        <f t="shared" si="5"/>
        <v>-1.3999999999999995</v>
      </c>
      <c r="H91" s="78">
        <f t="shared" si="3"/>
        <v>-11.3</v>
      </c>
    </row>
    <row r="92" spans="1:8" x14ac:dyDescent="0.3">
      <c r="B92" s="1" t="s">
        <v>169</v>
      </c>
      <c r="C92" s="80">
        <v>-12</v>
      </c>
      <c r="D92" s="80">
        <f t="shared" si="4"/>
        <v>-4.3</v>
      </c>
      <c r="E92" s="81">
        <f t="shared" si="2"/>
        <v>-8.6</v>
      </c>
      <c r="F92" s="81">
        <v>-10.7</v>
      </c>
      <c r="G92" s="81">
        <f t="shared" si="5"/>
        <v>-6.1</v>
      </c>
      <c r="H92" s="78">
        <f t="shared" si="3"/>
        <v>-11.799999999999999</v>
      </c>
    </row>
    <row r="93" spans="1:8" x14ac:dyDescent="0.3">
      <c r="A93" s="1">
        <v>2017</v>
      </c>
      <c r="B93" s="1" t="s">
        <v>158</v>
      </c>
      <c r="C93" s="80">
        <v>-35.200000000000003</v>
      </c>
      <c r="D93" s="80">
        <f t="shared" si="4"/>
        <v>-23.200000000000003</v>
      </c>
      <c r="E93" s="81">
        <f t="shared" si="2"/>
        <v>-5.4000000000000021</v>
      </c>
      <c r="F93" s="81">
        <v>-30.2</v>
      </c>
      <c r="G93" s="81">
        <f t="shared" si="5"/>
        <v>-19.5</v>
      </c>
      <c r="H93" s="78">
        <f t="shared" si="3"/>
        <v>-8.8999999999999986</v>
      </c>
    </row>
    <row r="94" spans="1:8" x14ac:dyDescent="0.3">
      <c r="B94" s="1" t="s">
        <v>159</v>
      </c>
      <c r="C94" s="80">
        <v>-24.2</v>
      </c>
      <c r="D94" s="80">
        <f t="shared" si="4"/>
        <v>11.000000000000004</v>
      </c>
      <c r="E94" s="81">
        <f t="shared" si="2"/>
        <v>-0.30000000000000071</v>
      </c>
      <c r="F94" s="81">
        <v>-24.3</v>
      </c>
      <c r="G94" s="81">
        <f t="shared" si="5"/>
        <v>5.8999999999999986</v>
      </c>
      <c r="H94" s="78">
        <f t="shared" si="3"/>
        <v>-3.3000000000000007</v>
      </c>
    </row>
    <row r="95" spans="1:8" x14ac:dyDescent="0.3">
      <c r="B95" s="1" t="s">
        <v>160</v>
      </c>
      <c r="C95" s="80">
        <v>-26.6</v>
      </c>
      <c r="D95" s="80">
        <f t="shared" si="4"/>
        <v>-2.4000000000000021</v>
      </c>
      <c r="E95" s="81">
        <f t="shared" si="2"/>
        <v>-3.7000000000000028</v>
      </c>
      <c r="F95" s="81">
        <v>-21.1</v>
      </c>
      <c r="G95" s="81">
        <f t="shared" si="5"/>
        <v>3.1999999999999993</v>
      </c>
      <c r="H95" s="78">
        <f t="shared" si="3"/>
        <v>-1</v>
      </c>
    </row>
    <row r="96" spans="1:8" x14ac:dyDescent="0.3">
      <c r="B96" s="1" t="s">
        <v>161</v>
      </c>
      <c r="C96" s="80">
        <v>-17.7</v>
      </c>
      <c r="D96" s="80">
        <f t="shared" si="4"/>
        <v>8.9000000000000021</v>
      </c>
      <c r="E96" s="81">
        <f t="shared" si="2"/>
        <v>-2.5</v>
      </c>
      <c r="F96" s="81">
        <v>-12.8</v>
      </c>
      <c r="G96" s="81">
        <f t="shared" si="5"/>
        <v>8.3000000000000007</v>
      </c>
      <c r="H96" s="78">
        <f t="shared" si="3"/>
        <v>0.19999999999999929</v>
      </c>
    </row>
    <row r="97" spans="1:8" x14ac:dyDescent="0.3">
      <c r="B97" s="1" t="s">
        <v>162</v>
      </c>
      <c r="C97" s="80">
        <v>-23.3</v>
      </c>
      <c r="D97" s="80">
        <f t="shared" si="4"/>
        <v>-5.6000000000000014</v>
      </c>
      <c r="E97" s="81">
        <f t="shared" si="2"/>
        <v>-5.3000000000000007</v>
      </c>
      <c r="F97" s="81">
        <v>-16.899999999999999</v>
      </c>
      <c r="G97" s="81">
        <f t="shared" si="5"/>
        <v>-4.0999999999999979</v>
      </c>
      <c r="H97" s="78">
        <f t="shared" si="3"/>
        <v>-4.3999999999999986</v>
      </c>
    </row>
    <row r="98" spans="1:8" x14ac:dyDescent="0.3">
      <c r="B98" s="1" t="s">
        <v>163</v>
      </c>
      <c r="C98" s="80">
        <v>-15.9</v>
      </c>
      <c r="D98" s="80">
        <f t="shared" si="4"/>
        <v>7.4</v>
      </c>
      <c r="E98" s="81">
        <f t="shared" ref="E98:E139" si="6">+C98-C86</f>
        <v>-0.90000000000000036</v>
      </c>
      <c r="F98" s="81">
        <v>-11.7</v>
      </c>
      <c r="G98" s="81">
        <f t="shared" si="5"/>
        <v>5.1999999999999993</v>
      </c>
      <c r="H98" s="78">
        <f t="shared" ref="H98:H139" si="7">+F98-F86</f>
        <v>-0.39999999999999858</v>
      </c>
    </row>
    <row r="99" spans="1:8" x14ac:dyDescent="0.3">
      <c r="B99" s="1" t="s">
        <v>164</v>
      </c>
      <c r="C99" s="80">
        <v>-15</v>
      </c>
      <c r="D99" s="80">
        <f t="shared" si="4"/>
        <v>0.90000000000000036</v>
      </c>
      <c r="E99" s="81">
        <f t="shared" si="6"/>
        <v>8.6000000000000014</v>
      </c>
      <c r="F99" s="81">
        <v>-9.5</v>
      </c>
      <c r="G99" s="81">
        <f t="shared" si="5"/>
        <v>2.1999999999999993</v>
      </c>
      <c r="H99" s="78">
        <f t="shared" si="7"/>
        <v>5.4</v>
      </c>
    </row>
    <row r="100" spans="1:8" x14ac:dyDescent="0.3">
      <c r="B100" s="1" t="s">
        <v>165</v>
      </c>
      <c r="C100" s="80">
        <v>-19.600000000000001</v>
      </c>
      <c r="D100" s="80">
        <f t="shared" si="4"/>
        <v>-4.6000000000000014</v>
      </c>
      <c r="E100" s="81">
        <f t="shared" si="6"/>
        <v>-12.100000000000001</v>
      </c>
      <c r="F100" s="81">
        <v>-15.9</v>
      </c>
      <c r="G100" s="81">
        <f t="shared" si="5"/>
        <v>-6.4</v>
      </c>
      <c r="H100" s="78">
        <f t="shared" si="7"/>
        <v>-9.3000000000000007</v>
      </c>
    </row>
    <row r="101" spans="1:8" x14ac:dyDescent="0.3">
      <c r="B101" s="1" t="s">
        <v>166</v>
      </c>
      <c r="C101" s="80">
        <v>-13.1</v>
      </c>
      <c r="D101" s="80">
        <f t="shared" si="4"/>
        <v>6.5000000000000018</v>
      </c>
      <c r="E101" s="81">
        <f t="shared" si="6"/>
        <v>-6.8999999999999995</v>
      </c>
      <c r="F101" s="81">
        <v>-10.3</v>
      </c>
      <c r="G101" s="81">
        <f t="shared" si="5"/>
        <v>5.6</v>
      </c>
      <c r="H101" s="78">
        <f t="shared" si="7"/>
        <v>-8.2000000000000011</v>
      </c>
    </row>
    <row r="102" spans="1:8" x14ac:dyDescent="0.3">
      <c r="B102" s="1" t="s">
        <v>167</v>
      </c>
      <c r="C102" s="80">
        <v>-14.1</v>
      </c>
      <c r="D102" s="80">
        <f t="shared" si="4"/>
        <v>-1</v>
      </c>
      <c r="E102" s="81">
        <f t="shared" si="6"/>
        <v>-6.8999999999999995</v>
      </c>
      <c r="F102" s="81">
        <v>-10.6</v>
      </c>
      <c r="G102" s="81">
        <f t="shared" si="5"/>
        <v>-0.29999999999999893</v>
      </c>
      <c r="H102" s="78">
        <f t="shared" si="7"/>
        <v>-7.3999999999999995</v>
      </c>
    </row>
    <row r="103" spans="1:8" x14ac:dyDescent="0.3">
      <c r="B103" s="1" t="s">
        <v>168</v>
      </c>
      <c r="C103" s="80">
        <v>-14.3</v>
      </c>
      <c r="D103" s="80">
        <f t="shared" si="4"/>
        <v>-0.20000000000000107</v>
      </c>
      <c r="E103" s="81">
        <f t="shared" si="6"/>
        <v>-6.6000000000000005</v>
      </c>
      <c r="F103" s="81">
        <v>-10</v>
      </c>
      <c r="G103" s="81">
        <f t="shared" si="5"/>
        <v>0.59999999999999964</v>
      </c>
      <c r="H103" s="78">
        <f t="shared" si="7"/>
        <v>-5.4</v>
      </c>
    </row>
    <row r="104" spans="1:8" x14ac:dyDescent="0.3">
      <c r="B104" s="1" t="s">
        <v>169</v>
      </c>
      <c r="C104" s="80">
        <v>-8</v>
      </c>
      <c r="D104" s="80">
        <f t="shared" si="4"/>
        <v>6.3000000000000007</v>
      </c>
      <c r="E104" s="81">
        <f t="shared" si="6"/>
        <v>4</v>
      </c>
      <c r="F104" s="81">
        <v>-6</v>
      </c>
      <c r="G104" s="81">
        <f t="shared" si="5"/>
        <v>4</v>
      </c>
      <c r="H104" s="78">
        <f t="shared" si="7"/>
        <v>4.6999999999999993</v>
      </c>
    </row>
    <row r="105" spans="1:8" x14ac:dyDescent="0.3">
      <c r="A105" s="1">
        <v>2018</v>
      </c>
      <c r="B105" s="1" t="s">
        <v>158</v>
      </c>
      <c r="C105" s="80">
        <v>-4.0999999999999996</v>
      </c>
      <c r="D105" s="80">
        <f t="shared" si="4"/>
        <v>3.9000000000000004</v>
      </c>
      <c r="E105" s="81">
        <f t="shared" si="6"/>
        <v>31.1</v>
      </c>
      <c r="F105" s="81">
        <v>-5.4</v>
      </c>
      <c r="G105" s="81">
        <f t="shared" si="5"/>
        <v>0.59999999999999964</v>
      </c>
      <c r="H105" s="78">
        <f t="shared" si="7"/>
        <v>24.799999999999997</v>
      </c>
    </row>
    <row r="106" spans="1:8" x14ac:dyDescent="0.3">
      <c r="B106" s="1" t="s">
        <v>159</v>
      </c>
      <c r="C106" s="80">
        <v>-10.5</v>
      </c>
      <c r="D106" s="80">
        <f t="shared" si="4"/>
        <v>-6.4</v>
      </c>
      <c r="E106" s="81">
        <f t="shared" si="6"/>
        <v>13.7</v>
      </c>
      <c r="F106" s="81">
        <v>-7.8</v>
      </c>
      <c r="G106" s="81">
        <f t="shared" si="5"/>
        <v>-2.3999999999999995</v>
      </c>
      <c r="H106" s="78">
        <f t="shared" si="7"/>
        <v>16.5</v>
      </c>
    </row>
    <row r="107" spans="1:8" x14ac:dyDescent="0.3">
      <c r="B107" s="1" t="s">
        <v>160</v>
      </c>
      <c r="C107" s="80">
        <v>-5.6</v>
      </c>
      <c r="D107" s="80">
        <f t="shared" si="4"/>
        <v>4.9000000000000004</v>
      </c>
      <c r="E107" s="81">
        <f t="shared" si="6"/>
        <v>21</v>
      </c>
      <c r="F107" s="81">
        <v>-3.2</v>
      </c>
      <c r="G107" s="81">
        <f t="shared" si="5"/>
        <v>4.5999999999999996</v>
      </c>
      <c r="H107" s="78">
        <f t="shared" si="7"/>
        <v>17.900000000000002</v>
      </c>
    </row>
    <row r="108" spans="1:8" x14ac:dyDescent="0.3">
      <c r="B108" s="1" t="s">
        <v>161</v>
      </c>
      <c r="C108" s="80">
        <v>-1.9</v>
      </c>
      <c r="D108" s="80">
        <f t="shared" si="4"/>
        <v>3.6999999999999997</v>
      </c>
      <c r="E108" s="81">
        <f t="shared" si="6"/>
        <v>15.799999999999999</v>
      </c>
      <c r="F108" s="81">
        <v>1.5</v>
      </c>
      <c r="G108" s="81">
        <f t="shared" si="5"/>
        <v>4.7</v>
      </c>
      <c r="H108" s="78">
        <f t="shared" si="7"/>
        <v>14.3</v>
      </c>
    </row>
    <row r="109" spans="1:8" x14ac:dyDescent="0.3">
      <c r="B109" s="1" t="s">
        <v>162</v>
      </c>
      <c r="C109" s="80">
        <v>6</v>
      </c>
      <c r="D109" s="80">
        <f t="shared" si="4"/>
        <v>7.9</v>
      </c>
      <c r="E109" s="81">
        <f t="shared" si="6"/>
        <v>29.3</v>
      </c>
      <c r="F109" s="81">
        <v>8.9</v>
      </c>
      <c r="G109" s="81">
        <f t="shared" si="5"/>
        <v>7.4</v>
      </c>
      <c r="H109" s="78">
        <f t="shared" si="7"/>
        <v>25.799999999999997</v>
      </c>
    </row>
    <row r="110" spans="1:8" x14ac:dyDescent="0.3">
      <c r="B110" s="1" t="s">
        <v>163</v>
      </c>
      <c r="C110" s="80">
        <v>11.7</v>
      </c>
      <c r="D110" s="80">
        <f t="shared" si="4"/>
        <v>5.6999999999999993</v>
      </c>
      <c r="E110" s="81">
        <f t="shared" si="6"/>
        <v>27.6</v>
      </c>
      <c r="F110" s="81">
        <v>15.5</v>
      </c>
      <c r="G110" s="81">
        <f t="shared" si="5"/>
        <v>6.6</v>
      </c>
      <c r="H110" s="78">
        <f t="shared" si="7"/>
        <v>27.2</v>
      </c>
    </row>
    <row r="111" spans="1:8" x14ac:dyDescent="0.3">
      <c r="B111" s="1" t="s">
        <v>164</v>
      </c>
      <c r="C111" s="80">
        <v>6.1</v>
      </c>
      <c r="D111" s="80">
        <f t="shared" si="4"/>
        <v>-5.6</v>
      </c>
      <c r="E111" s="81">
        <f t="shared" si="6"/>
        <v>21.1</v>
      </c>
      <c r="F111" s="81">
        <v>9.8000000000000007</v>
      </c>
      <c r="G111" s="81">
        <f t="shared" si="5"/>
        <v>-5.6999999999999993</v>
      </c>
      <c r="H111" s="78">
        <f t="shared" si="7"/>
        <v>19.3</v>
      </c>
    </row>
    <row r="112" spans="1:8" x14ac:dyDescent="0.3">
      <c r="B112" s="1" t="s">
        <v>165</v>
      </c>
      <c r="C112" s="80">
        <v>0.7</v>
      </c>
      <c r="D112" s="80">
        <f t="shared" si="4"/>
        <v>-5.3999999999999995</v>
      </c>
      <c r="E112" s="81">
        <f t="shared" si="6"/>
        <v>20.3</v>
      </c>
      <c r="F112" s="81">
        <v>4.7</v>
      </c>
      <c r="G112" s="81">
        <f t="shared" si="5"/>
        <v>-5.1000000000000005</v>
      </c>
      <c r="H112" s="78">
        <f t="shared" si="7"/>
        <v>20.6</v>
      </c>
    </row>
    <row r="113" spans="1:8" x14ac:dyDescent="0.3">
      <c r="B113" s="1" t="s">
        <v>166</v>
      </c>
      <c r="C113" s="80">
        <v>-3.1</v>
      </c>
      <c r="D113" s="80">
        <f t="shared" si="4"/>
        <v>-3.8</v>
      </c>
      <c r="E113" s="81">
        <f t="shared" si="6"/>
        <v>10</v>
      </c>
      <c r="F113" s="81">
        <v>-0.7</v>
      </c>
      <c r="G113" s="81">
        <f t="shared" si="5"/>
        <v>-5.4</v>
      </c>
      <c r="H113" s="78">
        <f t="shared" si="7"/>
        <v>9.6000000000000014</v>
      </c>
    </row>
    <row r="114" spans="1:8" x14ac:dyDescent="0.3">
      <c r="B114" s="1" t="s">
        <v>167</v>
      </c>
      <c r="C114" s="80">
        <v>-5.3</v>
      </c>
      <c r="D114" s="80">
        <f t="shared" si="4"/>
        <v>-2.1999999999999997</v>
      </c>
      <c r="E114" s="81">
        <f t="shared" si="6"/>
        <v>8.8000000000000007</v>
      </c>
      <c r="F114" s="81">
        <v>-1.3</v>
      </c>
      <c r="G114" s="81">
        <f t="shared" si="5"/>
        <v>-0.60000000000000009</v>
      </c>
      <c r="H114" s="78">
        <f t="shared" si="7"/>
        <v>9.2999999999999989</v>
      </c>
    </row>
    <row r="115" spans="1:8" x14ac:dyDescent="0.3">
      <c r="B115" s="1" t="s">
        <v>168</v>
      </c>
      <c r="C115" s="80">
        <v>-23.6</v>
      </c>
      <c r="D115" s="80">
        <f t="shared" si="4"/>
        <v>-18.3</v>
      </c>
      <c r="E115" s="81">
        <f t="shared" si="6"/>
        <v>-9.3000000000000007</v>
      </c>
      <c r="F115" s="81">
        <v>-19.600000000000001</v>
      </c>
      <c r="G115" s="81">
        <f t="shared" si="5"/>
        <v>-18.3</v>
      </c>
      <c r="H115" s="78">
        <f t="shared" si="7"/>
        <v>-9.6000000000000014</v>
      </c>
    </row>
    <row r="116" spans="1:8" x14ac:dyDescent="0.3">
      <c r="B116" s="1" t="s">
        <v>169</v>
      </c>
      <c r="C116" s="80">
        <v>-11.5</v>
      </c>
      <c r="D116" s="80">
        <f t="shared" si="4"/>
        <v>12.100000000000001</v>
      </c>
      <c r="E116" s="81">
        <f t="shared" si="6"/>
        <v>-3.5</v>
      </c>
      <c r="F116" s="81">
        <v>-8.3000000000000007</v>
      </c>
      <c r="G116" s="81">
        <f t="shared" si="5"/>
        <v>11.3</v>
      </c>
      <c r="H116" s="78">
        <f t="shared" si="7"/>
        <v>-2.3000000000000007</v>
      </c>
    </row>
    <row r="117" spans="1:8" x14ac:dyDescent="0.3">
      <c r="A117" s="1">
        <v>2019</v>
      </c>
      <c r="B117" s="1" t="s">
        <v>158</v>
      </c>
      <c r="C117" s="80">
        <v>-8.5</v>
      </c>
      <c r="D117" s="80">
        <f t="shared" si="4"/>
        <v>3</v>
      </c>
      <c r="E117" s="81">
        <f t="shared" si="6"/>
        <v>-4.4000000000000004</v>
      </c>
      <c r="F117" s="81">
        <v>-2.8</v>
      </c>
      <c r="G117" s="81">
        <f t="shared" si="5"/>
        <v>5.5000000000000009</v>
      </c>
      <c r="H117" s="78">
        <f t="shared" si="7"/>
        <v>2.6000000000000005</v>
      </c>
    </row>
    <row r="118" spans="1:8" x14ac:dyDescent="0.3">
      <c r="B118" s="1" t="s">
        <v>159</v>
      </c>
      <c r="C118" s="80">
        <v>-8.6999999999999993</v>
      </c>
      <c r="D118" s="80">
        <f t="shared" si="4"/>
        <v>-0.19999999999999929</v>
      </c>
      <c r="E118" s="81">
        <f t="shared" si="6"/>
        <v>1.8000000000000007</v>
      </c>
      <c r="F118" s="81">
        <v>-5.6</v>
      </c>
      <c r="G118" s="81">
        <f t="shared" si="5"/>
        <v>-2.8</v>
      </c>
      <c r="H118" s="78">
        <f t="shared" si="7"/>
        <v>2.2000000000000002</v>
      </c>
    </row>
    <row r="119" spans="1:8" x14ac:dyDescent="0.3">
      <c r="B119" s="1" t="s">
        <v>160</v>
      </c>
      <c r="C119" s="80">
        <v>-5</v>
      </c>
      <c r="D119" s="80">
        <f t="shared" si="4"/>
        <v>3.6999999999999993</v>
      </c>
      <c r="E119" s="81">
        <f t="shared" si="6"/>
        <v>0.59999999999999964</v>
      </c>
      <c r="F119" s="81">
        <v>1.2</v>
      </c>
      <c r="G119" s="81">
        <f t="shared" si="5"/>
        <v>6.8</v>
      </c>
      <c r="H119" s="78">
        <f t="shared" si="7"/>
        <v>4.4000000000000004</v>
      </c>
    </row>
    <row r="120" spans="1:8" x14ac:dyDescent="0.3">
      <c r="B120" s="1" t="s">
        <v>161</v>
      </c>
      <c r="C120" s="80">
        <v>-18.8</v>
      </c>
      <c r="D120" s="80">
        <f t="shared" si="4"/>
        <v>-13.8</v>
      </c>
      <c r="E120" s="81">
        <f t="shared" si="6"/>
        <v>-16.900000000000002</v>
      </c>
      <c r="F120" s="81">
        <v>-9.6</v>
      </c>
      <c r="G120" s="81">
        <f t="shared" si="5"/>
        <v>-10.799999999999999</v>
      </c>
      <c r="H120" s="78">
        <f t="shared" si="7"/>
        <v>-11.1</v>
      </c>
    </row>
    <row r="121" spans="1:8" x14ac:dyDescent="0.3">
      <c r="B121" s="1" t="s">
        <v>162</v>
      </c>
      <c r="C121" s="80">
        <v>-13.5</v>
      </c>
      <c r="D121" s="80">
        <f t="shared" si="4"/>
        <v>5.3000000000000007</v>
      </c>
      <c r="E121" s="81">
        <f t="shared" si="6"/>
        <v>-19.5</v>
      </c>
      <c r="F121" s="81">
        <v>-5</v>
      </c>
      <c r="G121" s="81">
        <f t="shared" si="5"/>
        <v>4.5999999999999996</v>
      </c>
      <c r="H121" s="78">
        <f t="shared" si="7"/>
        <v>-13.9</v>
      </c>
    </row>
    <row r="122" spans="1:8" x14ac:dyDescent="0.3">
      <c r="B122" s="1" t="s">
        <v>163</v>
      </c>
      <c r="C122" s="80">
        <v>-10.4</v>
      </c>
      <c r="D122" s="80">
        <f t="shared" si="4"/>
        <v>3.0999999999999996</v>
      </c>
      <c r="E122" s="81">
        <f t="shared" si="6"/>
        <v>-22.1</v>
      </c>
      <c r="F122" s="81">
        <v>-6.3</v>
      </c>
      <c r="G122" s="81">
        <f t="shared" si="5"/>
        <v>-1.2999999999999998</v>
      </c>
      <c r="H122" s="78">
        <f t="shared" si="7"/>
        <v>-21.8</v>
      </c>
    </row>
    <row r="123" spans="1:8" x14ac:dyDescent="0.3">
      <c r="B123" s="1" t="s">
        <v>164</v>
      </c>
      <c r="C123" s="80">
        <v>-10.1</v>
      </c>
      <c r="D123" s="80">
        <f t="shared" si="4"/>
        <v>0.30000000000000071</v>
      </c>
      <c r="E123" s="81">
        <f t="shared" si="6"/>
        <v>-16.2</v>
      </c>
      <c r="F123" s="81">
        <v>-5.0999999999999996</v>
      </c>
      <c r="G123" s="81">
        <f t="shared" si="5"/>
        <v>1.2000000000000002</v>
      </c>
      <c r="H123" s="78">
        <f t="shared" si="7"/>
        <v>-14.9</v>
      </c>
    </row>
    <row r="124" spans="1:8" x14ac:dyDescent="0.3">
      <c r="B124" s="1" t="s">
        <v>165</v>
      </c>
      <c r="C124" s="80">
        <v>-14.9</v>
      </c>
      <c r="D124" s="80">
        <f t="shared" si="4"/>
        <v>-4.8000000000000007</v>
      </c>
      <c r="E124" s="81">
        <f t="shared" si="6"/>
        <v>-15.6</v>
      </c>
      <c r="F124" s="81">
        <v>-11.8</v>
      </c>
      <c r="G124" s="81">
        <f t="shared" si="5"/>
        <v>-6.7000000000000011</v>
      </c>
      <c r="H124" s="78">
        <f t="shared" si="7"/>
        <v>-16.5</v>
      </c>
    </row>
    <row r="125" spans="1:8" x14ac:dyDescent="0.3">
      <c r="B125" s="1" t="s">
        <v>166</v>
      </c>
      <c r="C125" s="80">
        <v>-14.7</v>
      </c>
      <c r="D125" s="80">
        <f t="shared" si="4"/>
        <v>0.20000000000000107</v>
      </c>
      <c r="E125" s="81">
        <f t="shared" si="6"/>
        <v>-11.6</v>
      </c>
      <c r="F125" s="81">
        <v>-10.7</v>
      </c>
      <c r="G125" s="81">
        <f t="shared" si="5"/>
        <v>1.1000000000000014</v>
      </c>
      <c r="H125" s="78">
        <f t="shared" si="7"/>
        <v>-10</v>
      </c>
    </row>
    <row r="126" spans="1:8" x14ac:dyDescent="0.3">
      <c r="B126" s="1" t="s">
        <v>167</v>
      </c>
      <c r="C126" s="80">
        <v>-17</v>
      </c>
      <c r="D126" s="80">
        <f t="shared" si="4"/>
        <v>-2.3000000000000007</v>
      </c>
      <c r="E126" s="81">
        <f t="shared" si="6"/>
        <v>-11.7</v>
      </c>
      <c r="F126" s="81">
        <v>-9.8000000000000007</v>
      </c>
      <c r="G126" s="81">
        <f t="shared" si="5"/>
        <v>0.89999999999999858</v>
      </c>
      <c r="H126" s="78">
        <f t="shared" si="7"/>
        <v>-8.5</v>
      </c>
    </row>
    <row r="127" spans="1:8" x14ac:dyDescent="0.3">
      <c r="B127" s="1" t="s">
        <v>168</v>
      </c>
      <c r="C127" s="80">
        <v>-21.4</v>
      </c>
      <c r="D127" s="80">
        <f t="shared" si="4"/>
        <v>-4.3999999999999986</v>
      </c>
      <c r="E127" s="81">
        <f t="shared" si="6"/>
        <v>2.2000000000000028</v>
      </c>
      <c r="F127" s="81">
        <v>-14.4</v>
      </c>
      <c r="G127" s="81">
        <f t="shared" si="5"/>
        <v>-4.5999999999999996</v>
      </c>
      <c r="H127" s="78">
        <f t="shared" si="7"/>
        <v>5.2000000000000011</v>
      </c>
    </row>
    <row r="128" spans="1:8" x14ac:dyDescent="0.3">
      <c r="B128" s="1" t="s">
        <v>169</v>
      </c>
      <c r="C128" s="80">
        <v>-13.7</v>
      </c>
      <c r="D128" s="80">
        <f t="shared" si="4"/>
        <v>7.6999999999999993</v>
      </c>
      <c r="E128" s="81">
        <f t="shared" si="6"/>
        <v>-2.1999999999999993</v>
      </c>
      <c r="F128" s="81">
        <v>-9.5</v>
      </c>
      <c r="G128" s="81">
        <f t="shared" si="5"/>
        <v>4.9000000000000004</v>
      </c>
      <c r="H128" s="78">
        <f t="shared" si="7"/>
        <v>-1.1999999999999993</v>
      </c>
    </row>
    <row r="129" spans="1:8" x14ac:dyDescent="0.3">
      <c r="A129" s="1">
        <v>2020</v>
      </c>
      <c r="B129" s="1" t="s">
        <v>158</v>
      </c>
      <c r="C129" s="80">
        <v>-3.2</v>
      </c>
      <c r="D129" s="80">
        <f t="shared" si="4"/>
        <v>10.5</v>
      </c>
      <c r="E129" s="81">
        <f t="shared" si="6"/>
        <v>5.3</v>
      </c>
      <c r="F129" s="81">
        <v>-1.2</v>
      </c>
      <c r="G129" s="81">
        <f t="shared" si="5"/>
        <v>8.3000000000000007</v>
      </c>
      <c r="H129" s="78">
        <f t="shared" si="7"/>
        <v>1.5999999999999999</v>
      </c>
    </row>
    <row r="130" spans="1:8" x14ac:dyDescent="0.3">
      <c r="B130" s="1" t="s">
        <v>159</v>
      </c>
      <c r="C130" s="80">
        <v>-16.100000000000001</v>
      </c>
      <c r="D130" s="80">
        <f t="shared" si="4"/>
        <v>-12.900000000000002</v>
      </c>
      <c r="E130" s="81">
        <f t="shared" si="6"/>
        <v>-7.4000000000000021</v>
      </c>
      <c r="F130" s="81">
        <v>-11.2</v>
      </c>
      <c r="G130" s="81">
        <f t="shared" si="5"/>
        <v>-10</v>
      </c>
      <c r="H130" s="78">
        <f t="shared" si="7"/>
        <v>-5.6</v>
      </c>
    </row>
    <row r="131" spans="1:8" x14ac:dyDescent="0.3">
      <c r="B131" s="1" t="s">
        <v>160</v>
      </c>
      <c r="C131" s="80">
        <v>-24.4</v>
      </c>
      <c r="D131" s="80">
        <f t="shared" si="4"/>
        <v>-8.2999999999999972</v>
      </c>
      <c r="E131" s="81">
        <f t="shared" si="6"/>
        <v>-19.399999999999999</v>
      </c>
      <c r="F131" s="81">
        <v>-23.8</v>
      </c>
      <c r="G131" s="81">
        <f t="shared" si="5"/>
        <v>-12.600000000000001</v>
      </c>
      <c r="H131" s="78">
        <f t="shared" si="7"/>
        <v>-25</v>
      </c>
    </row>
    <row r="132" spans="1:8" x14ac:dyDescent="0.3">
      <c r="B132" s="1" t="s">
        <v>161</v>
      </c>
      <c r="C132" s="80">
        <v>-42.5</v>
      </c>
      <c r="D132" s="80">
        <f t="shared" si="4"/>
        <v>-18.100000000000001</v>
      </c>
      <c r="E132" s="81">
        <f t="shared" si="6"/>
        <v>-23.7</v>
      </c>
      <c r="F132" s="81">
        <v>-41.3</v>
      </c>
      <c r="G132" s="81">
        <f t="shared" si="5"/>
        <v>-17.499999999999996</v>
      </c>
      <c r="H132" s="78">
        <f t="shared" si="7"/>
        <v>-31.699999999999996</v>
      </c>
    </row>
    <row r="133" spans="1:8" x14ac:dyDescent="0.3">
      <c r="B133" s="1" t="s">
        <v>162</v>
      </c>
      <c r="C133" s="80">
        <v>-33.200000000000003</v>
      </c>
      <c r="D133" s="80">
        <f t="shared" si="4"/>
        <v>9.2999999999999972</v>
      </c>
      <c r="E133" s="81">
        <f t="shared" si="6"/>
        <v>-19.700000000000003</v>
      </c>
      <c r="F133" s="81">
        <v>-34</v>
      </c>
      <c r="G133" s="81">
        <f t="shared" si="5"/>
        <v>7.2999999999999972</v>
      </c>
      <c r="H133" s="78">
        <f t="shared" si="7"/>
        <v>-29</v>
      </c>
    </row>
    <row r="134" spans="1:8" x14ac:dyDescent="0.3">
      <c r="B134" s="1" t="s">
        <v>163</v>
      </c>
      <c r="C134" s="80">
        <v>-35.799999999999997</v>
      </c>
      <c r="D134" s="80">
        <f t="shared" si="4"/>
        <v>-2.5999999999999943</v>
      </c>
      <c r="E134" s="81">
        <f t="shared" si="6"/>
        <v>-25.4</v>
      </c>
      <c r="F134" s="81">
        <v>-33.1</v>
      </c>
      <c r="G134" s="81">
        <f t="shared" si="5"/>
        <v>0.89999999999999858</v>
      </c>
      <c r="H134" s="78">
        <f t="shared" si="7"/>
        <v>-26.8</v>
      </c>
    </row>
    <row r="135" spans="1:8" x14ac:dyDescent="0.3">
      <c r="B135" s="1" t="s">
        <v>164</v>
      </c>
      <c r="C135" s="80">
        <v>-32.9</v>
      </c>
      <c r="D135" s="80">
        <f t="shared" si="4"/>
        <v>2.8999999999999986</v>
      </c>
      <c r="E135" s="81">
        <f t="shared" si="6"/>
        <v>-22.799999999999997</v>
      </c>
      <c r="F135" s="81">
        <v>-32.700000000000003</v>
      </c>
      <c r="G135" s="81">
        <f t="shared" si="5"/>
        <v>0.39999999999999858</v>
      </c>
      <c r="H135" s="78">
        <f t="shared" si="7"/>
        <v>-27.6</v>
      </c>
    </row>
    <row r="136" spans="1:8" x14ac:dyDescent="0.3">
      <c r="B136" s="1" t="s">
        <v>165</v>
      </c>
      <c r="C136" s="80">
        <v>-25.8</v>
      </c>
      <c r="D136" s="80">
        <f t="shared" si="4"/>
        <v>7.0999999999999979</v>
      </c>
      <c r="E136" s="81">
        <f t="shared" si="6"/>
        <v>-10.9</v>
      </c>
      <c r="F136" s="81">
        <v>-25.4</v>
      </c>
      <c r="G136" s="81">
        <f t="shared" si="5"/>
        <v>7.3000000000000043</v>
      </c>
      <c r="H136" s="78">
        <f t="shared" si="7"/>
        <v>-13.599999999999998</v>
      </c>
    </row>
    <row r="137" spans="1:8" x14ac:dyDescent="0.3">
      <c r="B137" s="1" t="s">
        <v>166</v>
      </c>
      <c r="C137" s="80">
        <v>-24.5</v>
      </c>
      <c r="D137" s="80">
        <f t="shared" si="4"/>
        <v>1.3000000000000007</v>
      </c>
      <c r="E137" s="81">
        <f t="shared" si="6"/>
        <v>-9.8000000000000007</v>
      </c>
      <c r="F137" s="81">
        <v>-21.6</v>
      </c>
      <c r="G137" s="81">
        <f t="shared" si="5"/>
        <v>3.7999999999999972</v>
      </c>
      <c r="H137" s="78">
        <f t="shared" si="7"/>
        <v>-10.900000000000002</v>
      </c>
    </row>
    <row r="138" spans="1:8" x14ac:dyDescent="0.3">
      <c r="B138" s="1" t="s">
        <v>167</v>
      </c>
      <c r="C138" s="80">
        <v>-22.2</v>
      </c>
      <c r="D138" s="80">
        <f t="shared" si="4"/>
        <v>2.3000000000000007</v>
      </c>
      <c r="E138" s="81">
        <f t="shared" si="6"/>
        <v>-5.1999999999999993</v>
      </c>
      <c r="F138" s="81">
        <v>-18.600000000000001</v>
      </c>
      <c r="G138" s="81">
        <f t="shared" si="5"/>
        <v>3</v>
      </c>
      <c r="H138" s="78">
        <f t="shared" si="7"/>
        <v>-8.8000000000000007</v>
      </c>
    </row>
    <row r="139" spans="1:8" x14ac:dyDescent="0.3">
      <c r="B139" s="1" t="s">
        <v>168</v>
      </c>
      <c r="C139" s="78">
        <v>-19.2</v>
      </c>
      <c r="D139" s="78">
        <f t="shared" si="4"/>
        <v>3</v>
      </c>
      <c r="E139" s="81">
        <f t="shared" si="6"/>
        <v>2.1999999999999993</v>
      </c>
      <c r="F139" s="81">
        <v>-13.6</v>
      </c>
      <c r="G139" s="81">
        <f t="shared" si="5"/>
        <v>5.0000000000000018</v>
      </c>
      <c r="H139" s="78">
        <f t="shared" si="7"/>
        <v>0.80000000000000071</v>
      </c>
    </row>
    <row r="140" spans="1:8" x14ac:dyDescent="0.3">
      <c r="B140" s="1" t="s">
        <v>169</v>
      </c>
      <c r="C140" s="1">
        <v>-12.8</v>
      </c>
      <c r="D140" s="78">
        <f t="shared" ref="D140" si="8">+C140-C139</f>
        <v>6.3999999999999986</v>
      </c>
      <c r="E140" s="81">
        <f t="shared" ref="E140" si="9">+C140-C128</f>
        <v>0.89999999999999858</v>
      </c>
      <c r="F140" s="1">
        <v>-10.4</v>
      </c>
      <c r="G140" s="81">
        <f t="shared" ref="G140" si="10">+F140-F139</f>
        <v>3.1999999999999993</v>
      </c>
      <c r="H140" s="78">
        <f t="shared" ref="H140" si="11">+F140-F128</f>
        <v>-0.90000000000000036</v>
      </c>
    </row>
    <row r="141" spans="1:8" x14ac:dyDescent="0.3">
      <c r="A141" s="1">
        <v>2021</v>
      </c>
      <c r="B141" s="1" t="s">
        <v>158</v>
      </c>
      <c r="C141" s="16">
        <v>-20</v>
      </c>
      <c r="D141" s="78">
        <f t="shared" ref="D141" si="12">+C141-C140</f>
        <v>-7.1999999999999993</v>
      </c>
      <c r="E141" s="81">
        <f t="shared" ref="E141:E146" si="13">+C141-C129</f>
        <v>-16.8</v>
      </c>
      <c r="F141" s="1">
        <v>-20.8</v>
      </c>
      <c r="G141" s="81">
        <f t="shared" ref="G141" si="14">+F141-F140</f>
        <v>-10.4</v>
      </c>
      <c r="H141" s="78">
        <f t="shared" ref="H141" si="15">+F141-F129</f>
        <v>-19.600000000000001</v>
      </c>
    </row>
    <row r="142" spans="1:8" x14ac:dyDescent="0.3">
      <c r="B142" s="1" t="s">
        <v>159</v>
      </c>
      <c r="C142" s="16">
        <v>-17.600000000000001</v>
      </c>
      <c r="D142" s="78">
        <f>+C142-C141</f>
        <v>2.3999999999999986</v>
      </c>
      <c r="E142" s="81">
        <f t="shared" si="13"/>
        <v>-1.5</v>
      </c>
      <c r="F142" s="1">
        <v>-14.6</v>
      </c>
      <c r="G142" s="81">
        <f t="shared" ref="G142:G143" si="16">+F142-F141</f>
        <v>6.2000000000000011</v>
      </c>
      <c r="H142" s="78">
        <f t="shared" ref="H142:H143" si="17">+F142-F130</f>
        <v>-3.4000000000000004</v>
      </c>
    </row>
    <row r="143" spans="1:8" x14ac:dyDescent="0.3">
      <c r="B143" s="1" t="s">
        <v>160</v>
      </c>
      <c r="C143" s="16">
        <v>-12.1</v>
      </c>
      <c r="D143" s="78">
        <f>+C143-C142</f>
        <v>5.5000000000000018</v>
      </c>
      <c r="E143" s="81">
        <f t="shared" si="13"/>
        <v>12.299999999999999</v>
      </c>
      <c r="F143" s="1">
        <v>-11.4</v>
      </c>
      <c r="G143" s="81">
        <f t="shared" si="16"/>
        <v>3.1999999999999993</v>
      </c>
      <c r="H143" s="78">
        <f t="shared" si="17"/>
        <v>12.4</v>
      </c>
    </row>
    <row r="144" spans="1:8" x14ac:dyDescent="0.3">
      <c r="B144" s="1" t="s">
        <v>161</v>
      </c>
      <c r="C144" s="1">
        <v>-37.6</v>
      </c>
      <c r="D144" s="78">
        <f>+C144-C143</f>
        <v>-25.5</v>
      </c>
      <c r="E144" s="81">
        <f t="shared" si="13"/>
        <v>4.8999999999999986</v>
      </c>
      <c r="F144" s="1">
        <v>-34.200000000000003</v>
      </c>
      <c r="G144" s="81">
        <f t="shared" ref="G144" si="18">+F144-F143</f>
        <v>-22.800000000000004</v>
      </c>
      <c r="H144" s="78">
        <f t="shared" ref="H144" si="19">+F144-F132</f>
        <v>7.0999999999999943</v>
      </c>
    </row>
    <row r="145" spans="2:8" x14ac:dyDescent="0.3">
      <c r="B145" s="1" t="s">
        <v>162</v>
      </c>
      <c r="C145" s="1">
        <v>-35.700000000000003</v>
      </c>
      <c r="D145" s="78">
        <f>+C145-C144</f>
        <v>1.8999999999999986</v>
      </c>
      <c r="E145" s="81">
        <f t="shared" si="13"/>
        <v>-2.5</v>
      </c>
      <c r="F145" s="1">
        <v>-34.299999999999997</v>
      </c>
      <c r="G145" s="81">
        <f t="shared" ref="G145" si="20">+F145-F144</f>
        <v>-9.9999999999994316E-2</v>
      </c>
      <c r="H145" s="78">
        <f t="shared" ref="H145" si="21">+F145-F133</f>
        <v>-0.29999999999999716</v>
      </c>
    </row>
    <row r="146" spans="2:8" x14ac:dyDescent="0.3">
      <c r="B146" s="1" t="s">
        <v>163</v>
      </c>
      <c r="C146" s="1">
        <v>-23.5</v>
      </c>
      <c r="D146" s="78">
        <f>+C146-C145</f>
        <v>12.200000000000003</v>
      </c>
      <c r="E146" s="81">
        <f t="shared" si="13"/>
        <v>12.299999999999997</v>
      </c>
      <c r="F146" s="1">
        <v>-22.3</v>
      </c>
      <c r="G146" s="81">
        <f t="shared" ref="G146" si="22">+F146-F145</f>
        <v>11.999999999999996</v>
      </c>
      <c r="H146" s="78">
        <f t="shared" ref="H146" si="23">+F146-F134</f>
        <v>10.8</v>
      </c>
    </row>
    <row r="147" spans="2:8" x14ac:dyDescent="0.3">
      <c r="B147" s="1" t="s">
        <v>164</v>
      </c>
      <c r="C147" s="1">
        <v>-6.2200000000000006</v>
      </c>
      <c r="D147" s="78">
        <f t="shared" ref="D147:D149" si="24">+C147-C146</f>
        <v>17.28</v>
      </c>
      <c r="E147" s="81">
        <f t="shared" ref="E147:E149" si="25">+C147-C135</f>
        <v>26.68</v>
      </c>
      <c r="F147" s="16">
        <v>-7.5200000000000005</v>
      </c>
      <c r="G147" s="81">
        <f t="shared" ref="G147:G149" si="26">+F147-F146</f>
        <v>14.780000000000001</v>
      </c>
      <c r="H147" s="78">
        <f t="shared" ref="H147:H149" si="27">+F147-F135</f>
        <v>25.180000000000003</v>
      </c>
    </row>
    <row r="148" spans="2:8" x14ac:dyDescent="0.3">
      <c r="B148" s="1" t="s">
        <v>165</v>
      </c>
      <c r="C148" s="1">
        <v>-11.6</v>
      </c>
      <c r="D148" s="78">
        <f t="shared" si="24"/>
        <v>-5.379999999999999</v>
      </c>
      <c r="E148" s="81">
        <f t="shared" si="25"/>
        <v>14.200000000000001</v>
      </c>
      <c r="F148" s="16">
        <v>-8.1999999999999993</v>
      </c>
      <c r="G148" s="81">
        <f t="shared" si="26"/>
        <v>-0.67999999999999883</v>
      </c>
      <c r="H148" s="78">
        <f t="shared" si="27"/>
        <v>17.2</v>
      </c>
    </row>
    <row r="149" spans="2:8" x14ac:dyDescent="0.3">
      <c r="B149" s="1" t="s">
        <v>166</v>
      </c>
      <c r="C149" s="1">
        <v>-5.4</v>
      </c>
      <c r="D149" s="78">
        <f t="shared" si="24"/>
        <v>6.1999999999999993</v>
      </c>
      <c r="E149" s="81">
        <f t="shared" si="25"/>
        <v>19.100000000000001</v>
      </c>
      <c r="F149" s="16">
        <v>-3</v>
      </c>
      <c r="G149" s="81">
        <f t="shared" si="26"/>
        <v>5.1999999999999993</v>
      </c>
      <c r="H149" s="78">
        <f t="shared" si="27"/>
        <v>18.600000000000001</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9"/>
  <sheetViews>
    <sheetView zoomScale="90" zoomScaleNormal="90" workbookViewId="0">
      <selection activeCell="A9" sqref="A9"/>
    </sheetView>
  </sheetViews>
  <sheetFormatPr baseColWidth="10" defaultColWidth="11.5546875" defaultRowHeight="14.4" x14ac:dyDescent="0.3"/>
  <cols>
    <col min="1" max="1" width="6.6640625" style="1" customWidth="1"/>
    <col min="2" max="2" width="7.109375" style="1" customWidth="1"/>
    <col min="3" max="3" width="15.109375" style="1" customWidth="1"/>
    <col min="4" max="5" width="9.33203125" style="1" customWidth="1"/>
    <col min="6" max="6" width="14.6640625" style="1" customWidth="1"/>
    <col min="7" max="8" width="9.44140625" style="1" customWidth="1"/>
    <col min="9" max="9" width="8.5546875" style="1" customWidth="1"/>
    <col min="10" max="10" width="13.109375" style="1" customWidth="1"/>
    <col min="11" max="11" width="11.5546875" style="1"/>
    <col min="12" max="12" width="8.33203125" style="1" customWidth="1"/>
    <col min="13" max="13" width="13.109375" style="1" customWidth="1"/>
    <col min="14" max="14" width="11.5546875" style="1"/>
    <col min="15" max="15" width="8.33203125" style="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6.2" customHeight="1" x14ac:dyDescent="0.3"/>
    <row r="9" spans="1:16" ht="21" x14ac:dyDescent="0.4">
      <c r="A9" s="8" t="s">
        <v>367</v>
      </c>
      <c r="O9" s="109" t="s">
        <v>61</v>
      </c>
      <c r="P9" s="109"/>
    </row>
    <row r="10" spans="1:16" ht="21" x14ac:dyDescent="0.4">
      <c r="A10" s="118" t="s">
        <v>368</v>
      </c>
      <c r="B10" s="118"/>
      <c r="C10" s="118"/>
      <c r="D10" s="118"/>
      <c r="E10" s="118"/>
      <c r="F10" s="118"/>
      <c r="G10" s="118"/>
      <c r="O10" s="110">
        <v>44497</v>
      </c>
      <c r="P10" s="110"/>
    </row>
    <row r="11" spans="1:16" x14ac:dyDescent="0.3">
      <c r="A11" s="118"/>
      <c r="B11" s="118"/>
      <c r="C11" s="118"/>
      <c r="D11" s="118"/>
      <c r="E11" s="118"/>
      <c r="F11" s="118"/>
      <c r="G11" s="118"/>
    </row>
    <row r="12" spans="1:16" x14ac:dyDescent="0.3">
      <c r="A12" s="114" t="s">
        <v>370</v>
      </c>
      <c r="B12" s="114"/>
      <c r="C12" s="114"/>
      <c r="D12" s="114"/>
      <c r="E12" s="114"/>
      <c r="F12" s="114"/>
      <c r="G12" s="114"/>
    </row>
    <row r="13" spans="1:16" x14ac:dyDescent="0.3">
      <c r="A13" s="114" t="s">
        <v>354</v>
      </c>
      <c r="B13" s="114"/>
      <c r="C13" s="114"/>
      <c r="D13" s="114"/>
      <c r="E13" s="114"/>
      <c r="F13" s="114"/>
      <c r="G13" s="114"/>
    </row>
    <row r="14" spans="1:16" x14ac:dyDescent="0.3">
      <c r="A14" s="114" t="s">
        <v>22</v>
      </c>
      <c r="B14" s="114"/>
      <c r="C14" s="114"/>
      <c r="D14" s="114"/>
      <c r="E14" s="114"/>
      <c r="F14" s="114"/>
      <c r="G14" s="114"/>
    </row>
    <row r="15" spans="1:16" x14ac:dyDescent="0.3">
      <c r="A15" s="114" t="s">
        <v>143</v>
      </c>
      <c r="B15" s="114"/>
      <c r="C15" s="114"/>
      <c r="D15" s="114"/>
      <c r="E15" s="114"/>
      <c r="F15" s="114"/>
      <c r="G15" s="114"/>
    </row>
    <row r="16" spans="1:16" ht="14.4" customHeight="1" x14ac:dyDescent="0.3">
      <c r="A16" s="125" t="s">
        <v>355</v>
      </c>
      <c r="B16" s="125"/>
      <c r="C16" s="125"/>
      <c r="D16" s="125"/>
      <c r="E16" s="125"/>
      <c r="F16" s="125"/>
      <c r="G16" s="125"/>
    </row>
    <row r="17" spans="1:8" ht="84" customHeight="1" x14ac:dyDescent="0.3">
      <c r="A17" s="123" t="s">
        <v>380</v>
      </c>
      <c r="B17" s="123"/>
      <c r="C17" s="123"/>
      <c r="D17" s="123"/>
      <c r="E17" s="123"/>
      <c r="F17" s="123"/>
      <c r="G17" s="123"/>
    </row>
    <row r="20" spans="1:8" ht="55.95" customHeight="1" x14ac:dyDescent="0.3">
      <c r="A20" s="4" t="s">
        <v>11</v>
      </c>
      <c r="B20" s="4" t="s">
        <v>12</v>
      </c>
      <c r="C20" s="4" t="s">
        <v>372</v>
      </c>
      <c r="D20" s="4" t="s">
        <v>230</v>
      </c>
      <c r="E20" s="4" t="s">
        <v>229</v>
      </c>
      <c r="F20" s="4" t="s">
        <v>373</v>
      </c>
      <c r="G20" s="4" t="s">
        <v>230</v>
      </c>
      <c r="H20" s="4" t="s">
        <v>229</v>
      </c>
    </row>
    <row r="21" spans="1:8" x14ac:dyDescent="0.3">
      <c r="A21" s="1">
        <v>2011</v>
      </c>
      <c r="B21" s="1" t="s">
        <v>158</v>
      </c>
      <c r="C21" s="80">
        <v>28</v>
      </c>
      <c r="D21" s="80"/>
      <c r="E21" s="81"/>
      <c r="F21" s="81">
        <v>26.1</v>
      </c>
      <c r="G21" s="81"/>
      <c r="H21" s="78"/>
    </row>
    <row r="22" spans="1:8" x14ac:dyDescent="0.3">
      <c r="B22" s="1" t="s">
        <v>159</v>
      </c>
      <c r="C22" s="80">
        <v>28</v>
      </c>
      <c r="D22" s="80">
        <f>+C22-C21</f>
        <v>0</v>
      </c>
      <c r="E22" s="81"/>
      <c r="F22" s="81">
        <v>28.4</v>
      </c>
      <c r="G22" s="81">
        <f>+F22-F21</f>
        <v>2.2999999999999972</v>
      </c>
      <c r="H22" s="78"/>
    </row>
    <row r="23" spans="1:8" x14ac:dyDescent="0.3">
      <c r="B23" s="1" t="s">
        <v>160</v>
      </c>
      <c r="C23" s="80">
        <v>31.5</v>
      </c>
      <c r="D23" s="80">
        <f t="shared" ref="D23:D86" si="0">+C23-C22</f>
        <v>3.5</v>
      </c>
      <c r="E23" s="81"/>
      <c r="F23" s="81">
        <v>30.1</v>
      </c>
      <c r="G23" s="81">
        <f t="shared" ref="G23:G86" si="1">+F23-F22</f>
        <v>1.7000000000000028</v>
      </c>
      <c r="H23" s="78"/>
    </row>
    <row r="24" spans="1:8" x14ac:dyDescent="0.3">
      <c r="B24" s="1" t="s">
        <v>161</v>
      </c>
      <c r="C24" s="80">
        <v>28</v>
      </c>
      <c r="D24" s="80">
        <f t="shared" si="0"/>
        <v>-3.5</v>
      </c>
      <c r="E24" s="81"/>
      <c r="F24" s="81">
        <v>25</v>
      </c>
      <c r="G24" s="81">
        <f t="shared" si="1"/>
        <v>-5.1000000000000014</v>
      </c>
      <c r="H24" s="78"/>
    </row>
    <row r="25" spans="1:8" x14ac:dyDescent="0.3">
      <c r="B25" s="1" t="s">
        <v>162</v>
      </c>
      <c r="C25" s="80">
        <v>27.3</v>
      </c>
      <c r="D25" s="80">
        <f t="shared" si="0"/>
        <v>-0.69999999999999929</v>
      </c>
      <c r="E25" s="81"/>
      <c r="F25" s="81">
        <v>25.9</v>
      </c>
      <c r="G25" s="81">
        <f t="shared" si="1"/>
        <v>0.89999999999999858</v>
      </c>
      <c r="H25" s="78"/>
    </row>
    <row r="26" spans="1:8" x14ac:dyDescent="0.3">
      <c r="B26" s="1" t="s">
        <v>163</v>
      </c>
      <c r="C26" s="80">
        <v>28</v>
      </c>
      <c r="D26" s="80">
        <f t="shared" si="0"/>
        <v>0.69999999999999929</v>
      </c>
      <c r="E26" s="81"/>
      <c r="F26" s="81">
        <v>26.8</v>
      </c>
      <c r="G26" s="81">
        <f t="shared" si="1"/>
        <v>0.90000000000000213</v>
      </c>
      <c r="H26" s="78"/>
    </row>
    <row r="27" spans="1:8" x14ac:dyDescent="0.3">
      <c r="B27" s="1" t="s">
        <v>164</v>
      </c>
      <c r="C27" s="80">
        <v>23.1</v>
      </c>
      <c r="D27" s="80">
        <f t="shared" si="0"/>
        <v>-4.8999999999999986</v>
      </c>
      <c r="E27" s="81"/>
      <c r="F27" s="81">
        <v>25.9</v>
      </c>
      <c r="G27" s="81">
        <f t="shared" si="1"/>
        <v>-0.90000000000000213</v>
      </c>
      <c r="H27" s="78"/>
    </row>
    <row r="28" spans="1:8" x14ac:dyDescent="0.3">
      <c r="B28" s="1" t="s">
        <v>165</v>
      </c>
      <c r="C28" s="80">
        <v>21.1</v>
      </c>
      <c r="D28" s="80">
        <f t="shared" si="0"/>
        <v>-2</v>
      </c>
      <c r="E28" s="81"/>
      <c r="F28" s="81">
        <v>24.9</v>
      </c>
      <c r="G28" s="81">
        <f t="shared" si="1"/>
        <v>-1</v>
      </c>
      <c r="H28" s="78"/>
    </row>
    <row r="29" spans="1:8" x14ac:dyDescent="0.3">
      <c r="B29" s="1" t="s">
        <v>166</v>
      </c>
      <c r="C29" s="80">
        <v>26</v>
      </c>
      <c r="D29" s="80">
        <f t="shared" si="0"/>
        <v>4.8999999999999986</v>
      </c>
      <c r="E29" s="81"/>
      <c r="F29" s="81">
        <v>25.9</v>
      </c>
      <c r="G29" s="81">
        <f t="shared" si="1"/>
        <v>1</v>
      </c>
      <c r="H29" s="78"/>
    </row>
    <row r="30" spans="1:8" x14ac:dyDescent="0.3">
      <c r="B30" s="1" t="s">
        <v>167</v>
      </c>
      <c r="C30" s="80">
        <v>27.9</v>
      </c>
      <c r="D30" s="80">
        <f t="shared" si="0"/>
        <v>1.8999999999999986</v>
      </c>
      <c r="E30" s="81"/>
      <c r="F30" s="81">
        <v>25.9</v>
      </c>
      <c r="G30" s="81">
        <f t="shared" si="1"/>
        <v>0</v>
      </c>
      <c r="H30" s="78"/>
    </row>
    <row r="31" spans="1:8" x14ac:dyDescent="0.3">
      <c r="B31" s="1" t="s">
        <v>168</v>
      </c>
      <c r="C31" s="80">
        <v>25.4</v>
      </c>
      <c r="D31" s="80">
        <f t="shared" si="0"/>
        <v>-2.5</v>
      </c>
      <c r="E31" s="81"/>
      <c r="F31" s="81">
        <v>24</v>
      </c>
      <c r="G31" s="81">
        <f t="shared" si="1"/>
        <v>-1.8999999999999986</v>
      </c>
      <c r="H31" s="78"/>
    </row>
    <row r="32" spans="1:8" x14ac:dyDescent="0.3">
      <c r="B32" s="1" t="s">
        <v>169</v>
      </c>
      <c r="C32" s="80">
        <v>33.299999999999997</v>
      </c>
      <c r="D32" s="80">
        <f t="shared" si="0"/>
        <v>7.8999999999999986</v>
      </c>
      <c r="E32" s="81"/>
      <c r="F32" s="81">
        <v>29.2</v>
      </c>
      <c r="G32" s="81">
        <f t="shared" si="1"/>
        <v>5.1999999999999993</v>
      </c>
      <c r="H32" s="78"/>
    </row>
    <row r="33" spans="1:8" x14ac:dyDescent="0.3">
      <c r="A33" s="1">
        <v>2012</v>
      </c>
      <c r="B33" s="1" t="s">
        <v>158</v>
      </c>
      <c r="C33" s="80">
        <v>35.5</v>
      </c>
      <c r="D33" s="80">
        <f t="shared" si="0"/>
        <v>2.2000000000000028</v>
      </c>
      <c r="E33" s="81">
        <f>+C33-C21</f>
        <v>7.5</v>
      </c>
      <c r="F33" s="81">
        <v>31.3</v>
      </c>
      <c r="G33" s="81">
        <f t="shared" si="1"/>
        <v>2.1000000000000014</v>
      </c>
      <c r="H33" s="78">
        <f>+F33-F21</f>
        <v>5.1999999999999993</v>
      </c>
    </row>
    <row r="34" spans="1:8" x14ac:dyDescent="0.3">
      <c r="B34" s="1" t="s">
        <v>159</v>
      </c>
      <c r="C34" s="80">
        <v>33.6</v>
      </c>
      <c r="D34" s="80">
        <f t="shared" si="0"/>
        <v>-1.8999999999999986</v>
      </c>
      <c r="E34" s="81">
        <f t="shared" ref="E34:E97" si="2">+C34-C22</f>
        <v>5.6000000000000014</v>
      </c>
      <c r="F34" s="81">
        <v>31.4</v>
      </c>
      <c r="G34" s="81">
        <f t="shared" si="1"/>
        <v>9.9999999999997868E-2</v>
      </c>
      <c r="H34" s="78">
        <f t="shared" ref="H34:H97" si="3">+F34-F22</f>
        <v>3</v>
      </c>
    </row>
    <row r="35" spans="1:8" x14ac:dyDescent="0.3">
      <c r="B35" s="1" t="s">
        <v>160</v>
      </c>
      <c r="C35" s="80">
        <v>26.9</v>
      </c>
      <c r="D35" s="80">
        <f t="shared" si="0"/>
        <v>-6.7000000000000028</v>
      </c>
      <c r="E35" s="81">
        <f t="shared" si="2"/>
        <v>-4.6000000000000014</v>
      </c>
      <c r="F35" s="81">
        <v>29.9</v>
      </c>
      <c r="G35" s="81">
        <f t="shared" si="1"/>
        <v>-1.5</v>
      </c>
      <c r="H35" s="78">
        <f t="shared" si="3"/>
        <v>-0.20000000000000284</v>
      </c>
    </row>
    <row r="36" spans="1:8" x14ac:dyDescent="0.3">
      <c r="B36" s="1" t="s">
        <v>161</v>
      </c>
      <c r="C36" s="80">
        <v>25.5</v>
      </c>
      <c r="D36" s="80">
        <f t="shared" si="0"/>
        <v>-1.3999999999999986</v>
      </c>
      <c r="E36" s="81">
        <f t="shared" si="2"/>
        <v>-2.5</v>
      </c>
      <c r="F36" s="81">
        <v>22.7</v>
      </c>
      <c r="G36" s="81">
        <f t="shared" si="1"/>
        <v>-7.1999999999999993</v>
      </c>
      <c r="H36" s="78">
        <f t="shared" si="3"/>
        <v>-2.3000000000000007</v>
      </c>
    </row>
    <row r="37" spans="1:8" x14ac:dyDescent="0.3">
      <c r="B37" s="1" t="s">
        <v>162</v>
      </c>
      <c r="C37" s="80">
        <v>21.1</v>
      </c>
      <c r="D37" s="80">
        <f t="shared" si="0"/>
        <v>-4.3999999999999986</v>
      </c>
      <c r="E37" s="81">
        <f t="shared" si="2"/>
        <v>-6.1999999999999993</v>
      </c>
      <c r="F37" s="81">
        <v>22.4</v>
      </c>
      <c r="G37" s="81">
        <f t="shared" si="1"/>
        <v>-0.30000000000000071</v>
      </c>
      <c r="H37" s="78">
        <f t="shared" si="3"/>
        <v>-3.5</v>
      </c>
    </row>
    <row r="38" spans="1:8" x14ac:dyDescent="0.3">
      <c r="B38" s="1" t="s">
        <v>163</v>
      </c>
      <c r="C38" s="80">
        <v>22.8</v>
      </c>
      <c r="D38" s="80">
        <f t="shared" si="0"/>
        <v>1.6999999999999993</v>
      </c>
      <c r="E38" s="81">
        <f t="shared" si="2"/>
        <v>-5.1999999999999993</v>
      </c>
      <c r="F38" s="81">
        <v>19</v>
      </c>
      <c r="G38" s="81">
        <f t="shared" si="1"/>
        <v>-3.3999999999999986</v>
      </c>
      <c r="H38" s="78">
        <f t="shared" si="3"/>
        <v>-7.8000000000000007</v>
      </c>
    </row>
    <row r="39" spans="1:8" x14ac:dyDescent="0.3">
      <c r="B39" s="1" t="s">
        <v>164</v>
      </c>
      <c r="C39" s="80">
        <v>16.7</v>
      </c>
      <c r="D39" s="80">
        <f t="shared" si="0"/>
        <v>-6.1000000000000014</v>
      </c>
      <c r="E39" s="81">
        <f t="shared" si="2"/>
        <v>-6.4000000000000021</v>
      </c>
      <c r="F39" s="81">
        <v>19.5</v>
      </c>
      <c r="G39" s="81">
        <f t="shared" si="1"/>
        <v>0.5</v>
      </c>
      <c r="H39" s="78">
        <f t="shared" si="3"/>
        <v>-6.3999999999999986</v>
      </c>
    </row>
    <row r="40" spans="1:8" x14ac:dyDescent="0.3">
      <c r="B40" s="1" t="s">
        <v>165</v>
      </c>
      <c r="C40" s="80">
        <v>22</v>
      </c>
      <c r="D40" s="80">
        <f t="shared" si="0"/>
        <v>5.3000000000000007</v>
      </c>
      <c r="E40" s="81">
        <f t="shared" si="2"/>
        <v>0.89999999999999858</v>
      </c>
      <c r="F40" s="81">
        <v>21.6</v>
      </c>
      <c r="G40" s="81">
        <f t="shared" si="1"/>
        <v>2.1000000000000014</v>
      </c>
      <c r="H40" s="78">
        <f t="shared" si="3"/>
        <v>-3.2999999999999972</v>
      </c>
    </row>
    <row r="41" spans="1:8" x14ac:dyDescent="0.3">
      <c r="B41" s="1" t="s">
        <v>166</v>
      </c>
      <c r="C41" s="80">
        <v>16.2</v>
      </c>
      <c r="D41" s="80">
        <f t="shared" si="0"/>
        <v>-5.8000000000000007</v>
      </c>
      <c r="E41" s="81">
        <f t="shared" si="2"/>
        <v>-9.8000000000000007</v>
      </c>
      <c r="F41" s="81">
        <v>16.899999999999999</v>
      </c>
      <c r="G41" s="81">
        <f t="shared" si="1"/>
        <v>-4.7000000000000028</v>
      </c>
      <c r="H41" s="78">
        <f t="shared" si="3"/>
        <v>-9</v>
      </c>
    </row>
    <row r="42" spans="1:8" x14ac:dyDescent="0.3">
      <c r="B42" s="1" t="s">
        <v>167</v>
      </c>
      <c r="C42" s="80">
        <v>21.4</v>
      </c>
      <c r="D42" s="80">
        <f t="shared" si="0"/>
        <v>5.1999999999999993</v>
      </c>
      <c r="E42" s="81">
        <f t="shared" si="2"/>
        <v>-6.5</v>
      </c>
      <c r="F42" s="81">
        <v>22.8</v>
      </c>
      <c r="G42" s="81">
        <f t="shared" si="1"/>
        <v>5.9000000000000021</v>
      </c>
      <c r="H42" s="78">
        <f t="shared" si="3"/>
        <v>-3.0999999999999979</v>
      </c>
    </row>
    <row r="43" spans="1:8" x14ac:dyDescent="0.3">
      <c r="B43" s="1" t="s">
        <v>168</v>
      </c>
      <c r="C43" s="80">
        <v>26</v>
      </c>
      <c r="D43" s="80">
        <f t="shared" si="0"/>
        <v>4.6000000000000014</v>
      </c>
      <c r="E43" s="81">
        <f t="shared" si="2"/>
        <v>0.60000000000000142</v>
      </c>
      <c r="F43" s="81">
        <v>22.7</v>
      </c>
      <c r="G43" s="81">
        <f t="shared" si="1"/>
        <v>-0.10000000000000142</v>
      </c>
      <c r="H43" s="78">
        <f t="shared" si="3"/>
        <v>-1.3000000000000007</v>
      </c>
    </row>
    <row r="44" spans="1:8" x14ac:dyDescent="0.3">
      <c r="B44" s="1" t="s">
        <v>169</v>
      </c>
      <c r="C44" s="80">
        <v>23.2</v>
      </c>
      <c r="D44" s="80">
        <f t="shared" si="0"/>
        <v>-2.8000000000000007</v>
      </c>
      <c r="E44" s="81">
        <f t="shared" si="2"/>
        <v>-10.099999999999998</v>
      </c>
      <c r="F44" s="81">
        <v>23.2</v>
      </c>
      <c r="G44" s="81">
        <f t="shared" si="1"/>
        <v>0.5</v>
      </c>
      <c r="H44" s="78">
        <f t="shared" si="3"/>
        <v>-6</v>
      </c>
    </row>
    <row r="45" spans="1:8" x14ac:dyDescent="0.3">
      <c r="A45" s="1">
        <v>2013</v>
      </c>
      <c r="B45" s="1" t="s">
        <v>158</v>
      </c>
      <c r="C45" s="80">
        <v>19.5</v>
      </c>
      <c r="D45" s="80">
        <f t="shared" si="0"/>
        <v>-3.6999999999999993</v>
      </c>
      <c r="E45" s="81">
        <f t="shared" si="2"/>
        <v>-16</v>
      </c>
      <c r="F45" s="81">
        <v>18.7</v>
      </c>
      <c r="G45" s="81">
        <f t="shared" si="1"/>
        <v>-4.5</v>
      </c>
      <c r="H45" s="78">
        <f t="shared" si="3"/>
        <v>-12.600000000000001</v>
      </c>
    </row>
    <row r="46" spans="1:8" x14ac:dyDescent="0.3">
      <c r="B46" s="1" t="s">
        <v>159</v>
      </c>
      <c r="C46" s="80">
        <v>17.899999999999999</v>
      </c>
      <c r="D46" s="80">
        <f t="shared" si="0"/>
        <v>-1.6000000000000014</v>
      </c>
      <c r="E46" s="81">
        <f t="shared" si="2"/>
        <v>-15.700000000000003</v>
      </c>
      <c r="F46" s="81">
        <v>12.9</v>
      </c>
      <c r="G46" s="81">
        <f t="shared" si="1"/>
        <v>-5.7999999999999989</v>
      </c>
      <c r="H46" s="78">
        <f t="shared" si="3"/>
        <v>-18.5</v>
      </c>
    </row>
    <row r="47" spans="1:8" x14ac:dyDescent="0.3">
      <c r="B47" s="1" t="s">
        <v>160</v>
      </c>
      <c r="C47" s="80">
        <v>16.600000000000001</v>
      </c>
      <c r="D47" s="80">
        <f t="shared" si="0"/>
        <v>-1.2999999999999972</v>
      </c>
      <c r="E47" s="81">
        <f t="shared" si="2"/>
        <v>-10.299999999999997</v>
      </c>
      <c r="F47" s="81">
        <v>14.9</v>
      </c>
      <c r="G47" s="81">
        <f t="shared" si="1"/>
        <v>2</v>
      </c>
      <c r="H47" s="78">
        <f t="shared" si="3"/>
        <v>-14.999999999999998</v>
      </c>
    </row>
    <row r="48" spans="1:8" x14ac:dyDescent="0.3">
      <c r="B48" s="1" t="s">
        <v>161</v>
      </c>
      <c r="C48" s="80">
        <v>15</v>
      </c>
      <c r="D48" s="80">
        <f t="shared" si="0"/>
        <v>-1.6000000000000014</v>
      </c>
      <c r="E48" s="81">
        <f t="shared" si="2"/>
        <v>-10.5</v>
      </c>
      <c r="F48" s="81">
        <v>15.5</v>
      </c>
      <c r="G48" s="81">
        <f t="shared" si="1"/>
        <v>0.59999999999999964</v>
      </c>
      <c r="H48" s="78">
        <f t="shared" si="3"/>
        <v>-7.1999999999999993</v>
      </c>
    </row>
    <row r="49" spans="1:8" x14ac:dyDescent="0.3">
      <c r="B49" s="1" t="s">
        <v>162</v>
      </c>
      <c r="C49" s="80">
        <v>14.2</v>
      </c>
      <c r="D49" s="80">
        <f t="shared" si="0"/>
        <v>-0.80000000000000071</v>
      </c>
      <c r="E49" s="81">
        <f t="shared" si="2"/>
        <v>-6.9000000000000021</v>
      </c>
      <c r="F49" s="81">
        <v>18.399999999999999</v>
      </c>
      <c r="G49" s="81">
        <f t="shared" si="1"/>
        <v>2.8999999999999986</v>
      </c>
      <c r="H49" s="78">
        <f t="shared" si="3"/>
        <v>-4</v>
      </c>
    </row>
    <row r="50" spans="1:8" x14ac:dyDescent="0.3">
      <c r="B50" s="1" t="s">
        <v>163</v>
      </c>
      <c r="C50" s="80">
        <v>10</v>
      </c>
      <c r="D50" s="80">
        <f t="shared" si="0"/>
        <v>-4.1999999999999993</v>
      </c>
      <c r="E50" s="81">
        <f t="shared" si="2"/>
        <v>-12.8</v>
      </c>
      <c r="F50" s="81">
        <v>15.4</v>
      </c>
      <c r="G50" s="81">
        <f t="shared" si="1"/>
        <v>-2.9999999999999982</v>
      </c>
      <c r="H50" s="78">
        <f t="shared" si="3"/>
        <v>-3.5999999999999996</v>
      </c>
    </row>
    <row r="51" spans="1:8" x14ac:dyDescent="0.3">
      <c r="B51" s="1" t="s">
        <v>164</v>
      </c>
      <c r="C51" s="80">
        <v>21.6</v>
      </c>
      <c r="D51" s="80">
        <f t="shared" si="0"/>
        <v>11.600000000000001</v>
      </c>
      <c r="E51" s="81">
        <f t="shared" si="2"/>
        <v>4.9000000000000021</v>
      </c>
      <c r="F51" s="81">
        <v>21.8</v>
      </c>
      <c r="G51" s="81">
        <f t="shared" si="1"/>
        <v>6.4</v>
      </c>
      <c r="H51" s="78">
        <f t="shared" si="3"/>
        <v>2.3000000000000007</v>
      </c>
    </row>
    <row r="52" spans="1:8" x14ac:dyDescent="0.3">
      <c r="B52" s="1" t="s">
        <v>165</v>
      </c>
      <c r="C52" s="80">
        <v>13.2</v>
      </c>
      <c r="D52" s="80">
        <f t="shared" si="0"/>
        <v>-8.4000000000000021</v>
      </c>
      <c r="E52" s="81">
        <f t="shared" si="2"/>
        <v>-8.8000000000000007</v>
      </c>
      <c r="F52" s="81">
        <v>12</v>
      </c>
      <c r="G52" s="81">
        <f t="shared" si="1"/>
        <v>-9.8000000000000007</v>
      </c>
      <c r="H52" s="78">
        <f t="shared" si="3"/>
        <v>-9.6000000000000014</v>
      </c>
    </row>
    <row r="53" spans="1:8" x14ac:dyDescent="0.3">
      <c r="B53" s="1" t="s">
        <v>166</v>
      </c>
      <c r="C53" s="80">
        <v>14.3</v>
      </c>
      <c r="D53" s="80">
        <f t="shared" si="0"/>
        <v>1.1000000000000014</v>
      </c>
      <c r="E53" s="81">
        <f t="shared" si="2"/>
        <v>-1.8999999999999986</v>
      </c>
      <c r="F53" s="81">
        <v>16.7</v>
      </c>
      <c r="G53" s="81">
        <f t="shared" si="1"/>
        <v>4.6999999999999993</v>
      </c>
      <c r="H53" s="78">
        <f t="shared" si="3"/>
        <v>-0.19999999999999929</v>
      </c>
    </row>
    <row r="54" spans="1:8" x14ac:dyDescent="0.3">
      <c r="B54" s="1" t="s">
        <v>167</v>
      </c>
      <c r="C54" s="80">
        <v>18.8</v>
      </c>
      <c r="D54" s="80">
        <f t="shared" si="0"/>
        <v>4.5</v>
      </c>
      <c r="E54" s="81">
        <f t="shared" si="2"/>
        <v>-2.5999999999999979</v>
      </c>
      <c r="F54" s="81">
        <v>17.5</v>
      </c>
      <c r="G54" s="81">
        <f t="shared" si="1"/>
        <v>0.80000000000000071</v>
      </c>
      <c r="H54" s="78">
        <f t="shared" si="3"/>
        <v>-5.3000000000000007</v>
      </c>
    </row>
    <row r="55" spans="1:8" x14ac:dyDescent="0.3">
      <c r="B55" s="1" t="s">
        <v>168</v>
      </c>
      <c r="C55" s="80">
        <v>19.899999999999999</v>
      </c>
      <c r="D55" s="80">
        <f t="shared" si="0"/>
        <v>1.0999999999999979</v>
      </c>
      <c r="E55" s="81">
        <f t="shared" si="2"/>
        <v>-6.1000000000000014</v>
      </c>
      <c r="F55" s="81">
        <v>18.5</v>
      </c>
      <c r="G55" s="81">
        <f t="shared" si="1"/>
        <v>1</v>
      </c>
      <c r="H55" s="78">
        <f t="shared" si="3"/>
        <v>-4.1999999999999993</v>
      </c>
    </row>
    <row r="56" spans="1:8" x14ac:dyDescent="0.3">
      <c r="B56" s="1" t="s">
        <v>169</v>
      </c>
      <c r="C56" s="80">
        <v>19.7</v>
      </c>
      <c r="D56" s="80">
        <f t="shared" si="0"/>
        <v>-0.19999999999999929</v>
      </c>
      <c r="E56" s="81">
        <f t="shared" si="2"/>
        <v>-3.5</v>
      </c>
      <c r="F56" s="81">
        <v>22</v>
      </c>
      <c r="G56" s="81">
        <f t="shared" si="1"/>
        <v>3.5</v>
      </c>
      <c r="H56" s="78">
        <f t="shared" si="3"/>
        <v>-1.1999999999999993</v>
      </c>
    </row>
    <row r="57" spans="1:8" x14ac:dyDescent="0.3">
      <c r="A57" s="1">
        <v>2014</v>
      </c>
      <c r="B57" s="1" t="s">
        <v>158</v>
      </c>
      <c r="C57" s="80">
        <v>19.600000000000001</v>
      </c>
      <c r="D57" s="80">
        <f t="shared" si="0"/>
        <v>-9.9999999999997868E-2</v>
      </c>
      <c r="E57" s="81">
        <f t="shared" si="2"/>
        <v>0.10000000000000142</v>
      </c>
      <c r="F57" s="81">
        <v>24</v>
      </c>
      <c r="G57" s="81">
        <f t="shared" si="1"/>
        <v>2</v>
      </c>
      <c r="H57" s="78">
        <f t="shared" si="3"/>
        <v>5.3000000000000007</v>
      </c>
    </row>
    <row r="58" spans="1:8" x14ac:dyDescent="0.3">
      <c r="B58" s="1" t="s">
        <v>159</v>
      </c>
      <c r="C58" s="80">
        <v>19.8</v>
      </c>
      <c r="D58" s="80">
        <f t="shared" si="0"/>
        <v>0.19999999999999929</v>
      </c>
      <c r="E58" s="81">
        <f t="shared" si="2"/>
        <v>1.9000000000000021</v>
      </c>
      <c r="F58" s="81">
        <v>21.9</v>
      </c>
      <c r="G58" s="81">
        <f t="shared" si="1"/>
        <v>-2.1000000000000014</v>
      </c>
      <c r="H58" s="78">
        <f t="shared" si="3"/>
        <v>8.9999999999999982</v>
      </c>
    </row>
    <row r="59" spans="1:8" x14ac:dyDescent="0.3">
      <c r="B59" s="1" t="s">
        <v>160</v>
      </c>
      <c r="C59" s="80">
        <v>30.8</v>
      </c>
      <c r="D59" s="80">
        <f t="shared" si="0"/>
        <v>11</v>
      </c>
      <c r="E59" s="81">
        <f t="shared" si="2"/>
        <v>14.2</v>
      </c>
      <c r="F59" s="81">
        <v>28.8</v>
      </c>
      <c r="G59" s="81">
        <f t="shared" si="1"/>
        <v>6.9000000000000021</v>
      </c>
      <c r="H59" s="78">
        <f t="shared" si="3"/>
        <v>13.9</v>
      </c>
    </row>
    <row r="60" spans="1:8" x14ac:dyDescent="0.3">
      <c r="B60" s="1" t="s">
        <v>161</v>
      </c>
      <c r="C60" s="80">
        <v>24.9</v>
      </c>
      <c r="D60" s="80">
        <f t="shared" si="0"/>
        <v>-5.9000000000000021</v>
      </c>
      <c r="E60" s="81">
        <f t="shared" si="2"/>
        <v>9.8999999999999986</v>
      </c>
      <c r="F60" s="81">
        <v>26.2</v>
      </c>
      <c r="G60" s="81">
        <f t="shared" si="1"/>
        <v>-2.6000000000000014</v>
      </c>
      <c r="H60" s="78">
        <f t="shared" si="3"/>
        <v>10.7</v>
      </c>
    </row>
    <row r="61" spans="1:8" x14ac:dyDescent="0.3">
      <c r="B61" s="1" t="s">
        <v>162</v>
      </c>
      <c r="C61" s="80">
        <v>18.3</v>
      </c>
      <c r="D61" s="80">
        <f t="shared" si="0"/>
        <v>-6.5999999999999979</v>
      </c>
      <c r="E61" s="81">
        <f t="shared" si="2"/>
        <v>4.1000000000000014</v>
      </c>
      <c r="F61" s="81">
        <v>18.399999999999999</v>
      </c>
      <c r="G61" s="81">
        <f t="shared" si="1"/>
        <v>-7.8000000000000007</v>
      </c>
      <c r="H61" s="78">
        <f t="shared" si="3"/>
        <v>0</v>
      </c>
    </row>
    <row r="62" spans="1:8" x14ac:dyDescent="0.3">
      <c r="B62" s="1" t="s">
        <v>163</v>
      </c>
      <c r="C62" s="80">
        <v>21.3</v>
      </c>
      <c r="D62" s="80">
        <f t="shared" si="0"/>
        <v>3</v>
      </c>
      <c r="E62" s="81">
        <f t="shared" si="2"/>
        <v>11.3</v>
      </c>
      <c r="F62" s="81">
        <v>23.3</v>
      </c>
      <c r="G62" s="81">
        <f t="shared" si="1"/>
        <v>4.9000000000000021</v>
      </c>
      <c r="H62" s="78">
        <f t="shared" si="3"/>
        <v>7.9</v>
      </c>
    </row>
    <row r="63" spans="1:8" x14ac:dyDescent="0.3">
      <c r="B63" s="1" t="s">
        <v>164</v>
      </c>
      <c r="C63" s="80">
        <v>24.2</v>
      </c>
      <c r="D63" s="80">
        <f t="shared" si="0"/>
        <v>2.8999999999999986</v>
      </c>
      <c r="E63" s="81">
        <f t="shared" si="2"/>
        <v>2.5999999999999979</v>
      </c>
      <c r="F63" s="81">
        <v>25</v>
      </c>
      <c r="G63" s="81">
        <f t="shared" si="1"/>
        <v>1.6999999999999993</v>
      </c>
      <c r="H63" s="78">
        <f t="shared" si="3"/>
        <v>3.1999999999999993</v>
      </c>
    </row>
    <row r="64" spans="1:8" x14ac:dyDescent="0.3">
      <c r="B64" s="1" t="s">
        <v>165</v>
      </c>
      <c r="C64" s="80">
        <v>25.6</v>
      </c>
      <c r="D64" s="80">
        <f t="shared" si="0"/>
        <v>1.4000000000000021</v>
      </c>
      <c r="E64" s="81">
        <f t="shared" si="2"/>
        <v>12.400000000000002</v>
      </c>
      <c r="F64" s="81">
        <v>25.6</v>
      </c>
      <c r="G64" s="81">
        <f t="shared" si="1"/>
        <v>0.60000000000000142</v>
      </c>
      <c r="H64" s="78">
        <f t="shared" si="3"/>
        <v>13.600000000000001</v>
      </c>
    </row>
    <row r="65" spans="1:8" x14ac:dyDescent="0.3">
      <c r="B65" s="1" t="s">
        <v>166</v>
      </c>
      <c r="C65" s="80">
        <v>23.5</v>
      </c>
      <c r="D65" s="80">
        <f t="shared" si="0"/>
        <v>-2.1000000000000014</v>
      </c>
      <c r="E65" s="81">
        <f t="shared" si="2"/>
        <v>9.1999999999999993</v>
      </c>
      <c r="F65" s="81">
        <v>23.2</v>
      </c>
      <c r="G65" s="81">
        <f t="shared" si="1"/>
        <v>-2.4000000000000021</v>
      </c>
      <c r="H65" s="78">
        <f t="shared" si="3"/>
        <v>6.5</v>
      </c>
    </row>
    <row r="66" spans="1:8" x14ac:dyDescent="0.3">
      <c r="B66" s="1" t="s">
        <v>167</v>
      </c>
      <c r="C66" s="80">
        <v>17.899999999999999</v>
      </c>
      <c r="D66" s="80">
        <f t="shared" si="0"/>
        <v>-5.6000000000000014</v>
      </c>
      <c r="E66" s="81">
        <f t="shared" si="2"/>
        <v>-0.90000000000000213</v>
      </c>
      <c r="F66" s="81">
        <v>19.399999999999999</v>
      </c>
      <c r="G66" s="81">
        <f t="shared" si="1"/>
        <v>-3.8000000000000007</v>
      </c>
      <c r="H66" s="78">
        <f t="shared" si="3"/>
        <v>1.8999999999999986</v>
      </c>
    </row>
    <row r="67" spans="1:8" x14ac:dyDescent="0.3">
      <c r="B67" s="1" t="s">
        <v>168</v>
      </c>
      <c r="C67" s="80">
        <v>18.899999999999999</v>
      </c>
      <c r="D67" s="80">
        <f t="shared" si="0"/>
        <v>1</v>
      </c>
      <c r="E67" s="81">
        <f t="shared" si="2"/>
        <v>-1</v>
      </c>
      <c r="F67" s="81">
        <v>22</v>
      </c>
      <c r="G67" s="81">
        <f t="shared" si="1"/>
        <v>2.6000000000000014</v>
      </c>
      <c r="H67" s="78">
        <f t="shared" si="3"/>
        <v>3.5</v>
      </c>
    </row>
    <row r="68" spans="1:8" x14ac:dyDescent="0.3">
      <c r="B68" s="1" t="s">
        <v>169</v>
      </c>
      <c r="C68" s="80">
        <v>20.7</v>
      </c>
      <c r="D68" s="80">
        <f t="shared" si="0"/>
        <v>1.8000000000000007</v>
      </c>
      <c r="E68" s="81">
        <f t="shared" si="2"/>
        <v>1</v>
      </c>
      <c r="F68" s="81">
        <v>22.1</v>
      </c>
      <c r="G68" s="81">
        <f t="shared" si="1"/>
        <v>0.10000000000000142</v>
      </c>
      <c r="H68" s="78">
        <f t="shared" si="3"/>
        <v>0.10000000000000142</v>
      </c>
    </row>
    <row r="69" spans="1:8" x14ac:dyDescent="0.3">
      <c r="A69" s="1">
        <v>2015</v>
      </c>
      <c r="B69" s="1" t="s">
        <v>158</v>
      </c>
      <c r="C69" s="80">
        <v>21.9</v>
      </c>
      <c r="D69" s="80">
        <f t="shared" si="0"/>
        <v>1.1999999999999993</v>
      </c>
      <c r="E69" s="81">
        <f t="shared" si="2"/>
        <v>2.2999999999999972</v>
      </c>
      <c r="F69" s="81">
        <v>22.7</v>
      </c>
      <c r="G69" s="81">
        <f t="shared" si="1"/>
        <v>0.59999999999999787</v>
      </c>
      <c r="H69" s="78">
        <f t="shared" si="3"/>
        <v>-1.3000000000000007</v>
      </c>
    </row>
    <row r="70" spans="1:8" x14ac:dyDescent="0.3">
      <c r="B70" s="1" t="s">
        <v>159</v>
      </c>
      <c r="C70" s="80">
        <v>20.3</v>
      </c>
      <c r="D70" s="80">
        <f t="shared" si="0"/>
        <v>-1.5999999999999979</v>
      </c>
      <c r="E70" s="81">
        <f t="shared" si="2"/>
        <v>0.5</v>
      </c>
      <c r="F70" s="81">
        <v>21.4</v>
      </c>
      <c r="G70" s="81">
        <f t="shared" si="1"/>
        <v>-1.3000000000000007</v>
      </c>
      <c r="H70" s="78">
        <f t="shared" si="3"/>
        <v>-0.5</v>
      </c>
    </row>
    <row r="71" spans="1:8" x14ac:dyDescent="0.3">
      <c r="B71" s="1" t="s">
        <v>160</v>
      </c>
      <c r="C71" s="80">
        <v>22.5</v>
      </c>
      <c r="D71" s="80">
        <f t="shared" si="0"/>
        <v>2.1999999999999993</v>
      </c>
      <c r="E71" s="81">
        <f t="shared" si="2"/>
        <v>-8.3000000000000007</v>
      </c>
      <c r="F71" s="81">
        <v>20.3</v>
      </c>
      <c r="G71" s="81">
        <f t="shared" si="1"/>
        <v>-1.0999999999999979</v>
      </c>
      <c r="H71" s="78">
        <f t="shared" si="3"/>
        <v>-8.5</v>
      </c>
    </row>
    <row r="72" spans="1:8" x14ac:dyDescent="0.3">
      <c r="B72" s="1" t="s">
        <v>161</v>
      </c>
      <c r="C72" s="80">
        <v>21.8</v>
      </c>
      <c r="D72" s="80">
        <f t="shared" si="0"/>
        <v>-0.69999999999999929</v>
      </c>
      <c r="E72" s="81">
        <f t="shared" si="2"/>
        <v>-3.0999999999999979</v>
      </c>
      <c r="F72" s="81">
        <v>18.100000000000001</v>
      </c>
      <c r="G72" s="81">
        <f t="shared" si="1"/>
        <v>-2.1999999999999993</v>
      </c>
      <c r="H72" s="78">
        <f t="shared" si="3"/>
        <v>-8.0999999999999979</v>
      </c>
    </row>
    <row r="73" spans="1:8" x14ac:dyDescent="0.3">
      <c r="B73" s="1" t="s">
        <v>162</v>
      </c>
      <c r="C73" s="80">
        <v>19.7</v>
      </c>
      <c r="D73" s="80">
        <f t="shared" si="0"/>
        <v>-2.1000000000000014</v>
      </c>
      <c r="E73" s="81">
        <f t="shared" si="2"/>
        <v>1.3999999999999986</v>
      </c>
      <c r="F73" s="81">
        <v>18.7</v>
      </c>
      <c r="G73" s="81">
        <f t="shared" si="1"/>
        <v>0.59999999999999787</v>
      </c>
      <c r="H73" s="78">
        <f t="shared" si="3"/>
        <v>0.30000000000000071</v>
      </c>
    </row>
    <row r="74" spans="1:8" x14ac:dyDescent="0.3">
      <c r="B74" s="1" t="s">
        <v>163</v>
      </c>
      <c r="C74" s="80">
        <v>19.899999999999999</v>
      </c>
      <c r="D74" s="80">
        <f t="shared" si="0"/>
        <v>0.19999999999999929</v>
      </c>
      <c r="E74" s="81">
        <f t="shared" si="2"/>
        <v>-1.4000000000000021</v>
      </c>
      <c r="F74" s="81">
        <v>20.6</v>
      </c>
      <c r="G74" s="81">
        <f t="shared" si="1"/>
        <v>1.9000000000000021</v>
      </c>
      <c r="H74" s="78">
        <f t="shared" si="3"/>
        <v>-2.6999999999999993</v>
      </c>
    </row>
    <row r="75" spans="1:8" x14ac:dyDescent="0.3">
      <c r="B75" s="1" t="s">
        <v>164</v>
      </c>
      <c r="C75" s="80">
        <v>12.9</v>
      </c>
      <c r="D75" s="80">
        <f t="shared" si="0"/>
        <v>-6.9999999999999982</v>
      </c>
      <c r="E75" s="81">
        <f t="shared" si="2"/>
        <v>-11.299999999999999</v>
      </c>
      <c r="F75" s="81">
        <v>18.2</v>
      </c>
      <c r="G75" s="81">
        <f t="shared" si="1"/>
        <v>-2.4000000000000021</v>
      </c>
      <c r="H75" s="78">
        <f t="shared" si="3"/>
        <v>-6.8000000000000007</v>
      </c>
    </row>
    <row r="76" spans="1:8" x14ac:dyDescent="0.3">
      <c r="B76" s="1" t="s">
        <v>165</v>
      </c>
      <c r="C76" s="80">
        <v>9.6999999999999993</v>
      </c>
      <c r="D76" s="80">
        <f t="shared" si="0"/>
        <v>-3.2000000000000011</v>
      </c>
      <c r="E76" s="81">
        <f t="shared" si="2"/>
        <v>-15.900000000000002</v>
      </c>
      <c r="F76" s="81">
        <v>17.5</v>
      </c>
      <c r="G76" s="81">
        <f t="shared" si="1"/>
        <v>-0.69999999999999929</v>
      </c>
      <c r="H76" s="78">
        <f t="shared" si="3"/>
        <v>-8.1000000000000014</v>
      </c>
    </row>
    <row r="77" spans="1:8" x14ac:dyDescent="0.3">
      <c r="B77" s="1" t="s">
        <v>166</v>
      </c>
      <c r="C77" s="80">
        <v>20.6</v>
      </c>
      <c r="D77" s="80">
        <f t="shared" si="0"/>
        <v>10.900000000000002</v>
      </c>
      <c r="E77" s="81">
        <f t="shared" si="2"/>
        <v>-2.8999999999999986</v>
      </c>
      <c r="F77" s="81">
        <v>20.9</v>
      </c>
      <c r="G77" s="81">
        <f t="shared" si="1"/>
        <v>3.3999999999999986</v>
      </c>
      <c r="H77" s="78">
        <f t="shared" si="3"/>
        <v>-2.3000000000000007</v>
      </c>
    </row>
    <row r="78" spans="1:8" x14ac:dyDescent="0.3">
      <c r="B78" s="1" t="s">
        <v>167</v>
      </c>
      <c r="C78" s="80">
        <v>16.600000000000001</v>
      </c>
      <c r="D78" s="80">
        <f t="shared" si="0"/>
        <v>-4</v>
      </c>
      <c r="E78" s="81">
        <f t="shared" si="2"/>
        <v>-1.2999999999999972</v>
      </c>
      <c r="F78" s="81">
        <v>20.5</v>
      </c>
      <c r="G78" s="81">
        <f t="shared" si="1"/>
        <v>-0.39999999999999858</v>
      </c>
      <c r="H78" s="78">
        <f t="shared" si="3"/>
        <v>1.1000000000000014</v>
      </c>
    </row>
    <row r="79" spans="1:8" x14ac:dyDescent="0.3">
      <c r="B79" s="1" t="s">
        <v>168</v>
      </c>
      <c r="C79" s="80">
        <v>12.8</v>
      </c>
      <c r="D79" s="80">
        <f t="shared" si="0"/>
        <v>-3.8000000000000007</v>
      </c>
      <c r="E79" s="81">
        <f t="shared" si="2"/>
        <v>-6.0999999999999979</v>
      </c>
      <c r="F79" s="81">
        <v>18.7</v>
      </c>
      <c r="G79" s="81">
        <f t="shared" si="1"/>
        <v>-1.8000000000000007</v>
      </c>
      <c r="H79" s="78">
        <f t="shared" si="3"/>
        <v>-3.3000000000000007</v>
      </c>
    </row>
    <row r="80" spans="1:8" x14ac:dyDescent="0.3">
      <c r="B80" s="1" t="s">
        <v>169</v>
      </c>
      <c r="C80" s="80">
        <v>19.600000000000001</v>
      </c>
      <c r="D80" s="80">
        <f t="shared" si="0"/>
        <v>6.8000000000000007</v>
      </c>
      <c r="E80" s="81">
        <f t="shared" si="2"/>
        <v>-1.0999999999999979</v>
      </c>
      <c r="F80" s="81">
        <v>23.4</v>
      </c>
      <c r="G80" s="81">
        <f t="shared" si="1"/>
        <v>4.6999999999999993</v>
      </c>
      <c r="H80" s="78">
        <f t="shared" si="3"/>
        <v>1.2999999999999972</v>
      </c>
    </row>
    <row r="81" spans="1:8" x14ac:dyDescent="0.3">
      <c r="A81" s="1">
        <v>2016</v>
      </c>
      <c r="B81" s="1" t="s">
        <v>158</v>
      </c>
      <c r="C81" s="80">
        <v>12.8</v>
      </c>
      <c r="D81" s="80">
        <f t="shared" si="0"/>
        <v>-6.8000000000000007</v>
      </c>
      <c r="E81" s="81">
        <f t="shared" si="2"/>
        <v>-9.0999999999999979</v>
      </c>
      <c r="F81" s="81">
        <v>19.5</v>
      </c>
      <c r="G81" s="81">
        <f t="shared" si="1"/>
        <v>-3.8999999999999986</v>
      </c>
      <c r="H81" s="78">
        <f t="shared" si="3"/>
        <v>-3.1999999999999993</v>
      </c>
    </row>
    <row r="82" spans="1:8" x14ac:dyDescent="0.3">
      <c r="B82" s="1" t="s">
        <v>159</v>
      </c>
      <c r="C82" s="80">
        <v>19.3</v>
      </c>
      <c r="D82" s="80">
        <f t="shared" si="0"/>
        <v>6.5</v>
      </c>
      <c r="E82" s="81">
        <f t="shared" si="2"/>
        <v>-1</v>
      </c>
      <c r="F82" s="81">
        <v>25.4</v>
      </c>
      <c r="G82" s="81">
        <f t="shared" si="1"/>
        <v>5.8999999999999986</v>
      </c>
      <c r="H82" s="78">
        <f t="shared" si="3"/>
        <v>4</v>
      </c>
    </row>
    <row r="83" spans="1:8" x14ac:dyDescent="0.3">
      <c r="B83" s="1" t="s">
        <v>160</v>
      </c>
      <c r="C83" s="80">
        <v>24.4</v>
      </c>
      <c r="D83" s="80">
        <f t="shared" si="0"/>
        <v>5.0999999999999979</v>
      </c>
      <c r="E83" s="81">
        <f t="shared" si="2"/>
        <v>1.8999999999999986</v>
      </c>
      <c r="F83" s="81">
        <v>25.5</v>
      </c>
      <c r="G83" s="81">
        <f t="shared" si="1"/>
        <v>0.10000000000000142</v>
      </c>
      <c r="H83" s="78">
        <f t="shared" si="3"/>
        <v>5.1999999999999993</v>
      </c>
    </row>
    <row r="84" spans="1:8" x14ac:dyDescent="0.3">
      <c r="B84" s="1" t="s">
        <v>161</v>
      </c>
      <c r="C84" s="80">
        <v>25.5</v>
      </c>
      <c r="D84" s="80">
        <f t="shared" si="0"/>
        <v>1.1000000000000014</v>
      </c>
      <c r="E84" s="81">
        <f t="shared" si="2"/>
        <v>3.6999999999999993</v>
      </c>
      <c r="F84" s="81">
        <v>26</v>
      </c>
      <c r="G84" s="81">
        <f t="shared" si="1"/>
        <v>0.5</v>
      </c>
      <c r="H84" s="78">
        <f t="shared" si="3"/>
        <v>7.8999999999999986</v>
      </c>
    </row>
    <row r="85" spans="1:8" x14ac:dyDescent="0.3">
      <c r="B85" s="1" t="s">
        <v>162</v>
      </c>
      <c r="C85" s="80">
        <v>26.9</v>
      </c>
      <c r="D85" s="80">
        <f t="shared" si="0"/>
        <v>1.3999999999999986</v>
      </c>
      <c r="E85" s="81">
        <f t="shared" si="2"/>
        <v>7.1999999999999993</v>
      </c>
      <c r="F85" s="81">
        <v>28.5</v>
      </c>
      <c r="G85" s="81">
        <f t="shared" si="1"/>
        <v>2.5</v>
      </c>
      <c r="H85" s="78">
        <f t="shared" si="3"/>
        <v>9.8000000000000007</v>
      </c>
    </row>
    <row r="86" spans="1:8" x14ac:dyDescent="0.3">
      <c r="B86" s="1" t="s">
        <v>163</v>
      </c>
      <c r="C86" s="80">
        <v>21.1</v>
      </c>
      <c r="D86" s="80">
        <f t="shared" si="0"/>
        <v>-5.7999999999999972</v>
      </c>
      <c r="E86" s="81">
        <f t="shared" si="2"/>
        <v>1.2000000000000028</v>
      </c>
      <c r="F86" s="81">
        <v>22.9</v>
      </c>
      <c r="G86" s="81">
        <f t="shared" si="1"/>
        <v>-5.6000000000000014</v>
      </c>
      <c r="H86" s="78">
        <f t="shared" si="3"/>
        <v>2.2999999999999972</v>
      </c>
    </row>
    <row r="87" spans="1:8" x14ac:dyDescent="0.3">
      <c r="B87" s="1" t="s">
        <v>164</v>
      </c>
      <c r="C87" s="80">
        <v>24.2</v>
      </c>
      <c r="D87" s="80">
        <f t="shared" ref="D87:D139" si="4">+C87-C86</f>
        <v>3.0999999999999979</v>
      </c>
      <c r="E87" s="81">
        <f t="shared" si="2"/>
        <v>11.299999999999999</v>
      </c>
      <c r="F87" s="81">
        <v>24.2</v>
      </c>
      <c r="G87" s="81">
        <f t="shared" ref="G87:G139" si="5">+F87-F86</f>
        <v>1.3000000000000007</v>
      </c>
      <c r="H87" s="78">
        <f t="shared" si="3"/>
        <v>6</v>
      </c>
    </row>
    <row r="88" spans="1:8" x14ac:dyDescent="0.3">
      <c r="B88" s="1" t="s">
        <v>165</v>
      </c>
      <c r="C88" s="80">
        <v>31.1</v>
      </c>
      <c r="D88" s="80">
        <f t="shared" si="4"/>
        <v>6.9000000000000021</v>
      </c>
      <c r="E88" s="81">
        <f t="shared" si="2"/>
        <v>21.400000000000002</v>
      </c>
      <c r="F88" s="81">
        <v>30.1</v>
      </c>
      <c r="G88" s="81">
        <f t="shared" si="5"/>
        <v>5.9000000000000021</v>
      </c>
      <c r="H88" s="78">
        <f t="shared" si="3"/>
        <v>12.600000000000001</v>
      </c>
    </row>
    <row r="89" spans="1:8" x14ac:dyDescent="0.3">
      <c r="B89" s="1" t="s">
        <v>166</v>
      </c>
      <c r="C89" s="80">
        <v>17.3</v>
      </c>
      <c r="D89" s="80">
        <f t="shared" si="4"/>
        <v>-13.8</v>
      </c>
      <c r="E89" s="81">
        <f t="shared" si="2"/>
        <v>-3.3000000000000007</v>
      </c>
      <c r="F89" s="81">
        <v>23.5</v>
      </c>
      <c r="G89" s="81">
        <f t="shared" si="5"/>
        <v>-6.6000000000000014</v>
      </c>
      <c r="H89" s="78">
        <f t="shared" si="3"/>
        <v>2.6000000000000014</v>
      </c>
    </row>
    <row r="90" spans="1:8" x14ac:dyDescent="0.3">
      <c r="B90" s="1" t="s">
        <v>167</v>
      </c>
      <c r="C90" s="80">
        <v>15.2</v>
      </c>
      <c r="D90" s="80">
        <f t="shared" si="4"/>
        <v>-2.1000000000000014</v>
      </c>
      <c r="E90" s="81">
        <f t="shared" si="2"/>
        <v>-1.4000000000000021</v>
      </c>
      <c r="F90" s="81">
        <v>20.7</v>
      </c>
      <c r="G90" s="81">
        <f t="shared" si="5"/>
        <v>-2.8000000000000007</v>
      </c>
      <c r="H90" s="78">
        <f t="shared" si="3"/>
        <v>0.19999999999999929</v>
      </c>
    </row>
    <row r="91" spans="1:8" x14ac:dyDescent="0.3">
      <c r="B91" s="1" t="s">
        <v>168</v>
      </c>
      <c r="C91" s="80">
        <v>19.2</v>
      </c>
      <c r="D91" s="80">
        <f t="shared" si="4"/>
        <v>4</v>
      </c>
      <c r="E91" s="81">
        <f t="shared" si="2"/>
        <v>6.3999999999999986</v>
      </c>
      <c r="F91" s="81">
        <v>22.6</v>
      </c>
      <c r="G91" s="81">
        <f t="shared" si="5"/>
        <v>1.9000000000000021</v>
      </c>
      <c r="H91" s="78">
        <f t="shared" si="3"/>
        <v>3.9000000000000021</v>
      </c>
    </row>
    <row r="92" spans="1:8" x14ac:dyDescent="0.3">
      <c r="B92" s="1" t="s">
        <v>169</v>
      </c>
      <c r="C92" s="80">
        <v>17.100000000000001</v>
      </c>
      <c r="D92" s="80">
        <f t="shared" si="4"/>
        <v>-2.0999999999999979</v>
      </c>
      <c r="E92" s="81">
        <f t="shared" si="2"/>
        <v>-2.5</v>
      </c>
      <c r="F92" s="81">
        <v>20.3</v>
      </c>
      <c r="G92" s="81">
        <f t="shared" si="5"/>
        <v>-2.3000000000000007</v>
      </c>
      <c r="H92" s="78">
        <f t="shared" si="3"/>
        <v>-3.0999999999999979</v>
      </c>
    </row>
    <row r="93" spans="1:8" x14ac:dyDescent="0.3">
      <c r="A93" s="1">
        <v>2017</v>
      </c>
      <c r="B93" s="1" t="s">
        <v>158</v>
      </c>
      <c r="C93" s="80">
        <v>20</v>
      </c>
      <c r="D93" s="80">
        <f t="shared" si="4"/>
        <v>2.8999999999999986</v>
      </c>
      <c r="E93" s="81">
        <f t="shared" si="2"/>
        <v>7.1999999999999993</v>
      </c>
      <c r="F93" s="81">
        <v>24.8</v>
      </c>
      <c r="G93" s="81">
        <f t="shared" si="5"/>
        <v>4.5</v>
      </c>
      <c r="H93" s="78">
        <f t="shared" si="3"/>
        <v>5.3000000000000007</v>
      </c>
    </row>
    <row r="94" spans="1:8" x14ac:dyDescent="0.3">
      <c r="B94" s="1" t="s">
        <v>159</v>
      </c>
      <c r="C94" s="80">
        <v>24.3</v>
      </c>
      <c r="D94" s="80">
        <f t="shared" si="4"/>
        <v>4.3000000000000007</v>
      </c>
      <c r="E94" s="81">
        <f t="shared" si="2"/>
        <v>5</v>
      </c>
      <c r="F94" s="81">
        <v>23.2</v>
      </c>
      <c r="G94" s="81">
        <f t="shared" si="5"/>
        <v>-1.6000000000000014</v>
      </c>
      <c r="H94" s="78">
        <f t="shared" si="3"/>
        <v>-2.1999999999999993</v>
      </c>
    </row>
    <row r="95" spans="1:8" x14ac:dyDescent="0.3">
      <c r="B95" s="1" t="s">
        <v>160</v>
      </c>
      <c r="C95" s="80">
        <v>14.1</v>
      </c>
      <c r="D95" s="80">
        <f t="shared" si="4"/>
        <v>-10.200000000000001</v>
      </c>
      <c r="E95" s="81">
        <f t="shared" si="2"/>
        <v>-10.299999999999999</v>
      </c>
      <c r="F95" s="81">
        <v>18.600000000000001</v>
      </c>
      <c r="G95" s="81">
        <f t="shared" si="5"/>
        <v>-4.5999999999999979</v>
      </c>
      <c r="H95" s="78">
        <f t="shared" si="3"/>
        <v>-6.8999999999999986</v>
      </c>
    </row>
    <row r="96" spans="1:8" x14ac:dyDescent="0.3">
      <c r="B96" s="1" t="s">
        <v>161</v>
      </c>
      <c r="C96" s="80">
        <v>17.7</v>
      </c>
      <c r="D96" s="80">
        <f t="shared" si="4"/>
        <v>3.5999999999999996</v>
      </c>
      <c r="E96" s="81">
        <f t="shared" si="2"/>
        <v>-7.8000000000000007</v>
      </c>
      <c r="F96" s="81">
        <v>17.8</v>
      </c>
      <c r="G96" s="81">
        <f t="shared" si="5"/>
        <v>-0.80000000000000071</v>
      </c>
      <c r="H96" s="78">
        <f t="shared" si="3"/>
        <v>-8.1999999999999993</v>
      </c>
    </row>
    <row r="97" spans="1:8" x14ac:dyDescent="0.3">
      <c r="B97" s="1" t="s">
        <v>162</v>
      </c>
      <c r="C97" s="80">
        <v>18.3</v>
      </c>
      <c r="D97" s="80">
        <f t="shared" si="4"/>
        <v>0.60000000000000142</v>
      </c>
      <c r="E97" s="81">
        <f t="shared" si="2"/>
        <v>-8.5999999999999979</v>
      </c>
      <c r="F97" s="81">
        <v>15.3</v>
      </c>
      <c r="G97" s="81">
        <f t="shared" si="5"/>
        <v>-2.5</v>
      </c>
      <c r="H97" s="78">
        <f t="shared" si="3"/>
        <v>-13.2</v>
      </c>
    </row>
    <row r="98" spans="1:8" x14ac:dyDescent="0.3">
      <c r="B98" s="1" t="s">
        <v>163</v>
      </c>
      <c r="C98" s="80">
        <v>14.1</v>
      </c>
      <c r="D98" s="80">
        <f t="shared" si="4"/>
        <v>-4.2000000000000011</v>
      </c>
      <c r="E98" s="81">
        <f t="shared" ref="E98:E139" si="6">+C98-C86</f>
        <v>-7.0000000000000018</v>
      </c>
      <c r="F98" s="81">
        <v>14.9</v>
      </c>
      <c r="G98" s="81">
        <f t="shared" si="5"/>
        <v>-0.40000000000000036</v>
      </c>
      <c r="H98" s="78">
        <f t="shared" ref="H98:H139" si="7">+F98-F86</f>
        <v>-7.9999999999999982</v>
      </c>
    </row>
    <row r="99" spans="1:8" x14ac:dyDescent="0.3">
      <c r="B99" s="1" t="s">
        <v>164</v>
      </c>
      <c r="C99" s="80">
        <v>15.7</v>
      </c>
      <c r="D99" s="80">
        <f t="shared" si="4"/>
        <v>1.5999999999999996</v>
      </c>
      <c r="E99" s="81">
        <f t="shared" si="6"/>
        <v>-8.5</v>
      </c>
      <c r="F99" s="81">
        <v>14.7</v>
      </c>
      <c r="G99" s="81">
        <f t="shared" si="5"/>
        <v>-0.20000000000000107</v>
      </c>
      <c r="H99" s="78">
        <f t="shared" si="7"/>
        <v>-9.5</v>
      </c>
    </row>
    <row r="100" spans="1:8" x14ac:dyDescent="0.3">
      <c r="B100" s="1" t="s">
        <v>165</v>
      </c>
      <c r="C100" s="80">
        <v>13</v>
      </c>
      <c r="D100" s="80">
        <f t="shared" si="4"/>
        <v>-2.6999999999999993</v>
      </c>
      <c r="E100" s="81">
        <f t="shared" si="6"/>
        <v>-18.100000000000001</v>
      </c>
      <c r="F100" s="81">
        <v>17.5</v>
      </c>
      <c r="G100" s="81">
        <f t="shared" si="5"/>
        <v>2.8000000000000007</v>
      </c>
      <c r="H100" s="78">
        <f t="shared" si="7"/>
        <v>-12.600000000000001</v>
      </c>
    </row>
    <row r="101" spans="1:8" x14ac:dyDescent="0.3">
      <c r="B101" s="1" t="s">
        <v>166</v>
      </c>
      <c r="C101" s="80">
        <v>14.3</v>
      </c>
      <c r="D101" s="80">
        <f t="shared" si="4"/>
        <v>1.3000000000000007</v>
      </c>
      <c r="E101" s="81">
        <f t="shared" si="6"/>
        <v>-3</v>
      </c>
      <c r="F101" s="81">
        <v>15.8</v>
      </c>
      <c r="G101" s="81">
        <f t="shared" si="5"/>
        <v>-1.6999999999999993</v>
      </c>
      <c r="H101" s="78">
        <f t="shared" si="7"/>
        <v>-7.6999999999999993</v>
      </c>
    </row>
    <row r="102" spans="1:8" x14ac:dyDescent="0.3">
      <c r="B102" s="1" t="s">
        <v>167</v>
      </c>
      <c r="C102" s="80">
        <v>15.6</v>
      </c>
      <c r="D102" s="80">
        <f t="shared" si="4"/>
        <v>1.2999999999999989</v>
      </c>
      <c r="E102" s="81">
        <f t="shared" si="6"/>
        <v>0.40000000000000036</v>
      </c>
      <c r="F102" s="81">
        <v>18.2</v>
      </c>
      <c r="G102" s="81">
        <f t="shared" si="5"/>
        <v>2.3999999999999986</v>
      </c>
      <c r="H102" s="78">
        <f t="shared" si="7"/>
        <v>-2.5</v>
      </c>
    </row>
    <row r="103" spans="1:8" x14ac:dyDescent="0.3">
      <c r="B103" s="1" t="s">
        <v>168</v>
      </c>
      <c r="C103" s="80">
        <v>13</v>
      </c>
      <c r="D103" s="80">
        <f t="shared" si="4"/>
        <v>-2.5999999999999996</v>
      </c>
      <c r="E103" s="81">
        <f t="shared" si="6"/>
        <v>-6.1999999999999993</v>
      </c>
      <c r="F103" s="81">
        <v>18.600000000000001</v>
      </c>
      <c r="G103" s="81">
        <f t="shared" si="5"/>
        <v>0.40000000000000213</v>
      </c>
      <c r="H103" s="78">
        <f t="shared" si="7"/>
        <v>-4</v>
      </c>
    </row>
    <row r="104" spans="1:8" x14ac:dyDescent="0.3">
      <c r="B104" s="1" t="s">
        <v>169</v>
      </c>
      <c r="C104" s="80">
        <v>20</v>
      </c>
      <c r="D104" s="80">
        <f t="shared" si="4"/>
        <v>7</v>
      </c>
      <c r="E104" s="81">
        <f t="shared" si="6"/>
        <v>2.8999999999999986</v>
      </c>
      <c r="F104" s="81">
        <v>21.4</v>
      </c>
      <c r="G104" s="81">
        <f t="shared" si="5"/>
        <v>2.7999999999999972</v>
      </c>
      <c r="H104" s="78">
        <f t="shared" si="7"/>
        <v>1.0999999999999979</v>
      </c>
    </row>
    <row r="105" spans="1:8" x14ac:dyDescent="0.3">
      <c r="A105" s="1">
        <v>2018</v>
      </c>
      <c r="B105" s="1" t="s">
        <v>158</v>
      </c>
      <c r="C105" s="80">
        <v>25.2</v>
      </c>
      <c r="D105" s="80">
        <f t="shared" si="4"/>
        <v>5.1999999999999993</v>
      </c>
      <c r="E105" s="81">
        <f t="shared" si="6"/>
        <v>5.1999999999999993</v>
      </c>
      <c r="F105" s="81">
        <v>21.8</v>
      </c>
      <c r="G105" s="81">
        <f t="shared" si="5"/>
        <v>0.40000000000000213</v>
      </c>
      <c r="H105" s="78">
        <f t="shared" si="7"/>
        <v>-3</v>
      </c>
    </row>
    <row r="106" spans="1:8" x14ac:dyDescent="0.3">
      <c r="B106" s="1" t="s">
        <v>159</v>
      </c>
      <c r="C106" s="80">
        <v>17.399999999999999</v>
      </c>
      <c r="D106" s="80">
        <f t="shared" si="4"/>
        <v>-7.8000000000000007</v>
      </c>
      <c r="E106" s="81">
        <f t="shared" si="6"/>
        <v>-6.9000000000000021</v>
      </c>
      <c r="F106" s="81">
        <v>20.5</v>
      </c>
      <c r="G106" s="81">
        <f t="shared" si="5"/>
        <v>-1.3000000000000007</v>
      </c>
      <c r="H106" s="78">
        <f t="shared" si="7"/>
        <v>-2.6999999999999993</v>
      </c>
    </row>
    <row r="107" spans="1:8" x14ac:dyDescent="0.3">
      <c r="B107" s="1" t="s">
        <v>160</v>
      </c>
      <c r="C107" s="80">
        <v>28.8</v>
      </c>
      <c r="D107" s="80">
        <f t="shared" si="4"/>
        <v>11.400000000000002</v>
      </c>
      <c r="E107" s="81">
        <f t="shared" si="6"/>
        <v>14.700000000000001</v>
      </c>
      <c r="F107" s="81">
        <v>24.6</v>
      </c>
      <c r="G107" s="81">
        <f t="shared" si="5"/>
        <v>4.1000000000000014</v>
      </c>
      <c r="H107" s="78">
        <f t="shared" si="7"/>
        <v>6</v>
      </c>
    </row>
    <row r="108" spans="1:8" x14ac:dyDescent="0.3">
      <c r="B108" s="1" t="s">
        <v>161</v>
      </c>
      <c r="C108" s="80">
        <v>28.5</v>
      </c>
      <c r="D108" s="80">
        <f t="shared" si="4"/>
        <v>-0.30000000000000071</v>
      </c>
      <c r="E108" s="81">
        <f t="shared" si="6"/>
        <v>10.8</v>
      </c>
      <c r="F108" s="81">
        <v>28.7</v>
      </c>
      <c r="G108" s="81">
        <f t="shared" si="5"/>
        <v>4.0999999999999979</v>
      </c>
      <c r="H108" s="78">
        <f t="shared" si="7"/>
        <v>10.899999999999999</v>
      </c>
    </row>
    <row r="109" spans="1:8" x14ac:dyDescent="0.3">
      <c r="B109" s="1" t="s">
        <v>162</v>
      </c>
      <c r="C109" s="80">
        <v>22.5</v>
      </c>
      <c r="D109" s="80">
        <f t="shared" si="4"/>
        <v>-6</v>
      </c>
      <c r="E109" s="81">
        <f t="shared" si="6"/>
        <v>4.1999999999999993</v>
      </c>
      <c r="F109" s="81">
        <v>27</v>
      </c>
      <c r="G109" s="81">
        <f t="shared" si="5"/>
        <v>-1.6999999999999993</v>
      </c>
      <c r="H109" s="78">
        <f t="shared" si="7"/>
        <v>11.7</v>
      </c>
    </row>
    <row r="110" spans="1:8" x14ac:dyDescent="0.3">
      <c r="B110" s="1" t="s">
        <v>163</v>
      </c>
      <c r="C110" s="80">
        <v>27.1</v>
      </c>
      <c r="D110" s="80">
        <f t="shared" si="4"/>
        <v>4.6000000000000014</v>
      </c>
      <c r="E110" s="81">
        <f t="shared" si="6"/>
        <v>13.000000000000002</v>
      </c>
      <c r="F110" s="81">
        <v>30.7</v>
      </c>
      <c r="G110" s="81">
        <f t="shared" si="5"/>
        <v>3.6999999999999993</v>
      </c>
      <c r="H110" s="78">
        <f t="shared" si="7"/>
        <v>15.799999999999999</v>
      </c>
    </row>
    <row r="111" spans="1:8" x14ac:dyDescent="0.3">
      <c r="B111" s="1" t="s">
        <v>164</v>
      </c>
      <c r="C111" s="80">
        <v>27.9</v>
      </c>
      <c r="D111" s="80">
        <f t="shared" si="4"/>
        <v>0.79999999999999716</v>
      </c>
      <c r="E111" s="81">
        <f t="shared" si="6"/>
        <v>12.2</v>
      </c>
      <c r="F111" s="81">
        <v>29.5</v>
      </c>
      <c r="G111" s="81">
        <f t="shared" si="5"/>
        <v>-1.1999999999999993</v>
      </c>
      <c r="H111" s="78">
        <f t="shared" si="7"/>
        <v>14.8</v>
      </c>
    </row>
    <row r="112" spans="1:8" x14ac:dyDescent="0.3">
      <c r="B112" s="1" t="s">
        <v>165</v>
      </c>
      <c r="C112" s="80">
        <v>23.6</v>
      </c>
      <c r="D112" s="80">
        <f t="shared" si="4"/>
        <v>-4.2999999999999972</v>
      </c>
      <c r="E112" s="81">
        <f t="shared" si="6"/>
        <v>10.600000000000001</v>
      </c>
      <c r="F112" s="81">
        <v>26.6</v>
      </c>
      <c r="G112" s="81">
        <f t="shared" si="5"/>
        <v>-2.8999999999999986</v>
      </c>
      <c r="H112" s="78">
        <f t="shared" si="7"/>
        <v>9.1000000000000014</v>
      </c>
    </row>
    <row r="113" spans="1:8" x14ac:dyDescent="0.3">
      <c r="B113" s="1" t="s">
        <v>166</v>
      </c>
      <c r="C113" s="80">
        <v>26.8</v>
      </c>
      <c r="D113" s="80">
        <f t="shared" si="4"/>
        <v>3.1999999999999993</v>
      </c>
      <c r="E113" s="81">
        <f t="shared" si="6"/>
        <v>12.5</v>
      </c>
      <c r="F113" s="81">
        <v>28.6</v>
      </c>
      <c r="G113" s="81">
        <f t="shared" si="5"/>
        <v>2</v>
      </c>
      <c r="H113" s="78">
        <f t="shared" si="7"/>
        <v>12.8</v>
      </c>
    </row>
    <row r="114" spans="1:8" x14ac:dyDescent="0.3">
      <c r="B114" s="1" t="s">
        <v>167</v>
      </c>
      <c r="C114" s="80">
        <v>21.3</v>
      </c>
      <c r="D114" s="80">
        <f t="shared" si="4"/>
        <v>-5.5</v>
      </c>
      <c r="E114" s="81">
        <f t="shared" si="6"/>
        <v>5.7000000000000011</v>
      </c>
      <c r="F114" s="81">
        <v>26.8</v>
      </c>
      <c r="G114" s="81">
        <f t="shared" si="5"/>
        <v>-1.8000000000000007</v>
      </c>
      <c r="H114" s="78">
        <f t="shared" si="7"/>
        <v>8.6000000000000014</v>
      </c>
    </row>
    <row r="115" spans="1:8" x14ac:dyDescent="0.3">
      <c r="B115" s="1" t="s">
        <v>168</v>
      </c>
      <c r="C115" s="80">
        <v>24.6</v>
      </c>
      <c r="D115" s="80">
        <f t="shared" si="4"/>
        <v>3.3000000000000007</v>
      </c>
      <c r="E115" s="81">
        <f t="shared" si="6"/>
        <v>11.600000000000001</v>
      </c>
      <c r="F115" s="81">
        <v>28</v>
      </c>
      <c r="G115" s="81">
        <f t="shared" si="5"/>
        <v>1.1999999999999993</v>
      </c>
      <c r="H115" s="78">
        <f t="shared" si="7"/>
        <v>9.3999999999999986</v>
      </c>
    </row>
    <row r="116" spans="1:8" x14ac:dyDescent="0.3">
      <c r="B116" s="1" t="s">
        <v>169</v>
      </c>
      <c r="C116" s="80">
        <v>22.7</v>
      </c>
      <c r="D116" s="80">
        <f t="shared" si="4"/>
        <v>-1.9000000000000021</v>
      </c>
      <c r="E116" s="81">
        <f t="shared" si="6"/>
        <v>2.6999999999999993</v>
      </c>
      <c r="F116" s="81">
        <v>29.3</v>
      </c>
      <c r="G116" s="81">
        <f t="shared" si="5"/>
        <v>1.3000000000000007</v>
      </c>
      <c r="H116" s="78">
        <f t="shared" si="7"/>
        <v>7.9000000000000021</v>
      </c>
    </row>
    <row r="117" spans="1:8" x14ac:dyDescent="0.3">
      <c r="A117" s="1">
        <v>2019</v>
      </c>
      <c r="B117" s="1" t="s">
        <v>158</v>
      </c>
      <c r="C117" s="80">
        <v>24</v>
      </c>
      <c r="D117" s="80">
        <f t="shared" si="4"/>
        <v>1.3000000000000007</v>
      </c>
      <c r="E117" s="81">
        <f t="shared" si="6"/>
        <v>-1.1999999999999993</v>
      </c>
      <c r="F117" s="81">
        <v>29.3</v>
      </c>
      <c r="G117" s="81">
        <f t="shared" si="5"/>
        <v>0</v>
      </c>
      <c r="H117" s="78">
        <f t="shared" si="7"/>
        <v>7.5</v>
      </c>
    </row>
    <row r="118" spans="1:8" x14ac:dyDescent="0.3">
      <c r="B118" s="1" t="s">
        <v>159</v>
      </c>
      <c r="C118" s="80">
        <v>28.2</v>
      </c>
      <c r="D118" s="80">
        <f t="shared" si="4"/>
        <v>4.1999999999999993</v>
      </c>
      <c r="E118" s="81">
        <f t="shared" si="6"/>
        <v>10.8</v>
      </c>
      <c r="F118" s="81">
        <v>31.8</v>
      </c>
      <c r="G118" s="81">
        <f t="shared" si="5"/>
        <v>2.5</v>
      </c>
      <c r="H118" s="78">
        <f t="shared" si="7"/>
        <v>11.3</v>
      </c>
    </row>
    <row r="119" spans="1:8" x14ac:dyDescent="0.3">
      <c r="B119" s="1" t="s">
        <v>160</v>
      </c>
      <c r="C119" s="80">
        <v>25.6</v>
      </c>
      <c r="D119" s="80">
        <f t="shared" si="4"/>
        <v>-2.5999999999999979</v>
      </c>
      <c r="E119" s="81">
        <f t="shared" si="6"/>
        <v>-3.1999999999999993</v>
      </c>
      <c r="F119" s="81">
        <v>27.5</v>
      </c>
      <c r="G119" s="81">
        <f t="shared" si="5"/>
        <v>-4.3000000000000007</v>
      </c>
      <c r="H119" s="78">
        <f t="shared" si="7"/>
        <v>2.8999999999999986</v>
      </c>
    </row>
    <row r="120" spans="1:8" x14ac:dyDescent="0.3">
      <c r="B120" s="1" t="s">
        <v>161</v>
      </c>
      <c r="C120" s="80">
        <v>27.6</v>
      </c>
      <c r="D120" s="80">
        <f t="shared" si="4"/>
        <v>2</v>
      </c>
      <c r="E120" s="81">
        <f t="shared" si="6"/>
        <v>-0.89999999999999858</v>
      </c>
      <c r="F120" s="81">
        <v>29.7</v>
      </c>
      <c r="G120" s="81">
        <f t="shared" si="5"/>
        <v>2.1999999999999993</v>
      </c>
      <c r="H120" s="78">
        <f t="shared" si="7"/>
        <v>1</v>
      </c>
    </row>
    <row r="121" spans="1:8" x14ac:dyDescent="0.3">
      <c r="B121" s="1" t="s">
        <v>162</v>
      </c>
      <c r="C121" s="80">
        <v>21.9</v>
      </c>
      <c r="D121" s="80">
        <f t="shared" si="4"/>
        <v>-5.7000000000000028</v>
      </c>
      <c r="E121" s="81">
        <f t="shared" si="6"/>
        <v>-0.60000000000000142</v>
      </c>
      <c r="F121" s="81">
        <v>26.3</v>
      </c>
      <c r="G121" s="81">
        <f t="shared" si="5"/>
        <v>-3.3999999999999986</v>
      </c>
      <c r="H121" s="78">
        <f t="shared" si="7"/>
        <v>-0.69999999999999929</v>
      </c>
    </row>
    <row r="122" spans="1:8" x14ac:dyDescent="0.3">
      <c r="B122" s="1" t="s">
        <v>163</v>
      </c>
      <c r="C122" s="80">
        <v>25.8</v>
      </c>
      <c r="D122" s="80">
        <f t="shared" si="4"/>
        <v>3.9000000000000021</v>
      </c>
      <c r="E122" s="81">
        <f t="shared" si="6"/>
        <v>-1.3000000000000007</v>
      </c>
      <c r="F122" s="81">
        <v>27.8</v>
      </c>
      <c r="G122" s="81">
        <f t="shared" si="5"/>
        <v>1.5</v>
      </c>
      <c r="H122" s="78">
        <f t="shared" si="7"/>
        <v>-2.8999999999999986</v>
      </c>
    </row>
    <row r="123" spans="1:8" x14ac:dyDescent="0.3">
      <c r="B123" s="1" t="s">
        <v>164</v>
      </c>
      <c r="C123" s="80">
        <v>24</v>
      </c>
      <c r="D123" s="80">
        <f t="shared" si="4"/>
        <v>-1.8000000000000007</v>
      </c>
      <c r="E123" s="81">
        <f t="shared" si="6"/>
        <v>-3.8999999999999986</v>
      </c>
      <c r="F123" s="81">
        <v>25.8</v>
      </c>
      <c r="G123" s="81">
        <f t="shared" si="5"/>
        <v>-2</v>
      </c>
      <c r="H123" s="78">
        <f t="shared" si="7"/>
        <v>-3.6999999999999993</v>
      </c>
    </row>
    <row r="124" spans="1:8" x14ac:dyDescent="0.3">
      <c r="B124" s="1" t="s">
        <v>165</v>
      </c>
      <c r="C124" s="80">
        <v>30</v>
      </c>
      <c r="D124" s="80">
        <f t="shared" si="4"/>
        <v>6</v>
      </c>
      <c r="E124" s="81">
        <f t="shared" si="6"/>
        <v>6.3999999999999986</v>
      </c>
      <c r="F124" s="81">
        <v>29.1</v>
      </c>
      <c r="G124" s="81">
        <f t="shared" si="5"/>
        <v>3.3000000000000007</v>
      </c>
      <c r="H124" s="78">
        <f t="shared" si="7"/>
        <v>2.5</v>
      </c>
    </row>
    <row r="125" spans="1:8" x14ac:dyDescent="0.3">
      <c r="B125" s="1" t="s">
        <v>166</v>
      </c>
      <c r="C125" s="80">
        <v>24.3</v>
      </c>
      <c r="D125" s="80">
        <f t="shared" si="4"/>
        <v>-5.6999999999999993</v>
      </c>
      <c r="E125" s="81">
        <f t="shared" si="6"/>
        <v>-2.5</v>
      </c>
      <c r="F125" s="81">
        <v>27.4</v>
      </c>
      <c r="G125" s="81">
        <f t="shared" si="5"/>
        <v>-1.7000000000000028</v>
      </c>
      <c r="H125" s="78">
        <f t="shared" si="7"/>
        <v>-1.2000000000000028</v>
      </c>
    </row>
    <row r="126" spans="1:8" x14ac:dyDescent="0.3">
      <c r="B126" s="1" t="s">
        <v>167</v>
      </c>
      <c r="C126" s="80">
        <v>21</v>
      </c>
      <c r="D126" s="80">
        <f t="shared" si="4"/>
        <v>-3.3000000000000007</v>
      </c>
      <c r="E126" s="81">
        <f t="shared" si="6"/>
        <v>-0.30000000000000071</v>
      </c>
      <c r="F126" s="81">
        <v>24.9</v>
      </c>
      <c r="G126" s="81">
        <f t="shared" si="5"/>
        <v>-2.5</v>
      </c>
      <c r="H126" s="78">
        <f t="shared" si="7"/>
        <v>-1.9000000000000021</v>
      </c>
    </row>
    <row r="127" spans="1:8" x14ac:dyDescent="0.3">
      <c r="B127" s="1" t="s">
        <v>168</v>
      </c>
      <c r="C127" s="80">
        <v>18.3</v>
      </c>
      <c r="D127" s="80">
        <f t="shared" si="4"/>
        <v>-2.6999999999999993</v>
      </c>
      <c r="E127" s="81">
        <f t="shared" si="6"/>
        <v>-6.3000000000000007</v>
      </c>
      <c r="F127" s="81">
        <v>27</v>
      </c>
      <c r="G127" s="81">
        <f t="shared" si="5"/>
        <v>2.1000000000000014</v>
      </c>
      <c r="H127" s="78">
        <f t="shared" si="7"/>
        <v>-1</v>
      </c>
    </row>
    <row r="128" spans="1:8" x14ac:dyDescent="0.3">
      <c r="B128" s="1" t="s">
        <v>169</v>
      </c>
      <c r="C128" s="80">
        <v>26.7</v>
      </c>
      <c r="D128" s="80">
        <f t="shared" si="4"/>
        <v>8.3999999999999986</v>
      </c>
      <c r="E128" s="81">
        <f t="shared" si="6"/>
        <v>4</v>
      </c>
      <c r="F128" s="81">
        <v>29.7</v>
      </c>
      <c r="G128" s="81">
        <f t="shared" si="5"/>
        <v>2.6999999999999993</v>
      </c>
      <c r="H128" s="78">
        <f t="shared" si="7"/>
        <v>0.39999999999999858</v>
      </c>
    </row>
    <row r="129" spans="1:8" x14ac:dyDescent="0.3">
      <c r="A129" s="1">
        <v>2020</v>
      </c>
      <c r="B129" s="1" t="s">
        <v>158</v>
      </c>
      <c r="C129" s="80">
        <v>29.3</v>
      </c>
      <c r="D129" s="80">
        <f t="shared" si="4"/>
        <v>2.6000000000000014</v>
      </c>
      <c r="E129" s="81">
        <f t="shared" si="6"/>
        <v>5.3000000000000007</v>
      </c>
      <c r="F129" s="81">
        <v>32.299999999999997</v>
      </c>
      <c r="G129" s="81">
        <f t="shared" si="5"/>
        <v>2.5999999999999979</v>
      </c>
      <c r="H129" s="78">
        <f t="shared" si="7"/>
        <v>2.9999999999999964</v>
      </c>
    </row>
    <row r="130" spans="1:8" x14ac:dyDescent="0.3">
      <c r="B130" s="1" t="s">
        <v>356</v>
      </c>
      <c r="C130" s="80">
        <v>24.5</v>
      </c>
      <c r="D130" s="80">
        <f t="shared" si="4"/>
        <v>-4.8000000000000007</v>
      </c>
      <c r="E130" s="81">
        <f t="shared" si="6"/>
        <v>-3.6999999999999993</v>
      </c>
      <c r="F130" s="81">
        <v>28.3</v>
      </c>
      <c r="G130" s="81">
        <f t="shared" si="5"/>
        <v>-3.9999999999999964</v>
      </c>
      <c r="H130" s="78">
        <f t="shared" si="7"/>
        <v>-3.5</v>
      </c>
    </row>
    <row r="131" spans="1:8" x14ac:dyDescent="0.3">
      <c r="B131" s="1" t="s">
        <v>357</v>
      </c>
      <c r="C131" s="80">
        <v>-33.4</v>
      </c>
      <c r="D131" s="80">
        <f t="shared" si="4"/>
        <v>-57.9</v>
      </c>
      <c r="E131" s="81">
        <f t="shared" si="6"/>
        <v>-59</v>
      </c>
      <c r="F131" s="81">
        <v>-30.8</v>
      </c>
      <c r="G131" s="81">
        <f t="shared" si="5"/>
        <v>-59.1</v>
      </c>
      <c r="H131" s="78">
        <f t="shared" si="7"/>
        <v>-58.3</v>
      </c>
    </row>
    <row r="132" spans="1:8" x14ac:dyDescent="0.3">
      <c r="B132" s="1" t="s">
        <v>358</v>
      </c>
      <c r="C132" s="80">
        <v>-22.5</v>
      </c>
      <c r="D132" s="80">
        <f t="shared" si="4"/>
        <v>10.899999999999999</v>
      </c>
      <c r="E132" s="81">
        <f t="shared" si="6"/>
        <v>-50.1</v>
      </c>
      <c r="F132" s="81">
        <v>-25.5</v>
      </c>
      <c r="G132" s="81">
        <f t="shared" si="5"/>
        <v>5.3000000000000007</v>
      </c>
      <c r="H132" s="78">
        <f t="shared" si="7"/>
        <v>-55.2</v>
      </c>
    </row>
    <row r="133" spans="1:8" x14ac:dyDescent="0.3">
      <c r="B133" s="1" t="s">
        <v>359</v>
      </c>
      <c r="C133" s="80">
        <v>-15</v>
      </c>
      <c r="D133" s="80">
        <f t="shared" si="4"/>
        <v>7.5</v>
      </c>
      <c r="E133" s="81">
        <f t="shared" si="6"/>
        <v>-36.9</v>
      </c>
      <c r="F133" s="81">
        <v>-9.1999999999999993</v>
      </c>
      <c r="G133" s="81">
        <f t="shared" si="5"/>
        <v>16.3</v>
      </c>
      <c r="H133" s="78">
        <f t="shared" si="7"/>
        <v>-35.5</v>
      </c>
    </row>
    <row r="134" spans="1:8" x14ac:dyDescent="0.3">
      <c r="B134" s="1" t="s">
        <v>360</v>
      </c>
      <c r="C134" s="80">
        <v>-5</v>
      </c>
      <c r="D134" s="80">
        <f t="shared" si="4"/>
        <v>10</v>
      </c>
      <c r="E134" s="81">
        <f t="shared" si="6"/>
        <v>-30.8</v>
      </c>
      <c r="F134" s="81">
        <v>-3</v>
      </c>
      <c r="G134" s="81">
        <f t="shared" si="5"/>
        <v>6.1999999999999993</v>
      </c>
      <c r="H134" s="78">
        <f t="shared" si="7"/>
        <v>-30.8</v>
      </c>
    </row>
    <row r="135" spans="1:8" x14ac:dyDescent="0.3">
      <c r="B135" s="1" t="s">
        <v>361</v>
      </c>
      <c r="C135" s="80">
        <v>-0.8</v>
      </c>
      <c r="D135" s="80">
        <f t="shared" si="4"/>
        <v>4.2</v>
      </c>
      <c r="E135" s="81">
        <f t="shared" si="6"/>
        <v>-24.8</v>
      </c>
      <c r="F135" s="81">
        <v>7.1</v>
      </c>
      <c r="G135" s="81">
        <f t="shared" si="5"/>
        <v>10.1</v>
      </c>
      <c r="H135" s="78">
        <f t="shared" si="7"/>
        <v>-18.700000000000003</v>
      </c>
    </row>
    <row r="136" spans="1:8" x14ac:dyDescent="0.3">
      <c r="B136" s="1" t="s">
        <v>362</v>
      </c>
      <c r="C136" s="80">
        <v>10.5</v>
      </c>
      <c r="D136" s="80">
        <f t="shared" si="4"/>
        <v>11.3</v>
      </c>
      <c r="E136" s="81">
        <f t="shared" si="6"/>
        <v>-19.5</v>
      </c>
      <c r="F136" s="81">
        <v>13.8</v>
      </c>
      <c r="G136" s="81">
        <f t="shared" si="5"/>
        <v>6.7000000000000011</v>
      </c>
      <c r="H136" s="78">
        <f t="shared" si="7"/>
        <v>-15.3</v>
      </c>
    </row>
    <row r="137" spans="1:8" x14ac:dyDescent="0.3">
      <c r="B137" s="1" t="s">
        <v>166</v>
      </c>
      <c r="C137" s="80">
        <v>17.3</v>
      </c>
      <c r="D137" s="80">
        <f t="shared" si="4"/>
        <v>6.8000000000000007</v>
      </c>
      <c r="E137" s="81">
        <f t="shared" si="6"/>
        <v>-7</v>
      </c>
      <c r="F137" s="81">
        <v>22.2</v>
      </c>
      <c r="G137" s="81">
        <f t="shared" si="5"/>
        <v>8.3999999999999986</v>
      </c>
      <c r="H137" s="78">
        <f t="shared" si="7"/>
        <v>-5.1999999999999993</v>
      </c>
    </row>
    <row r="138" spans="1:8" x14ac:dyDescent="0.3">
      <c r="B138" s="1" t="s">
        <v>167</v>
      </c>
      <c r="C138" s="80">
        <v>19.399999999999999</v>
      </c>
      <c r="D138" s="80">
        <f t="shared" si="4"/>
        <v>2.0999999999999979</v>
      </c>
      <c r="E138" s="81">
        <f t="shared" si="6"/>
        <v>-1.6000000000000014</v>
      </c>
      <c r="F138" s="81">
        <v>24.2</v>
      </c>
      <c r="G138" s="81">
        <f t="shared" si="5"/>
        <v>2</v>
      </c>
      <c r="H138" s="78">
        <f t="shared" si="7"/>
        <v>-0.69999999999999929</v>
      </c>
    </row>
    <row r="139" spans="1:8" x14ac:dyDescent="0.3">
      <c r="B139" s="1" t="s">
        <v>168</v>
      </c>
      <c r="C139" s="78">
        <v>19.899999999999999</v>
      </c>
      <c r="D139" s="78">
        <f t="shared" si="4"/>
        <v>0.5</v>
      </c>
      <c r="E139" s="81">
        <f t="shared" si="6"/>
        <v>1.5999999999999979</v>
      </c>
      <c r="F139" s="81">
        <v>26.2</v>
      </c>
      <c r="G139" s="81">
        <f t="shared" si="5"/>
        <v>2</v>
      </c>
      <c r="H139" s="78">
        <f t="shared" si="7"/>
        <v>-0.80000000000000071</v>
      </c>
    </row>
    <row r="140" spans="1:8" x14ac:dyDescent="0.3">
      <c r="B140" s="1" t="s">
        <v>169</v>
      </c>
      <c r="C140" s="78">
        <v>20.5</v>
      </c>
      <c r="D140" s="78">
        <f t="shared" ref="D140" si="8">+C140-C139</f>
        <v>0.60000000000000142</v>
      </c>
      <c r="E140" s="81">
        <f t="shared" ref="E140" si="9">+C140-C128</f>
        <v>-6.1999999999999993</v>
      </c>
      <c r="F140" s="81">
        <v>23</v>
      </c>
      <c r="G140" s="81">
        <f t="shared" ref="G140" si="10">+F140-F139</f>
        <v>-3.1999999999999993</v>
      </c>
      <c r="H140" s="78">
        <f t="shared" ref="H140" si="11">+F140-F128</f>
        <v>-6.6999999999999993</v>
      </c>
    </row>
    <row r="141" spans="1:8" x14ac:dyDescent="0.3">
      <c r="A141" s="1">
        <v>2021</v>
      </c>
      <c r="B141" s="1" t="s">
        <v>158</v>
      </c>
      <c r="C141" s="78">
        <v>22.5</v>
      </c>
      <c r="D141" s="78">
        <f t="shared" ref="D141" si="12">+C141-C140</f>
        <v>2</v>
      </c>
      <c r="E141" s="81">
        <f t="shared" ref="E141" si="13">+C141-C129</f>
        <v>-6.8000000000000007</v>
      </c>
      <c r="F141" s="81">
        <v>32</v>
      </c>
      <c r="G141" s="81">
        <f t="shared" ref="G141" si="14">+F141-F140</f>
        <v>9</v>
      </c>
      <c r="H141" s="78">
        <f t="shared" ref="H141" si="15">+F141-F129</f>
        <v>-0.29999999999999716</v>
      </c>
    </row>
    <row r="142" spans="1:8" x14ac:dyDescent="0.3">
      <c r="B142" s="1" t="s">
        <v>159</v>
      </c>
      <c r="C142" s="78">
        <v>27.9</v>
      </c>
      <c r="D142" s="78">
        <f t="shared" ref="D142:D143" si="16">+C142-C141</f>
        <v>5.3999999999999986</v>
      </c>
      <c r="E142" s="81">
        <f t="shared" ref="E142:E143" si="17">+C142-C130</f>
        <v>3.3999999999999986</v>
      </c>
      <c r="F142" s="81">
        <v>34.200000000000003</v>
      </c>
      <c r="G142" s="81">
        <f t="shared" ref="G142:G143" si="18">+F142-F141</f>
        <v>2.2000000000000028</v>
      </c>
      <c r="H142" s="78">
        <f t="shared" ref="H142:H143" si="19">+F142-F130</f>
        <v>5.9000000000000021</v>
      </c>
    </row>
    <row r="143" spans="1:8" x14ac:dyDescent="0.3">
      <c r="B143" s="1" t="s">
        <v>160</v>
      </c>
      <c r="C143" s="78">
        <v>37.700000000000003</v>
      </c>
      <c r="D143" s="78">
        <f t="shared" si="16"/>
        <v>9.8000000000000043</v>
      </c>
      <c r="E143" s="81">
        <f t="shared" si="17"/>
        <v>71.099999999999994</v>
      </c>
      <c r="F143" s="81">
        <v>38.700000000000003</v>
      </c>
      <c r="G143" s="81">
        <f t="shared" si="18"/>
        <v>4.5</v>
      </c>
      <c r="H143" s="78">
        <f t="shared" si="19"/>
        <v>69.5</v>
      </c>
    </row>
    <row r="144" spans="1:8" x14ac:dyDescent="0.3">
      <c r="B144" s="1" t="s">
        <v>161</v>
      </c>
      <c r="C144" s="78">
        <v>25.6</v>
      </c>
      <c r="D144" s="78">
        <f t="shared" ref="D144" si="20">+C144-C143</f>
        <v>-12.100000000000001</v>
      </c>
      <c r="E144" s="81">
        <f t="shared" ref="E144" si="21">+C144-C132</f>
        <v>48.1</v>
      </c>
      <c r="F144" s="81">
        <v>25.6</v>
      </c>
      <c r="G144" s="81">
        <f t="shared" ref="G144" si="22">+F144-F143</f>
        <v>-13.100000000000001</v>
      </c>
      <c r="H144" s="78">
        <f t="shared" ref="H144" si="23">+F144-F132</f>
        <v>51.1</v>
      </c>
    </row>
    <row r="145" spans="2:8" x14ac:dyDescent="0.3">
      <c r="B145" s="1" t="s">
        <v>162</v>
      </c>
      <c r="C145" s="1">
        <v>30.1</v>
      </c>
      <c r="D145" s="78">
        <f t="shared" ref="D145" si="24">+C145-C144</f>
        <v>4.5</v>
      </c>
      <c r="E145" s="81">
        <f t="shared" ref="E145" si="25">+C145-C133</f>
        <v>45.1</v>
      </c>
      <c r="F145" s="81">
        <v>32.5</v>
      </c>
      <c r="G145" s="81">
        <f t="shared" ref="G145" si="26">+F145-F144</f>
        <v>6.8999999999999986</v>
      </c>
      <c r="H145" s="78">
        <f t="shared" ref="H145" si="27">+F145-F133</f>
        <v>41.7</v>
      </c>
    </row>
    <row r="146" spans="2:8" x14ac:dyDescent="0.3">
      <c r="B146" s="1" t="s">
        <v>163</v>
      </c>
      <c r="C146" s="16">
        <v>35.886752136752136</v>
      </c>
      <c r="D146" s="78">
        <f t="shared" ref="D146" si="28">+C146-C145</f>
        <v>5.7867521367521348</v>
      </c>
      <c r="E146" s="81">
        <f t="shared" ref="E146" si="29">+C146-C134</f>
        <v>40.886752136752136</v>
      </c>
      <c r="F146" s="81">
        <v>37.211255483369428</v>
      </c>
      <c r="G146" s="81">
        <f t="shared" ref="G146" si="30">+F146-F145</f>
        <v>4.7112554833694276</v>
      </c>
      <c r="H146" s="78">
        <f t="shared" ref="H146" si="31">+F146-F134</f>
        <v>40.211255483369428</v>
      </c>
    </row>
    <row r="147" spans="2:8" x14ac:dyDescent="0.3">
      <c r="B147" s="1" t="s">
        <v>164</v>
      </c>
      <c r="C147" s="16">
        <v>31.372549019607842</v>
      </c>
      <c r="D147" s="78">
        <f t="shared" ref="D147:D149" si="32">+C147-C146</f>
        <v>-4.5142031171442945</v>
      </c>
      <c r="E147" s="81">
        <f t="shared" ref="E147:E149" si="33">+C147-C135</f>
        <v>32.172549019607843</v>
      </c>
      <c r="F147" s="81">
        <v>35.815176988620117</v>
      </c>
      <c r="G147" s="81">
        <f t="shared" ref="G147:G149" si="34">+F147-F146</f>
        <v>-1.396078494749311</v>
      </c>
      <c r="H147" s="78">
        <f t="shared" ref="H147:H149" si="35">+F147-F135</f>
        <v>28.715176988620115</v>
      </c>
    </row>
    <row r="148" spans="2:8" x14ac:dyDescent="0.3">
      <c r="B148" s="1" t="s">
        <v>165</v>
      </c>
      <c r="C148" s="16">
        <v>39.960676262189196</v>
      </c>
      <c r="D148" s="78">
        <f t="shared" si="32"/>
        <v>8.5881272425813542</v>
      </c>
      <c r="E148" s="81">
        <f t="shared" si="33"/>
        <v>29.460676262189196</v>
      </c>
      <c r="F148" s="81">
        <v>43.509696999403644</v>
      </c>
      <c r="G148" s="81">
        <f t="shared" si="34"/>
        <v>7.6945200107835277</v>
      </c>
      <c r="H148" s="78">
        <f t="shared" si="35"/>
        <v>29.709696999403644</v>
      </c>
    </row>
    <row r="149" spans="2:8" x14ac:dyDescent="0.3">
      <c r="B149" s="1" t="s">
        <v>166</v>
      </c>
      <c r="C149" s="16">
        <v>35.735767991407087</v>
      </c>
      <c r="D149" s="78">
        <f t="shared" si="32"/>
        <v>-4.2249082707821088</v>
      </c>
      <c r="E149" s="81">
        <f t="shared" si="33"/>
        <v>18.435767991407086</v>
      </c>
      <c r="F149" s="81">
        <v>40.299999999999997</v>
      </c>
      <c r="G149" s="81">
        <f t="shared" si="34"/>
        <v>-3.2096969994036471</v>
      </c>
      <c r="H149" s="78">
        <f t="shared" si="35"/>
        <v>18.099999999999998</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zoomScale="90" zoomScaleNormal="90" workbookViewId="0">
      <selection activeCell="A9" sqref="A9"/>
    </sheetView>
  </sheetViews>
  <sheetFormatPr baseColWidth="10" defaultColWidth="11.5546875" defaultRowHeight="14.4" x14ac:dyDescent="0.3"/>
  <cols>
    <col min="1" max="1" width="5.88671875" style="1" customWidth="1"/>
    <col min="2" max="2" width="7" style="1" customWidth="1"/>
    <col min="3" max="3" width="9.6640625" style="1" customWidth="1"/>
    <col min="4" max="4" width="10.88671875" style="1" customWidth="1"/>
    <col min="5" max="5" width="11.6640625" style="1" customWidth="1"/>
    <col min="6" max="6" width="10.88671875" style="1" customWidth="1"/>
    <col min="7" max="8" width="11.88671875" style="1" customWidth="1"/>
    <col min="9" max="9" width="11.88671875" style="9" customWidth="1"/>
    <col min="10" max="12" width="11.88671875" style="1" customWidth="1"/>
    <col min="13"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0.199999999999999" customHeight="1" x14ac:dyDescent="0.3"/>
    <row r="9" spans="1:15" ht="21" x14ac:dyDescent="0.4">
      <c r="A9" s="8" t="s">
        <v>237</v>
      </c>
      <c r="N9" s="109" t="s">
        <v>61</v>
      </c>
      <c r="O9" s="109"/>
    </row>
    <row r="10" spans="1:15" ht="21" x14ac:dyDescent="0.4">
      <c r="A10" s="118" t="s">
        <v>150</v>
      </c>
      <c r="B10" s="118"/>
      <c r="C10" s="118"/>
      <c r="D10" s="118"/>
      <c r="E10" s="118"/>
      <c r="F10" s="118"/>
      <c r="I10" s="1"/>
      <c r="N10" s="110">
        <v>44497</v>
      </c>
      <c r="O10" s="110"/>
    </row>
    <row r="11" spans="1:15" x14ac:dyDescent="0.3">
      <c r="A11" s="118"/>
      <c r="B11" s="118"/>
      <c r="C11" s="118"/>
      <c r="D11" s="118"/>
      <c r="E11" s="118"/>
      <c r="F11" s="118"/>
      <c r="I11" s="1"/>
    </row>
    <row r="12" spans="1:15" x14ac:dyDescent="0.3">
      <c r="A12" s="114" t="s">
        <v>148</v>
      </c>
      <c r="B12" s="114"/>
      <c r="C12" s="114"/>
      <c r="D12" s="114"/>
      <c r="E12" s="114"/>
      <c r="F12" s="114"/>
      <c r="I12" s="1"/>
    </row>
    <row r="13" spans="1:15" ht="15" customHeight="1" x14ac:dyDescent="0.3">
      <c r="A13" s="124" t="s">
        <v>75</v>
      </c>
      <c r="B13" s="124"/>
      <c r="C13" s="124"/>
      <c r="D13" s="124"/>
      <c r="E13" s="124"/>
      <c r="F13" s="124"/>
      <c r="I13" s="1"/>
    </row>
    <row r="14" spans="1:15" x14ac:dyDescent="0.3">
      <c r="A14" s="114" t="s">
        <v>24</v>
      </c>
      <c r="B14" s="114"/>
      <c r="C14" s="114"/>
      <c r="D14" s="114"/>
      <c r="E14" s="114"/>
      <c r="F14" s="114"/>
      <c r="I14" s="1"/>
    </row>
    <row r="15" spans="1:15" x14ac:dyDescent="0.3">
      <c r="A15" s="114" t="s">
        <v>143</v>
      </c>
      <c r="B15" s="114"/>
      <c r="C15" s="114"/>
      <c r="D15" s="114"/>
      <c r="E15" s="114"/>
      <c r="F15" s="114"/>
      <c r="I15" s="1"/>
    </row>
    <row r="16" spans="1:15" x14ac:dyDescent="0.3">
      <c r="A16" s="114" t="s">
        <v>328</v>
      </c>
      <c r="B16" s="114"/>
      <c r="C16" s="114"/>
      <c r="D16" s="114"/>
      <c r="E16" s="114"/>
      <c r="F16" s="114"/>
      <c r="I16" s="1"/>
    </row>
    <row r="17" spans="1:10" ht="84" customHeight="1" x14ac:dyDescent="0.3">
      <c r="A17" s="123" t="s">
        <v>151</v>
      </c>
      <c r="B17" s="123"/>
      <c r="C17" s="123"/>
      <c r="D17" s="123"/>
      <c r="E17" s="123"/>
      <c r="F17" s="123"/>
      <c r="I17" s="1"/>
    </row>
    <row r="18" spans="1:10" x14ac:dyDescent="0.3">
      <c r="I18" s="1"/>
    </row>
    <row r="19" spans="1:10" x14ac:dyDescent="0.3">
      <c r="C19" s="122"/>
      <c r="D19" s="122"/>
      <c r="E19" s="122"/>
      <c r="I19" s="1"/>
    </row>
    <row r="20" spans="1:10" ht="28.8" x14ac:dyDescent="0.3">
      <c r="A20" s="4" t="s">
        <v>11</v>
      </c>
      <c r="B20" s="4" t="s">
        <v>14</v>
      </c>
      <c r="C20" s="4" t="s">
        <v>145</v>
      </c>
      <c r="D20" s="4" t="s">
        <v>9</v>
      </c>
      <c r="E20" s="4" t="s">
        <v>13</v>
      </c>
      <c r="F20" s="4" t="s">
        <v>146</v>
      </c>
      <c r="G20" s="4" t="s">
        <v>9</v>
      </c>
      <c r="H20" s="4" t="s">
        <v>13</v>
      </c>
      <c r="I20" s="1"/>
      <c r="J20" s="9"/>
    </row>
    <row r="21" spans="1:10" x14ac:dyDescent="0.3">
      <c r="A21" s="1">
        <v>2011</v>
      </c>
      <c r="B21" s="1">
        <v>1</v>
      </c>
      <c r="C21" s="9">
        <v>37153.231638055397</v>
      </c>
      <c r="D21" s="7"/>
      <c r="E21" s="6"/>
      <c r="F21" s="9">
        <v>147644.027642045</v>
      </c>
      <c r="G21" s="7"/>
      <c r="H21" s="6"/>
      <c r="I21" s="1"/>
      <c r="J21" s="9"/>
    </row>
    <row r="22" spans="1:10" x14ac:dyDescent="0.3">
      <c r="B22" s="1">
        <v>2</v>
      </c>
      <c r="C22" s="9">
        <v>37792.879142138503</v>
      </c>
      <c r="D22" s="7"/>
      <c r="E22" s="6">
        <f>+C22/C21*100-100</f>
        <v>1.7216470166431748</v>
      </c>
      <c r="F22" s="9">
        <v>153349.01894880499</v>
      </c>
      <c r="G22" s="7"/>
      <c r="H22" s="6">
        <f>+F22/F21*100-100</f>
        <v>3.8640176632077896</v>
      </c>
      <c r="I22" s="1"/>
      <c r="J22" s="9"/>
    </row>
    <row r="23" spans="1:10" x14ac:dyDescent="0.3">
      <c r="B23" s="1">
        <v>3</v>
      </c>
      <c r="C23" s="9">
        <v>38711.059564492003</v>
      </c>
      <c r="D23" s="7"/>
      <c r="E23" s="6">
        <f>+C23/C22*100-100</f>
        <v>2.4295064128357069</v>
      </c>
      <c r="F23" s="9">
        <v>156946.47529630599</v>
      </c>
      <c r="G23" s="7"/>
      <c r="H23" s="6">
        <f>+F23/F22*100-100</f>
        <v>2.3459272006832919</v>
      </c>
      <c r="I23" s="1"/>
      <c r="J23" s="9"/>
    </row>
    <row r="24" spans="1:10" x14ac:dyDescent="0.3">
      <c r="B24" s="1">
        <v>4</v>
      </c>
      <c r="C24" s="9">
        <v>39034.175142011401</v>
      </c>
      <c r="D24" s="7"/>
      <c r="E24" s="6">
        <f>+C24/C23*100-100</f>
        <v>0.83468543913424753</v>
      </c>
      <c r="F24" s="9">
        <v>161083.47811284399</v>
      </c>
      <c r="G24" s="7"/>
      <c r="H24" s="6">
        <f>+F24/F23*100-100</f>
        <v>2.6359322875697586</v>
      </c>
      <c r="I24" s="1"/>
      <c r="J24" s="9"/>
    </row>
    <row r="25" spans="1:10" x14ac:dyDescent="0.3">
      <c r="B25" s="1" t="s">
        <v>74</v>
      </c>
      <c r="C25" s="9">
        <v>152691.3454866973</v>
      </c>
      <c r="D25" s="7"/>
      <c r="F25" s="10">
        <f>+SUM(F21:F24)</f>
        <v>619023</v>
      </c>
      <c r="G25" s="7"/>
      <c r="I25" s="1"/>
      <c r="J25" s="9"/>
    </row>
    <row r="26" spans="1:10" x14ac:dyDescent="0.3">
      <c r="A26" s="1">
        <v>2012</v>
      </c>
      <c r="B26" s="1">
        <v>1</v>
      </c>
      <c r="C26" s="9">
        <v>39946.640131816799</v>
      </c>
      <c r="D26" s="7">
        <f t="shared" ref="D26:D60" si="0">+C26/C21*100-100</f>
        <v>7.5186151260666207</v>
      </c>
      <c r="E26" s="6">
        <f>+C26/C24*100-100</f>
        <v>2.3376054098382468</v>
      </c>
      <c r="F26" s="9">
        <v>164643.799421103</v>
      </c>
      <c r="G26" s="7">
        <f t="shared" ref="G26:G35" si="1">+F26/F21*100-100</f>
        <v>11.514026033124097</v>
      </c>
      <c r="H26" s="6">
        <f>+F26/F24*100-100</f>
        <v>2.2102336937155513</v>
      </c>
      <c r="I26" s="1"/>
      <c r="J26" s="9"/>
    </row>
    <row r="27" spans="1:10" x14ac:dyDescent="0.3">
      <c r="B27" s="1">
        <v>2</v>
      </c>
      <c r="C27" s="9">
        <v>41015.673303128497</v>
      </c>
      <c r="D27" s="7">
        <f t="shared" si="0"/>
        <v>8.5275169136204312</v>
      </c>
      <c r="E27" s="6">
        <f>+C27/C26*100-100</f>
        <v>2.6761529074387198</v>
      </c>
      <c r="F27" s="9">
        <v>167533.49471817401</v>
      </c>
      <c r="G27" s="7">
        <f t="shared" si="1"/>
        <v>9.2497988357554703</v>
      </c>
      <c r="H27" s="6">
        <f>+F27/F26*100-100</f>
        <v>1.7551194197603195</v>
      </c>
      <c r="I27" s="1"/>
      <c r="J27" s="9"/>
    </row>
    <row r="28" spans="1:10" x14ac:dyDescent="0.3">
      <c r="B28" s="1">
        <v>3</v>
      </c>
      <c r="C28" s="9">
        <v>41319.110552013</v>
      </c>
      <c r="D28" s="7">
        <f t="shared" si="0"/>
        <v>6.7372244956923169</v>
      </c>
      <c r="E28" s="6">
        <f>+C28/C27*100-100</f>
        <v>0.73980804031164382</v>
      </c>
      <c r="F28" s="9">
        <v>164796.473268184</v>
      </c>
      <c r="G28" s="7">
        <f t="shared" si="1"/>
        <v>5.001703897496057</v>
      </c>
      <c r="H28" s="6">
        <f>+F28/F27*100-100</f>
        <v>-1.6337159650338862</v>
      </c>
      <c r="I28" s="1"/>
      <c r="J28" s="9"/>
    </row>
    <row r="29" spans="1:10" x14ac:dyDescent="0.3">
      <c r="B29" s="1">
        <v>4</v>
      </c>
      <c r="C29" s="9">
        <v>42260.732236443502</v>
      </c>
      <c r="D29" s="7">
        <f t="shared" si="0"/>
        <v>8.2659799590831966</v>
      </c>
      <c r="E29" s="6">
        <f>+C29/C28*100-100</f>
        <v>2.2789011473157927</v>
      </c>
      <c r="F29" s="9">
        <v>169533.23259254001</v>
      </c>
      <c r="G29" s="7">
        <f t="shared" si="1"/>
        <v>5.2455748899192969</v>
      </c>
      <c r="H29" s="6">
        <f>+F29/F28*100-100</f>
        <v>2.8743086732490752</v>
      </c>
      <c r="I29" s="1"/>
      <c r="J29" s="9"/>
    </row>
    <row r="30" spans="1:10" x14ac:dyDescent="0.3">
      <c r="B30" s="1" t="s">
        <v>74</v>
      </c>
      <c r="C30" s="9">
        <v>164542.15622340181</v>
      </c>
      <c r="D30" s="7">
        <f t="shared" si="0"/>
        <v>7.7612851592410408</v>
      </c>
      <c r="F30" s="10">
        <f>+SUM(F26:F29)</f>
        <v>666507.00000000105</v>
      </c>
      <c r="G30" s="7">
        <f t="shared" si="1"/>
        <v>7.6707973694032319</v>
      </c>
      <c r="I30" s="1"/>
      <c r="J30" s="9"/>
    </row>
    <row r="31" spans="1:10" x14ac:dyDescent="0.3">
      <c r="A31" s="1">
        <v>2013</v>
      </c>
      <c r="B31" s="1">
        <v>1</v>
      </c>
      <c r="C31" s="9">
        <v>42738.457983975299</v>
      </c>
      <c r="D31" s="7">
        <f t="shared" si="0"/>
        <v>6.9888677569527715</v>
      </c>
      <c r="E31" s="6">
        <f>+C31/C29*100-100</f>
        <v>1.1304246809046674</v>
      </c>
      <c r="F31" s="9">
        <v>172786.355699949</v>
      </c>
      <c r="G31" s="7">
        <f t="shared" si="1"/>
        <v>4.9455590234650089</v>
      </c>
      <c r="H31" s="6">
        <f>+F31/F29*100-100</f>
        <v>1.9188704525133602</v>
      </c>
      <c r="I31" s="1"/>
      <c r="J31" s="9"/>
    </row>
    <row r="32" spans="1:10" x14ac:dyDescent="0.3">
      <c r="B32" s="1">
        <v>2</v>
      </c>
      <c r="C32" s="9">
        <v>44235.891366453601</v>
      </c>
      <c r="D32" s="7">
        <f t="shared" si="0"/>
        <v>7.8511890796620918</v>
      </c>
      <c r="E32" s="6">
        <f>+C32/C31*100-100</f>
        <v>3.5037141092918205</v>
      </c>
      <c r="F32" s="9">
        <v>178708.72402010101</v>
      </c>
      <c r="G32" s="7">
        <f t="shared" si="1"/>
        <v>6.670444809096864</v>
      </c>
      <c r="H32" s="6">
        <f>+F32/F31*100-100</f>
        <v>3.427567122508492</v>
      </c>
      <c r="I32" s="1"/>
      <c r="J32" s="9"/>
    </row>
    <row r="33" spans="1:10" x14ac:dyDescent="0.3">
      <c r="B33" s="1">
        <v>3</v>
      </c>
      <c r="C33" s="9">
        <v>44880.346269045898</v>
      </c>
      <c r="D33" s="7">
        <f t="shared" si="0"/>
        <v>8.6188586091415829</v>
      </c>
      <c r="E33" s="6">
        <f>+C33/C32*100-100</f>
        <v>1.4568597640625853</v>
      </c>
      <c r="F33" s="9">
        <v>180486.65262243999</v>
      </c>
      <c r="G33" s="7">
        <f t="shared" si="1"/>
        <v>9.5209436483038985</v>
      </c>
      <c r="H33" s="6">
        <f>+F33/F32*100-100</f>
        <v>0.99487510309737104</v>
      </c>
      <c r="I33" s="1"/>
      <c r="J33" s="9"/>
    </row>
    <row r="34" spans="1:10" x14ac:dyDescent="0.3">
      <c r="B34" s="1">
        <v>4</v>
      </c>
      <c r="C34" s="9">
        <v>45506.259987011799</v>
      </c>
      <c r="D34" s="7">
        <f t="shared" si="0"/>
        <v>7.679771690679587</v>
      </c>
      <c r="E34" s="6">
        <f>+C34/C33*100-100</f>
        <v>1.3946276488459262</v>
      </c>
      <c r="F34" s="9">
        <v>182111.26765751099</v>
      </c>
      <c r="G34" s="7">
        <f t="shared" si="1"/>
        <v>7.4192150250572411</v>
      </c>
      <c r="H34" s="6">
        <f>+F34/F33*100-100</f>
        <v>0.90013029299709046</v>
      </c>
      <c r="I34" s="1"/>
      <c r="J34" s="9"/>
    </row>
    <row r="35" spans="1:10" x14ac:dyDescent="0.3">
      <c r="B35" s="1" t="s">
        <v>74</v>
      </c>
      <c r="C35" s="9">
        <v>177360.95560648659</v>
      </c>
      <c r="D35" s="7">
        <f t="shared" si="0"/>
        <v>7.7905867270150964</v>
      </c>
      <c r="F35" s="10">
        <f>+SUM(F31:F34)</f>
        <v>714093.00000000093</v>
      </c>
      <c r="G35" s="7">
        <f t="shared" si="1"/>
        <v>7.139609936579788</v>
      </c>
      <c r="I35" s="1"/>
      <c r="J35" s="9"/>
    </row>
    <row r="36" spans="1:10" x14ac:dyDescent="0.3">
      <c r="A36" s="1">
        <v>2014</v>
      </c>
      <c r="B36" s="1">
        <v>1</v>
      </c>
      <c r="C36" s="9">
        <v>46480.4401214428</v>
      </c>
      <c r="D36" s="7">
        <f t="shared" si="0"/>
        <v>8.755538486836727</v>
      </c>
      <c r="E36" s="6">
        <f>+C36/C34*100-100</f>
        <v>2.1407607100848196</v>
      </c>
      <c r="F36" s="9">
        <v>188014.95078639101</v>
      </c>
      <c r="G36" s="7">
        <f t="shared" ref="G36:G60" si="2">+F36/F31*100-100</f>
        <v>8.81354029648449</v>
      </c>
      <c r="H36" s="6">
        <f>+F36/F34*100-100</f>
        <v>3.2418000296295872</v>
      </c>
      <c r="I36" s="1"/>
      <c r="J36" s="9"/>
    </row>
    <row r="37" spans="1:10" x14ac:dyDescent="0.3">
      <c r="B37" s="1">
        <v>2</v>
      </c>
      <c r="C37" s="9">
        <v>46948.519444030397</v>
      </c>
      <c r="D37" s="7">
        <f t="shared" si="0"/>
        <v>6.1321881254865502</v>
      </c>
      <c r="E37" s="6">
        <f>+C37/C36*100-100</f>
        <v>1.0070458054282909</v>
      </c>
      <c r="F37" s="9">
        <v>189128.48054946199</v>
      </c>
      <c r="G37" s="7">
        <f t="shared" si="2"/>
        <v>5.8305807880923481</v>
      </c>
      <c r="H37" s="6">
        <f>+F37/F36*100-100</f>
        <v>0.59225596603542385</v>
      </c>
      <c r="I37" s="1"/>
      <c r="J37" s="9"/>
    </row>
    <row r="38" spans="1:10" x14ac:dyDescent="0.3">
      <c r="B38" s="1">
        <v>3</v>
      </c>
      <c r="C38" s="9">
        <v>48172.914475599297</v>
      </c>
      <c r="D38" s="7">
        <f t="shared" si="0"/>
        <v>7.3363253189164794</v>
      </c>
      <c r="E38" s="6">
        <f>+C38/C37*100-100</f>
        <v>2.607952382883056</v>
      </c>
      <c r="F38" s="9">
        <v>190528.57617350601</v>
      </c>
      <c r="G38" s="7">
        <f t="shared" si="2"/>
        <v>5.5638039739551886</v>
      </c>
      <c r="H38" s="6">
        <f>+F38/F37*100-100</f>
        <v>0.74028809409159635</v>
      </c>
      <c r="I38" s="1"/>
      <c r="J38" s="9"/>
    </row>
    <row r="39" spans="1:10" x14ac:dyDescent="0.3">
      <c r="B39" s="1">
        <v>4</v>
      </c>
      <c r="C39" s="9">
        <v>49423.727640654601</v>
      </c>
      <c r="D39" s="7">
        <f t="shared" si="0"/>
        <v>8.6086346246887899</v>
      </c>
      <c r="E39" s="6">
        <f>+C39/C38*100-100</f>
        <v>2.596507142387793</v>
      </c>
      <c r="F39" s="9">
        <v>195230.99249064201</v>
      </c>
      <c r="G39" s="7">
        <f t="shared" si="2"/>
        <v>7.204235631265135</v>
      </c>
      <c r="H39" s="6">
        <f>+F39/F38*100-100</f>
        <v>2.4680897803244477</v>
      </c>
      <c r="I39" s="1"/>
      <c r="J39" s="9"/>
    </row>
    <row r="40" spans="1:10" x14ac:dyDescent="0.3">
      <c r="B40" s="1" t="s">
        <v>74</v>
      </c>
      <c r="C40" s="9">
        <v>191025.6016817271</v>
      </c>
      <c r="D40" s="7">
        <f t="shared" si="0"/>
        <v>7.7044274082275876</v>
      </c>
      <c r="F40" s="10">
        <f>+SUM(F36:F39)</f>
        <v>762903.00000000105</v>
      </c>
      <c r="G40" s="7">
        <f t="shared" si="2"/>
        <v>6.8352441488713822</v>
      </c>
      <c r="I40" s="1"/>
      <c r="J40" s="9"/>
    </row>
    <row r="41" spans="1:10" x14ac:dyDescent="0.3">
      <c r="A41" s="1">
        <v>2015</v>
      </c>
      <c r="B41" s="1">
        <v>1</v>
      </c>
      <c r="C41" s="9">
        <v>50228.226600932903</v>
      </c>
      <c r="D41" s="7">
        <f t="shared" si="0"/>
        <v>8.0631475728241639</v>
      </c>
      <c r="E41" s="6">
        <f>+C41/C39*100-100</f>
        <v>1.6277585659413916</v>
      </c>
      <c r="F41" s="9">
        <v>195144.82520004001</v>
      </c>
      <c r="G41" s="7">
        <f t="shared" si="2"/>
        <v>3.7921848149988051</v>
      </c>
      <c r="H41" s="6">
        <f>+F41/F39*100-100</f>
        <v>-4.4136071585114678E-2</v>
      </c>
      <c r="I41" s="1"/>
      <c r="J41" s="9"/>
    </row>
    <row r="42" spans="1:10" x14ac:dyDescent="0.3">
      <c r="B42" s="1">
        <v>2</v>
      </c>
      <c r="C42" s="9">
        <v>50919.605319154398</v>
      </c>
      <c r="D42" s="7">
        <f t="shared" si="0"/>
        <v>8.4583836128381478</v>
      </c>
      <c r="E42" s="6">
        <f>+C42/C41*100-100</f>
        <v>1.376474474630669</v>
      </c>
      <c r="F42" s="9">
        <v>197821.89772555299</v>
      </c>
      <c r="G42" s="7">
        <f t="shared" si="2"/>
        <v>4.5965669215099751</v>
      </c>
      <c r="H42" s="6">
        <f>+F42/F41*100-100</f>
        <v>1.371838849822808</v>
      </c>
      <c r="I42" s="1"/>
      <c r="J42" s="9"/>
    </row>
    <row r="43" spans="1:10" x14ac:dyDescent="0.3">
      <c r="B43" s="1">
        <v>3</v>
      </c>
      <c r="C43" s="9">
        <v>52442.183391706603</v>
      </c>
      <c r="D43" s="7">
        <f t="shared" si="0"/>
        <v>8.8623845216377646</v>
      </c>
      <c r="E43" s="6">
        <f>+C43/C42*100-100</f>
        <v>2.990160789756672</v>
      </c>
      <c r="F43" s="9">
        <v>205023.44767423</v>
      </c>
      <c r="G43" s="7">
        <f t="shared" si="2"/>
        <v>7.6077152266776693</v>
      </c>
      <c r="H43" s="6">
        <f>+F43/F42*100-100</f>
        <v>3.640421020865972</v>
      </c>
      <c r="I43" s="1"/>
      <c r="J43" s="9"/>
    </row>
    <row r="44" spans="1:10" x14ac:dyDescent="0.3">
      <c r="B44" s="1">
        <v>4</v>
      </c>
      <c r="C44" s="9">
        <v>52888.393604533601</v>
      </c>
      <c r="D44" s="7">
        <f t="shared" si="0"/>
        <v>7.0101267736613693</v>
      </c>
      <c r="E44" s="6">
        <f>+C44/C43*100-100</f>
        <v>0.85086124178721434</v>
      </c>
      <c r="F44" s="9">
        <v>206701.82940017601</v>
      </c>
      <c r="G44" s="7">
        <f t="shared" si="2"/>
        <v>5.8755204607607681</v>
      </c>
      <c r="H44" s="6">
        <f>+F44/F43*100-100</f>
        <v>0.81862915924273238</v>
      </c>
      <c r="I44" s="1"/>
      <c r="J44" s="9"/>
    </row>
    <row r="45" spans="1:10" x14ac:dyDescent="0.3">
      <c r="B45" s="1" t="s">
        <v>74</v>
      </c>
      <c r="C45" s="9">
        <v>206478.40891632752</v>
      </c>
      <c r="D45" s="7">
        <f t="shared" si="0"/>
        <v>8.0893906882422755</v>
      </c>
      <c r="F45" s="10">
        <f>+SUM(F41:F44)</f>
        <v>804691.99999999907</v>
      </c>
      <c r="G45" s="7">
        <f t="shared" si="2"/>
        <v>5.4776295282621561</v>
      </c>
      <c r="I45" s="1"/>
      <c r="J45" s="9"/>
    </row>
    <row r="46" spans="1:10" x14ac:dyDescent="0.3">
      <c r="A46" s="1">
        <v>2016</v>
      </c>
      <c r="B46" s="1">
        <v>1</v>
      </c>
      <c r="C46" s="9">
        <v>53806.442165060798</v>
      </c>
      <c r="D46" s="7">
        <f t="shared" si="0"/>
        <v>7.123913795637435</v>
      </c>
      <c r="E46" s="6">
        <f>+C46/C44*100-100</f>
        <v>1.7358223571541913</v>
      </c>
      <c r="F46" s="9">
        <v>210319.87801240201</v>
      </c>
      <c r="G46" s="7">
        <f t="shared" si="2"/>
        <v>7.7763029569481574</v>
      </c>
      <c r="H46" s="6">
        <f>+F46/F44*100-100</f>
        <v>1.7503708712811772</v>
      </c>
      <c r="I46" s="1"/>
      <c r="J46" s="9"/>
    </row>
    <row r="47" spans="1:10" x14ac:dyDescent="0.3">
      <c r="B47" s="1">
        <v>2</v>
      </c>
      <c r="C47" s="9">
        <v>54905.124488367699</v>
      </c>
      <c r="D47" s="7">
        <f t="shared" si="0"/>
        <v>7.8270818169795717</v>
      </c>
      <c r="E47" s="6">
        <f>+C47/C46*100-100</f>
        <v>2.0419159474185165</v>
      </c>
      <c r="F47" s="9">
        <v>213981.63543930999</v>
      </c>
      <c r="G47" s="7">
        <f t="shared" si="2"/>
        <v>8.1688316104297627</v>
      </c>
      <c r="H47" s="6">
        <f>+F47/F46*100-100</f>
        <v>1.7410420077802087</v>
      </c>
      <c r="I47" s="1"/>
      <c r="J47" s="9"/>
    </row>
    <row r="48" spans="1:10" x14ac:dyDescent="0.3">
      <c r="B48" s="1">
        <v>3</v>
      </c>
      <c r="C48" s="9">
        <v>55861.389545404803</v>
      </c>
      <c r="D48" s="7">
        <f t="shared" si="0"/>
        <v>6.5199538473810463</v>
      </c>
      <c r="E48" s="6">
        <f>+C48/C47*100-100</f>
        <v>1.741668133799962</v>
      </c>
      <c r="F48" s="9">
        <v>218139.569816359</v>
      </c>
      <c r="G48" s="7">
        <f t="shared" si="2"/>
        <v>6.397376637119919</v>
      </c>
      <c r="H48" s="6">
        <f>+F48/F47*100-100</f>
        <v>1.943126740064713</v>
      </c>
      <c r="I48" s="1"/>
      <c r="J48" s="9"/>
    </row>
    <row r="49" spans="1:10" x14ac:dyDescent="0.3">
      <c r="B49" s="1">
        <v>4</v>
      </c>
      <c r="C49" s="9">
        <v>56882.6141299749</v>
      </c>
      <c r="D49" s="7">
        <f t="shared" si="0"/>
        <v>7.5521683553249659</v>
      </c>
      <c r="E49" s="6">
        <f>+C49/C48*100-100</f>
        <v>1.8281403181709805</v>
      </c>
      <c r="F49" s="9">
        <v>221340.91673192801</v>
      </c>
      <c r="G49" s="7">
        <f t="shared" si="2"/>
        <v>7.0822243684213646</v>
      </c>
      <c r="H49" s="6">
        <f>+F49/F48*100-100</f>
        <v>1.4675681804378939</v>
      </c>
      <c r="I49" s="1"/>
      <c r="J49" s="9"/>
    </row>
    <row r="50" spans="1:10" x14ac:dyDescent="0.3">
      <c r="B50" s="1" t="s">
        <v>74</v>
      </c>
      <c r="C50" s="9">
        <v>221455.57032880821</v>
      </c>
      <c r="D50" s="7">
        <f t="shared" si="0"/>
        <v>7.2536210885613599</v>
      </c>
      <c r="F50" s="10">
        <f>+SUM(F46:F49)</f>
        <v>863781.99999999895</v>
      </c>
      <c r="G50" s="7">
        <f t="shared" si="2"/>
        <v>7.3431822361847736</v>
      </c>
      <c r="I50" s="1"/>
      <c r="J50" s="9"/>
    </row>
    <row r="51" spans="1:10" x14ac:dyDescent="0.3">
      <c r="A51" s="1">
        <v>2017</v>
      </c>
      <c r="B51" s="1">
        <v>1</v>
      </c>
      <c r="C51" s="9">
        <v>57966.6315034039</v>
      </c>
      <c r="D51" s="7">
        <f t="shared" si="0"/>
        <v>7.7317681135299381</v>
      </c>
      <c r="E51" s="6">
        <f>+C51/C49*100-100</f>
        <v>1.9057094861218076</v>
      </c>
      <c r="F51" s="9">
        <v>225094.48486613299</v>
      </c>
      <c r="G51" s="7">
        <f t="shared" si="2"/>
        <v>7.0248266561184352</v>
      </c>
      <c r="H51" s="6">
        <f>+F51/F49*100-100</f>
        <v>1.6958311141139149</v>
      </c>
      <c r="I51" s="1"/>
      <c r="J51" s="9"/>
    </row>
    <row r="52" spans="1:10" x14ac:dyDescent="0.3">
      <c r="B52" s="1">
        <v>2</v>
      </c>
      <c r="C52" s="9">
        <v>58691.059188100502</v>
      </c>
      <c r="D52" s="7">
        <f t="shared" si="0"/>
        <v>6.8954122862154605</v>
      </c>
      <c r="E52" s="6">
        <f>+C52/C51*100-100</f>
        <v>1.2497322440653988</v>
      </c>
      <c r="F52" s="9">
        <v>228218.37546712701</v>
      </c>
      <c r="G52" s="7">
        <f t="shared" si="2"/>
        <v>6.6532532095984038</v>
      </c>
      <c r="H52" s="6">
        <f>+F52/F51*100-100</f>
        <v>1.3878130345360802</v>
      </c>
      <c r="I52" s="1"/>
      <c r="J52" s="9"/>
    </row>
    <row r="53" spans="1:10" x14ac:dyDescent="0.3">
      <c r="B53" s="1">
        <v>3</v>
      </c>
      <c r="C53" s="9">
        <v>59583.378617210699</v>
      </c>
      <c r="D53" s="7">
        <f t="shared" si="0"/>
        <v>6.6629009806149213</v>
      </c>
      <c r="E53" s="6">
        <f>+C53/C52*100-100</f>
        <v>1.5203668862924644</v>
      </c>
      <c r="F53" s="9">
        <v>231792.26825473999</v>
      </c>
      <c r="G53" s="7">
        <f t="shared" si="2"/>
        <v>6.2586987082969614</v>
      </c>
      <c r="H53" s="6">
        <f>+F53/F52*100-100</f>
        <v>1.5659969449426541</v>
      </c>
      <c r="J53" s="9"/>
    </row>
    <row r="54" spans="1:10" x14ac:dyDescent="0.3">
      <c r="B54" s="1">
        <v>4</v>
      </c>
      <c r="C54" s="9">
        <v>60544.828185887098</v>
      </c>
      <c r="D54" s="7">
        <f t="shared" si="0"/>
        <v>6.4381957684718145</v>
      </c>
      <c r="E54" s="6">
        <f>+C54/C53*100-100</f>
        <v>1.6136204273563806</v>
      </c>
      <c r="F54" s="9">
        <v>235365.871412001</v>
      </c>
      <c r="G54" s="7">
        <f t="shared" si="2"/>
        <v>6.3363588111722748</v>
      </c>
      <c r="H54" s="6">
        <f>+F54/F53*100-100</f>
        <v>1.5417266435020309</v>
      </c>
      <c r="J54" s="9"/>
    </row>
    <row r="55" spans="1:10" x14ac:dyDescent="0.3">
      <c r="B55" s="1" t="s">
        <v>74</v>
      </c>
      <c r="C55" s="9">
        <v>236785.89749460219</v>
      </c>
      <c r="D55" s="7">
        <f t="shared" si="0"/>
        <v>6.9225294911444877</v>
      </c>
      <c r="F55" s="10">
        <f>+SUM(F51:F54)</f>
        <v>920471.00000000105</v>
      </c>
      <c r="G55" s="7">
        <f t="shared" si="2"/>
        <v>6.5628827644014507</v>
      </c>
      <c r="J55" s="9"/>
    </row>
    <row r="56" spans="1:10" x14ac:dyDescent="0.3">
      <c r="A56" s="1">
        <v>2018</v>
      </c>
      <c r="B56" s="1">
        <v>1</v>
      </c>
      <c r="C56" s="9">
        <v>62354.204562270999</v>
      </c>
      <c r="D56" s="7">
        <f t="shared" si="0"/>
        <v>7.5691358029135358</v>
      </c>
      <c r="E56" s="6">
        <f>+C56/C54*100-100</f>
        <v>2.9884903972783263</v>
      </c>
      <c r="F56" s="9">
        <v>241158.86145894701</v>
      </c>
      <c r="G56" s="7">
        <f t="shared" si="2"/>
        <v>7.1367259852535909</v>
      </c>
      <c r="H56" s="6">
        <f>+F56/F54*100-100</f>
        <v>2.4612701969885649</v>
      </c>
      <c r="J56" s="9"/>
    </row>
    <row r="57" spans="1:10" x14ac:dyDescent="0.3">
      <c r="B57" s="1">
        <v>2</v>
      </c>
      <c r="C57" s="9">
        <v>62803.090051692503</v>
      </c>
      <c r="D57" s="7">
        <f t="shared" si="0"/>
        <v>7.0062304556699928</v>
      </c>
      <c r="E57" s="6">
        <f>+C57/C56*100-100</f>
        <v>0.71989610415641891</v>
      </c>
      <c r="F57" s="9">
        <v>244493.38262344699</v>
      </c>
      <c r="G57" s="7">
        <f t="shared" si="2"/>
        <v>7.1313307366278451</v>
      </c>
      <c r="H57" s="6">
        <f>+F57/F56*100-100</f>
        <v>1.3827072927476109</v>
      </c>
      <c r="J57" s="9"/>
    </row>
    <row r="58" spans="1:10" x14ac:dyDescent="0.3">
      <c r="B58" s="1">
        <v>3</v>
      </c>
      <c r="C58" s="9">
        <v>63784.600536343904</v>
      </c>
      <c r="D58" s="7">
        <f t="shared" si="0"/>
        <v>7.0509964634997573</v>
      </c>
      <c r="E58" s="6">
        <f>+C58/C57*100-100</f>
        <v>1.5628378855937228</v>
      </c>
      <c r="F58" s="9">
        <v>249297.94268089501</v>
      </c>
      <c r="G58" s="7">
        <f t="shared" si="2"/>
        <v>7.5523116271144488</v>
      </c>
      <c r="H58" s="6">
        <f>+F58/F57*100-100</f>
        <v>1.9651084237513743</v>
      </c>
      <c r="J58" s="9"/>
    </row>
    <row r="59" spans="1:10" x14ac:dyDescent="0.3">
      <c r="B59" s="1">
        <v>4</v>
      </c>
      <c r="C59" s="9">
        <v>64999.129348281298</v>
      </c>
      <c r="D59" s="7">
        <f t="shared" si="0"/>
        <v>7.357029982343704</v>
      </c>
      <c r="E59" s="6">
        <f>+C59/C58*100-100</f>
        <v>1.9041097721468958</v>
      </c>
      <c r="F59" s="9">
        <v>252840.81323671099</v>
      </c>
      <c r="G59" s="7">
        <f t="shared" si="2"/>
        <v>7.42458612197035</v>
      </c>
      <c r="H59" s="6">
        <f>+F59/F58*100-100</f>
        <v>1.4211391067719035</v>
      </c>
      <c r="J59" s="9"/>
    </row>
    <row r="60" spans="1:10" x14ac:dyDescent="0.3">
      <c r="B60" s="1" t="s">
        <v>74</v>
      </c>
      <c r="C60" s="9">
        <v>253941.0244985887</v>
      </c>
      <c r="D60" s="7">
        <f t="shared" si="0"/>
        <v>7.2449952406382607</v>
      </c>
      <c r="F60" s="10">
        <f>+SUM(F56:F59)</f>
        <v>987791</v>
      </c>
      <c r="G60" s="7">
        <f t="shared" si="2"/>
        <v>7.3136470350504226</v>
      </c>
      <c r="J60" s="9"/>
    </row>
    <row r="61" spans="1:10" x14ac:dyDescent="0.3">
      <c r="A61" s="1">
        <v>2019</v>
      </c>
      <c r="B61" s="1">
        <v>1</v>
      </c>
      <c r="C61" s="9">
        <v>66268.092480184103</v>
      </c>
      <c r="D61" s="7">
        <f t="shared" ref="D61:D66" si="3">+C61/C56*100-100</f>
        <v>6.2768628761905632</v>
      </c>
      <c r="E61" s="6">
        <f>+C61/C59*100-100</f>
        <v>1.9522771222109583</v>
      </c>
      <c r="F61" s="9">
        <v>257680.47429646901</v>
      </c>
      <c r="G61" s="7">
        <f t="shared" ref="G61:G66" si="4">+F61/F56*100-100</f>
        <v>6.8509250448317118</v>
      </c>
      <c r="H61" s="6">
        <f>+F61/F59*100-100</f>
        <v>1.9141138638986632</v>
      </c>
      <c r="J61" s="9"/>
    </row>
    <row r="62" spans="1:10" x14ac:dyDescent="0.3">
      <c r="B62" s="1">
        <v>2</v>
      </c>
      <c r="C62" s="9">
        <v>68097.6136581186</v>
      </c>
      <c r="D62" s="7">
        <f t="shared" si="3"/>
        <v>8.4303552612908561</v>
      </c>
      <c r="E62" s="6">
        <f>+C62/C61*100-100</f>
        <v>2.7607874460571935</v>
      </c>
      <c r="F62" s="9">
        <v>262368.17103531299</v>
      </c>
      <c r="G62" s="7">
        <f t="shared" si="4"/>
        <v>7.3109497770725369</v>
      </c>
      <c r="H62" s="6">
        <f>+F62/F61*100-100</f>
        <v>1.8191897355213058</v>
      </c>
      <c r="J62" s="9"/>
    </row>
    <row r="63" spans="1:10" x14ac:dyDescent="0.3">
      <c r="B63" s="1">
        <v>3</v>
      </c>
      <c r="C63" s="9">
        <v>69206.483893483106</v>
      </c>
      <c r="D63" s="7">
        <f t="shared" si="3"/>
        <v>8.5003015015354038</v>
      </c>
      <c r="E63" s="6">
        <f>+C63/C62*100-100</f>
        <v>1.6283540285736677</v>
      </c>
      <c r="F63" s="9">
        <v>267747.07347194297</v>
      </c>
      <c r="G63" s="7">
        <f t="shared" si="4"/>
        <v>7.4004344330523111</v>
      </c>
      <c r="H63" s="6">
        <f>+F63/F62*100-100</f>
        <v>2.050135279521399</v>
      </c>
      <c r="J63" s="9"/>
    </row>
    <row r="64" spans="1:10" x14ac:dyDescent="0.3">
      <c r="B64" s="1">
        <v>4</v>
      </c>
      <c r="C64" s="9">
        <v>70368.582327246506</v>
      </c>
      <c r="D64" s="7">
        <f t="shared" si="3"/>
        <v>8.2608075412739197</v>
      </c>
      <c r="E64" s="6">
        <f>+C64/C63*100-100</f>
        <v>1.6791756615637468</v>
      </c>
      <c r="F64" s="9">
        <v>273323.28119627701</v>
      </c>
      <c r="G64" s="7">
        <f t="shared" si="4"/>
        <v>8.1009342191880336</v>
      </c>
      <c r="H64" s="6">
        <f>+F64/F63*100-100</f>
        <v>2.0826400274057022</v>
      </c>
      <c r="J64" s="9"/>
    </row>
    <row r="65" spans="1:10" x14ac:dyDescent="0.3">
      <c r="B65" s="1" t="s">
        <v>74</v>
      </c>
      <c r="C65" s="9">
        <v>273940.7723590323</v>
      </c>
      <c r="D65" s="7">
        <f t="shared" si="3"/>
        <v>7.8757451262289919</v>
      </c>
      <c r="F65" s="10">
        <f>+SUM(F61:F64)</f>
        <v>1061119.0000000019</v>
      </c>
      <c r="G65" s="7">
        <f t="shared" si="4"/>
        <v>7.4234326897088465</v>
      </c>
      <c r="J65" s="9"/>
    </row>
    <row r="66" spans="1:10" x14ac:dyDescent="0.3">
      <c r="A66" s="1">
        <v>2020</v>
      </c>
      <c r="B66" s="1">
        <v>1</v>
      </c>
      <c r="C66" s="9">
        <v>70376.750002027897</v>
      </c>
      <c r="D66" s="7">
        <f t="shared" si="3"/>
        <v>6.2000540049834427</v>
      </c>
      <c r="E66" s="6">
        <f>+C66/C64*100-100</f>
        <v>1.1606990664404293E-2</v>
      </c>
      <c r="F66" s="9">
        <v>268229.86871534702</v>
      </c>
      <c r="G66" s="7">
        <f t="shared" si="4"/>
        <v>4.0939828474316755</v>
      </c>
      <c r="H66" s="6">
        <f>+F66/F64*100-100</f>
        <v>-1.8635121233131713</v>
      </c>
      <c r="J66" s="9"/>
    </row>
    <row r="67" spans="1:10" x14ac:dyDescent="0.3">
      <c r="B67" s="1">
        <v>2</v>
      </c>
      <c r="C67" s="9">
        <v>57970.284061231003</v>
      </c>
      <c r="D67" s="7">
        <f t="shared" ref="D67:D72" si="5">+C67/C62*100-100</f>
        <v>-14.871783389843088</v>
      </c>
      <c r="E67" s="6">
        <f>+C67/C66*100-100</f>
        <v>-17.628642897603825</v>
      </c>
      <c r="F67" s="9">
        <v>220913.281346423</v>
      </c>
      <c r="G67" s="7">
        <f t="shared" ref="G67" si="6">+F67/F62*100-100</f>
        <v>-15.800273914822711</v>
      </c>
      <c r="H67" s="6">
        <f>+F67/F66*100-100</f>
        <v>-17.640312615273174</v>
      </c>
    </row>
    <row r="68" spans="1:10" x14ac:dyDescent="0.3">
      <c r="B68" s="1">
        <v>3</v>
      </c>
      <c r="C68" s="9">
        <v>63748.749134028498</v>
      </c>
      <c r="D68" s="7">
        <f t="shared" si="5"/>
        <v>-7.8861610248177101</v>
      </c>
      <c r="E68" s="6">
        <f>+C68/C67*100-100</f>
        <v>9.9679778465360016</v>
      </c>
      <c r="F68" s="9">
        <v>246358.92716802299</v>
      </c>
      <c r="G68" s="7">
        <f t="shared" ref="G68" si="7">+F68/F63*100-100</f>
        <v>-7.9881905062769079</v>
      </c>
      <c r="H68" s="6">
        <f>+F68/F67*100-100</f>
        <v>11.518386611485624</v>
      </c>
    </row>
    <row r="69" spans="1:10" x14ac:dyDescent="0.3">
      <c r="B69" s="1">
        <v>4</v>
      </c>
      <c r="C69" s="9">
        <v>68679.583696111498</v>
      </c>
      <c r="D69" s="7">
        <f t="shared" si="5"/>
        <v>-2.4002169367010708</v>
      </c>
      <c r="E69" s="6">
        <f>+C69/C68*100-100</f>
        <v>7.7347942180264084</v>
      </c>
      <c r="F69" s="9">
        <v>267420.23833065899</v>
      </c>
      <c r="G69" s="7">
        <f>+F69/F64*100-100</f>
        <v>-2.1597292553278606</v>
      </c>
      <c r="H69" s="6">
        <f>+F69/F68*100-100</f>
        <v>8.549035102865048</v>
      </c>
    </row>
    <row r="70" spans="1:10" x14ac:dyDescent="0.3">
      <c r="B70" s="1" t="s">
        <v>74</v>
      </c>
      <c r="C70" s="9">
        <v>260775.36689339892</v>
      </c>
      <c r="D70" s="7">
        <f t="shared" si="5"/>
        <v>-4.805931352335719</v>
      </c>
      <c r="F70" s="9">
        <f>+SUM(F66:F69)</f>
        <v>1002922.3155604519</v>
      </c>
      <c r="G70" s="7">
        <f>+F70/F65*100-100</f>
        <v>-5.4844635181869137</v>
      </c>
    </row>
    <row r="71" spans="1:10" x14ac:dyDescent="0.3">
      <c r="A71" s="1">
        <v>2021</v>
      </c>
      <c r="B71" s="1">
        <v>1</v>
      </c>
      <c r="C71" s="9">
        <v>71244.879612164907</v>
      </c>
      <c r="D71" s="7">
        <f t="shared" si="5"/>
        <v>1.2335460363145359</v>
      </c>
      <c r="E71" s="6">
        <f>+C71/C69*100-100</f>
        <v>3.7351652092187209</v>
      </c>
      <c r="F71" s="9">
        <v>278567.84862260998</v>
      </c>
      <c r="G71" s="7">
        <f>+F71/F66*100-100</f>
        <v>3.8541494117621653</v>
      </c>
      <c r="H71" s="6">
        <f>+F71/F69*100-100</f>
        <v>4.1685739125575196</v>
      </c>
    </row>
    <row r="72" spans="1:10" x14ac:dyDescent="0.3">
      <c r="B72" s="1">
        <v>2</v>
      </c>
      <c r="C72" s="9">
        <v>70202.245384388196</v>
      </c>
      <c r="D72" s="7">
        <f t="shared" si="5"/>
        <v>21.100399146288822</v>
      </c>
      <c r="E72" s="6">
        <f>+C72/C71*100-100</f>
        <v>-1.4634514556730096</v>
      </c>
      <c r="F72" s="9">
        <v>280917.65823193302</v>
      </c>
      <c r="G72" s="7">
        <f>+F72/F67*100-100</f>
        <v>27.161959896568973</v>
      </c>
      <c r="H72" s="6">
        <f>+F72/F71*100-100</f>
        <v>0.84353223853426584</v>
      </c>
    </row>
  </sheetData>
  <mergeCells count="10">
    <mergeCell ref="N9:O9"/>
    <mergeCell ref="N10:O10"/>
    <mergeCell ref="C19:E19"/>
    <mergeCell ref="A15:F15"/>
    <mergeCell ref="A16:F16"/>
    <mergeCell ref="A17:F17"/>
    <mergeCell ref="A10:F11"/>
    <mergeCell ref="A12:F12"/>
    <mergeCell ref="A13:F13"/>
    <mergeCell ref="A14:F14"/>
  </mergeCells>
  <pageMargins left="0.7" right="0.7" top="0.75" bottom="0.75" header="0.3" footer="0.3"/>
  <pageSetup paperSize="9" scale="49" orientation="portrait" r:id="rId1"/>
  <rowBreaks count="1" manualBreakCount="1">
    <brk id="66" max="1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9"/>
  <sheetViews>
    <sheetView zoomScale="90" zoomScaleNormal="90" workbookViewId="0">
      <selection activeCell="A9" sqref="A9"/>
    </sheetView>
  </sheetViews>
  <sheetFormatPr baseColWidth="10" defaultColWidth="11.5546875" defaultRowHeight="14.4" x14ac:dyDescent="0.3"/>
  <cols>
    <col min="1" max="1" width="6.6640625" style="1" customWidth="1"/>
    <col min="2" max="2" width="7.109375" style="1" customWidth="1"/>
    <col min="3" max="3" width="15.109375" style="1" customWidth="1"/>
    <col min="4" max="5" width="9.33203125" style="1" customWidth="1"/>
    <col min="6" max="6" width="14.6640625" style="1" customWidth="1"/>
    <col min="7" max="8" width="9.44140625" style="1" customWidth="1"/>
    <col min="9" max="9" width="8.5546875" style="1" customWidth="1"/>
    <col min="10" max="10" width="13.109375" style="1" customWidth="1"/>
    <col min="11" max="11" width="11.5546875" style="1"/>
    <col min="12" max="12" width="8.33203125" style="1" customWidth="1"/>
    <col min="13" max="13" width="13.109375" style="1" customWidth="1"/>
    <col min="14" max="14" width="11.5546875" style="1"/>
    <col min="15" max="15" width="8.33203125" style="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4.4" customHeight="1" x14ac:dyDescent="0.3"/>
    <row r="9" spans="1:16" ht="21" x14ac:dyDescent="0.4">
      <c r="A9" s="8" t="s">
        <v>375</v>
      </c>
      <c r="O9" s="109" t="s">
        <v>61</v>
      </c>
      <c r="P9" s="109"/>
    </row>
    <row r="10" spans="1:16" ht="21" x14ac:dyDescent="0.4">
      <c r="A10" s="118" t="s">
        <v>376</v>
      </c>
      <c r="B10" s="118"/>
      <c r="C10" s="118"/>
      <c r="D10" s="118"/>
      <c r="E10" s="118"/>
      <c r="F10" s="118"/>
      <c r="G10" s="118"/>
      <c r="O10" s="110">
        <v>44497</v>
      </c>
      <c r="P10" s="110"/>
    </row>
    <row r="11" spans="1:16" x14ac:dyDescent="0.3">
      <c r="A11" s="118"/>
      <c r="B11" s="118"/>
      <c r="C11" s="118"/>
      <c r="D11" s="118"/>
      <c r="E11" s="118"/>
      <c r="F11" s="118"/>
      <c r="G11" s="118"/>
    </row>
    <row r="12" spans="1:16" x14ac:dyDescent="0.3">
      <c r="A12" s="114" t="s">
        <v>370</v>
      </c>
      <c r="B12" s="114"/>
      <c r="C12" s="114"/>
      <c r="D12" s="114"/>
      <c r="E12" s="114"/>
      <c r="F12" s="114"/>
      <c r="G12" s="114"/>
    </row>
    <row r="13" spans="1:16" x14ac:dyDescent="0.3">
      <c r="A13" s="114" t="s">
        <v>354</v>
      </c>
      <c r="B13" s="114"/>
      <c r="C13" s="114"/>
      <c r="D13" s="114"/>
      <c r="E13" s="114"/>
      <c r="F13" s="114"/>
      <c r="G13" s="114"/>
    </row>
    <row r="14" spans="1:16" x14ac:dyDescent="0.3">
      <c r="A14" s="114" t="s">
        <v>22</v>
      </c>
      <c r="B14" s="114"/>
      <c r="C14" s="114"/>
      <c r="D14" s="114"/>
      <c r="E14" s="114"/>
      <c r="F14" s="114"/>
      <c r="G14" s="114"/>
    </row>
    <row r="15" spans="1:16" x14ac:dyDescent="0.3">
      <c r="A15" s="114" t="s">
        <v>143</v>
      </c>
      <c r="B15" s="114"/>
      <c r="C15" s="114"/>
      <c r="D15" s="114"/>
      <c r="E15" s="114"/>
      <c r="F15" s="114"/>
      <c r="G15" s="114"/>
    </row>
    <row r="16" spans="1:16" ht="14.4" customHeight="1" x14ac:dyDescent="0.3">
      <c r="A16" s="125" t="s">
        <v>355</v>
      </c>
      <c r="B16" s="125"/>
      <c r="C16" s="125"/>
      <c r="D16" s="125"/>
      <c r="E16" s="125"/>
      <c r="F16" s="125"/>
      <c r="G16" s="125"/>
    </row>
    <row r="17" spans="1:8" ht="84" customHeight="1" x14ac:dyDescent="0.3">
      <c r="A17" s="123" t="s">
        <v>381</v>
      </c>
      <c r="B17" s="123"/>
      <c r="C17" s="123"/>
      <c r="D17" s="123"/>
      <c r="E17" s="123"/>
      <c r="F17" s="123"/>
      <c r="G17" s="123"/>
    </row>
    <row r="20" spans="1:8" ht="55.95" customHeight="1" x14ac:dyDescent="0.3">
      <c r="A20" s="4" t="s">
        <v>11</v>
      </c>
      <c r="B20" s="4" t="s">
        <v>12</v>
      </c>
      <c r="C20" s="4" t="s">
        <v>378</v>
      </c>
      <c r="D20" s="4" t="s">
        <v>230</v>
      </c>
      <c r="E20" s="4" t="s">
        <v>229</v>
      </c>
      <c r="F20" s="4" t="s">
        <v>377</v>
      </c>
      <c r="G20" s="4" t="s">
        <v>230</v>
      </c>
      <c r="H20" s="4" t="s">
        <v>229</v>
      </c>
    </row>
    <row r="21" spans="1:8" x14ac:dyDescent="0.3">
      <c r="A21" s="1">
        <v>2011</v>
      </c>
      <c r="B21" s="1" t="s">
        <v>158</v>
      </c>
      <c r="C21" s="80">
        <v>13.8</v>
      </c>
      <c r="D21" s="80"/>
      <c r="E21" s="81"/>
      <c r="F21" s="81">
        <v>9.3000000000000007</v>
      </c>
      <c r="G21" s="81"/>
      <c r="H21" s="78"/>
    </row>
    <row r="22" spans="1:8" x14ac:dyDescent="0.3">
      <c r="B22" s="1" t="s">
        <v>159</v>
      </c>
      <c r="C22" s="80">
        <v>13.8</v>
      </c>
      <c r="D22" s="80">
        <f>+C22-C21</f>
        <v>0</v>
      </c>
      <c r="E22" s="81"/>
      <c r="F22" s="81">
        <v>12.7</v>
      </c>
      <c r="G22" s="81">
        <f>+F22-F21</f>
        <v>3.3999999999999986</v>
      </c>
      <c r="H22" s="78"/>
    </row>
    <row r="23" spans="1:8" x14ac:dyDescent="0.3">
      <c r="B23" s="1" t="s">
        <v>160</v>
      </c>
      <c r="C23" s="80">
        <v>14.4</v>
      </c>
      <c r="D23" s="80">
        <f t="shared" ref="D23:D86" si="0">+C23-C22</f>
        <v>0.59999999999999964</v>
      </c>
      <c r="E23" s="81"/>
      <c r="F23" s="81">
        <v>11.4</v>
      </c>
      <c r="G23" s="81">
        <f t="shared" ref="G23:G86" si="1">+F23-F22</f>
        <v>-1.2999999999999989</v>
      </c>
      <c r="H23" s="78"/>
    </row>
    <row r="24" spans="1:8" x14ac:dyDescent="0.3">
      <c r="B24" s="1" t="s">
        <v>161</v>
      </c>
      <c r="C24" s="80">
        <v>5.5</v>
      </c>
      <c r="D24" s="80">
        <f t="shared" si="0"/>
        <v>-8.9</v>
      </c>
      <c r="E24" s="81"/>
      <c r="F24" s="81">
        <v>4.7</v>
      </c>
      <c r="G24" s="81">
        <f t="shared" si="1"/>
        <v>-6.7</v>
      </c>
      <c r="H24" s="78"/>
    </row>
    <row r="25" spans="1:8" x14ac:dyDescent="0.3">
      <c r="B25" s="1" t="s">
        <v>162</v>
      </c>
      <c r="C25" s="80">
        <v>2.2000000000000002</v>
      </c>
      <c r="D25" s="80">
        <f t="shared" si="0"/>
        <v>-3.3</v>
      </c>
      <c r="E25" s="81"/>
      <c r="F25" s="81">
        <v>6.3</v>
      </c>
      <c r="G25" s="81">
        <f t="shared" si="1"/>
        <v>1.5999999999999996</v>
      </c>
      <c r="H25" s="78"/>
    </row>
    <row r="26" spans="1:8" x14ac:dyDescent="0.3">
      <c r="B26" s="1" t="s">
        <v>163</v>
      </c>
      <c r="C26" s="80">
        <v>4.7</v>
      </c>
      <c r="D26" s="80">
        <f t="shared" si="0"/>
        <v>2.5</v>
      </c>
      <c r="E26" s="81"/>
      <c r="F26" s="81">
        <v>5.0999999999999996</v>
      </c>
      <c r="G26" s="81">
        <f t="shared" si="1"/>
        <v>-1.2000000000000002</v>
      </c>
      <c r="H26" s="78"/>
    </row>
    <row r="27" spans="1:8" x14ac:dyDescent="0.3">
      <c r="B27" s="1" t="s">
        <v>164</v>
      </c>
      <c r="C27" s="80">
        <v>5.4</v>
      </c>
      <c r="D27" s="80">
        <f t="shared" si="0"/>
        <v>0.70000000000000018</v>
      </c>
      <c r="E27" s="81"/>
      <c r="F27" s="81">
        <v>7.2</v>
      </c>
      <c r="G27" s="81">
        <f t="shared" si="1"/>
        <v>2.1000000000000005</v>
      </c>
      <c r="H27" s="78"/>
    </row>
    <row r="28" spans="1:8" x14ac:dyDescent="0.3">
      <c r="B28" s="1" t="s">
        <v>165</v>
      </c>
      <c r="C28" s="80">
        <v>5.2</v>
      </c>
      <c r="D28" s="80">
        <f t="shared" si="0"/>
        <v>-0.20000000000000018</v>
      </c>
      <c r="E28" s="81"/>
      <c r="F28" s="81">
        <v>10.1</v>
      </c>
      <c r="G28" s="81">
        <f t="shared" si="1"/>
        <v>2.8999999999999995</v>
      </c>
      <c r="H28" s="78"/>
    </row>
    <row r="29" spans="1:8" x14ac:dyDescent="0.3">
      <c r="B29" s="1" t="s">
        <v>166</v>
      </c>
      <c r="C29" s="80">
        <v>8</v>
      </c>
      <c r="D29" s="80">
        <f t="shared" si="0"/>
        <v>2.8</v>
      </c>
      <c r="E29" s="81"/>
      <c r="F29" s="81">
        <v>6.3</v>
      </c>
      <c r="G29" s="81">
        <f t="shared" si="1"/>
        <v>-3.8</v>
      </c>
      <c r="H29" s="78"/>
    </row>
    <row r="30" spans="1:8" x14ac:dyDescent="0.3">
      <c r="B30" s="1" t="s">
        <v>167</v>
      </c>
      <c r="C30" s="80">
        <v>1</v>
      </c>
      <c r="D30" s="80">
        <f t="shared" si="0"/>
        <v>-7</v>
      </c>
      <c r="E30" s="81"/>
      <c r="F30" s="81">
        <v>0</v>
      </c>
      <c r="G30" s="81">
        <f t="shared" si="1"/>
        <v>-6.3</v>
      </c>
      <c r="H30" s="78"/>
    </row>
    <row r="31" spans="1:8" x14ac:dyDescent="0.3">
      <c r="B31" s="1" t="s">
        <v>168</v>
      </c>
      <c r="C31" s="80">
        <v>2.9</v>
      </c>
      <c r="D31" s="80">
        <f t="shared" si="0"/>
        <v>1.9</v>
      </c>
      <c r="E31" s="81"/>
      <c r="F31" s="81">
        <v>4.2</v>
      </c>
      <c r="G31" s="81">
        <f t="shared" si="1"/>
        <v>4.2</v>
      </c>
      <c r="H31" s="78"/>
    </row>
    <row r="32" spans="1:8" x14ac:dyDescent="0.3">
      <c r="B32" s="1" t="s">
        <v>169</v>
      </c>
      <c r="C32" s="80">
        <v>7.4</v>
      </c>
      <c r="D32" s="80">
        <f t="shared" si="0"/>
        <v>4.5</v>
      </c>
      <c r="E32" s="81"/>
      <c r="F32" s="81">
        <v>7.4</v>
      </c>
      <c r="G32" s="81">
        <f t="shared" si="1"/>
        <v>3.2</v>
      </c>
      <c r="H32" s="78"/>
    </row>
    <row r="33" spans="1:8" x14ac:dyDescent="0.3">
      <c r="A33" s="1">
        <v>2012</v>
      </c>
      <c r="B33" s="1" t="s">
        <v>158</v>
      </c>
      <c r="C33" s="80">
        <v>10.6</v>
      </c>
      <c r="D33" s="80">
        <f t="shared" si="0"/>
        <v>3.1999999999999993</v>
      </c>
      <c r="E33" s="81">
        <f>+C33-C21</f>
        <v>-3.2000000000000011</v>
      </c>
      <c r="F33" s="81">
        <v>10.5</v>
      </c>
      <c r="G33" s="81">
        <f t="shared" si="1"/>
        <v>3.0999999999999996</v>
      </c>
      <c r="H33" s="78">
        <f>+F33-F21</f>
        <v>1.1999999999999993</v>
      </c>
    </row>
    <row r="34" spans="1:8" x14ac:dyDescent="0.3">
      <c r="B34" s="1" t="s">
        <v>159</v>
      </c>
      <c r="C34" s="80">
        <v>6.6</v>
      </c>
      <c r="D34" s="80">
        <f t="shared" si="0"/>
        <v>-4</v>
      </c>
      <c r="E34" s="81">
        <f t="shared" ref="E34:E97" si="2">+C34-C22</f>
        <v>-7.2000000000000011</v>
      </c>
      <c r="F34" s="81">
        <v>10.1</v>
      </c>
      <c r="G34" s="81">
        <f t="shared" si="1"/>
        <v>-0.40000000000000036</v>
      </c>
      <c r="H34" s="78">
        <f t="shared" ref="H34:H97" si="3">+F34-F22</f>
        <v>-2.5999999999999996</v>
      </c>
    </row>
    <row r="35" spans="1:8" x14ac:dyDescent="0.3">
      <c r="B35" s="1" t="s">
        <v>160</v>
      </c>
      <c r="C35" s="80">
        <v>5.3</v>
      </c>
      <c r="D35" s="80">
        <f t="shared" si="0"/>
        <v>-1.2999999999999998</v>
      </c>
      <c r="E35" s="81">
        <f t="shared" si="2"/>
        <v>-9.1000000000000014</v>
      </c>
      <c r="F35" s="81">
        <v>6.1</v>
      </c>
      <c r="G35" s="81">
        <f t="shared" si="1"/>
        <v>-4</v>
      </c>
      <c r="H35" s="78">
        <f t="shared" si="3"/>
        <v>-5.3000000000000007</v>
      </c>
    </row>
    <row r="36" spans="1:8" x14ac:dyDescent="0.3">
      <c r="B36" s="1" t="s">
        <v>161</v>
      </c>
      <c r="C36" s="80">
        <v>4</v>
      </c>
      <c r="D36" s="80">
        <f t="shared" si="0"/>
        <v>-1.2999999999999998</v>
      </c>
      <c r="E36" s="81">
        <f t="shared" si="2"/>
        <v>-1.5</v>
      </c>
      <c r="F36" s="81">
        <v>3.6</v>
      </c>
      <c r="G36" s="81">
        <f t="shared" si="1"/>
        <v>-2.4999999999999996</v>
      </c>
      <c r="H36" s="78">
        <f t="shared" si="3"/>
        <v>-1.1000000000000001</v>
      </c>
    </row>
    <row r="37" spans="1:8" x14ac:dyDescent="0.3">
      <c r="B37" s="1" t="s">
        <v>162</v>
      </c>
      <c r="C37" s="80">
        <v>0.3</v>
      </c>
      <c r="D37" s="80">
        <f t="shared" si="0"/>
        <v>-3.7</v>
      </c>
      <c r="E37" s="81">
        <f t="shared" si="2"/>
        <v>-1.9000000000000001</v>
      </c>
      <c r="F37" s="81">
        <v>1.9</v>
      </c>
      <c r="G37" s="81">
        <f t="shared" si="1"/>
        <v>-1.7000000000000002</v>
      </c>
      <c r="H37" s="78">
        <f t="shared" si="3"/>
        <v>-4.4000000000000004</v>
      </c>
    </row>
    <row r="38" spans="1:8" x14ac:dyDescent="0.3">
      <c r="B38" s="1" t="s">
        <v>163</v>
      </c>
      <c r="C38" s="80">
        <v>0.5</v>
      </c>
      <c r="D38" s="80">
        <f t="shared" si="0"/>
        <v>0.2</v>
      </c>
      <c r="E38" s="81">
        <f t="shared" si="2"/>
        <v>-4.2</v>
      </c>
      <c r="F38" s="81">
        <v>-0.3</v>
      </c>
      <c r="G38" s="81">
        <f t="shared" si="1"/>
        <v>-2.1999999999999997</v>
      </c>
      <c r="H38" s="78">
        <f t="shared" si="3"/>
        <v>-5.3999999999999995</v>
      </c>
    </row>
    <row r="39" spans="1:8" x14ac:dyDescent="0.3">
      <c r="B39" s="1" t="s">
        <v>164</v>
      </c>
      <c r="C39" s="80">
        <v>-3.3</v>
      </c>
      <c r="D39" s="80">
        <f t="shared" si="0"/>
        <v>-3.8</v>
      </c>
      <c r="E39" s="81">
        <f t="shared" si="2"/>
        <v>-8.6999999999999993</v>
      </c>
      <c r="F39" s="81">
        <v>1</v>
      </c>
      <c r="G39" s="81">
        <f t="shared" si="1"/>
        <v>1.3</v>
      </c>
      <c r="H39" s="78">
        <f t="shared" si="3"/>
        <v>-6.2</v>
      </c>
    </row>
    <row r="40" spans="1:8" x14ac:dyDescent="0.3">
      <c r="B40" s="1" t="s">
        <v>165</v>
      </c>
      <c r="C40" s="80">
        <v>3.9</v>
      </c>
      <c r="D40" s="80">
        <f t="shared" si="0"/>
        <v>7.1999999999999993</v>
      </c>
      <c r="E40" s="81">
        <f t="shared" si="2"/>
        <v>-1.3000000000000003</v>
      </c>
      <c r="F40" s="81">
        <v>2.7</v>
      </c>
      <c r="G40" s="81">
        <f t="shared" si="1"/>
        <v>1.7000000000000002</v>
      </c>
      <c r="H40" s="78">
        <f t="shared" si="3"/>
        <v>-7.3999999999999995</v>
      </c>
    </row>
    <row r="41" spans="1:8" x14ac:dyDescent="0.3">
      <c r="B41" s="1" t="s">
        <v>166</v>
      </c>
      <c r="C41" s="80">
        <v>3.7</v>
      </c>
      <c r="D41" s="80">
        <f t="shared" si="0"/>
        <v>-0.19999999999999973</v>
      </c>
      <c r="E41" s="81">
        <f t="shared" si="2"/>
        <v>-4.3</v>
      </c>
      <c r="F41" s="81">
        <v>0.1</v>
      </c>
      <c r="G41" s="81">
        <f t="shared" si="1"/>
        <v>-2.6</v>
      </c>
      <c r="H41" s="78">
        <f t="shared" si="3"/>
        <v>-6.2</v>
      </c>
    </row>
    <row r="42" spans="1:8" x14ac:dyDescent="0.3">
      <c r="B42" s="1" t="s">
        <v>167</v>
      </c>
      <c r="C42" s="80">
        <v>2.2000000000000002</v>
      </c>
      <c r="D42" s="80">
        <f t="shared" si="0"/>
        <v>-1.5</v>
      </c>
      <c r="E42" s="81">
        <f t="shared" si="2"/>
        <v>1.2000000000000002</v>
      </c>
      <c r="F42" s="81">
        <v>-2.6</v>
      </c>
      <c r="G42" s="81">
        <f t="shared" si="1"/>
        <v>-2.7</v>
      </c>
      <c r="H42" s="78">
        <f t="shared" si="3"/>
        <v>-2.6</v>
      </c>
    </row>
    <row r="43" spans="1:8" x14ac:dyDescent="0.3">
      <c r="B43" s="1" t="s">
        <v>168</v>
      </c>
      <c r="C43" s="80">
        <v>-5.5</v>
      </c>
      <c r="D43" s="80">
        <f t="shared" si="0"/>
        <v>-7.7</v>
      </c>
      <c r="E43" s="81">
        <f t="shared" si="2"/>
        <v>-8.4</v>
      </c>
      <c r="F43" s="81">
        <v>-5</v>
      </c>
      <c r="G43" s="81">
        <f t="shared" si="1"/>
        <v>-2.4</v>
      </c>
      <c r="H43" s="78">
        <f t="shared" si="3"/>
        <v>-9.1999999999999993</v>
      </c>
    </row>
    <row r="44" spans="1:8" x14ac:dyDescent="0.3">
      <c r="B44" s="1" t="s">
        <v>169</v>
      </c>
      <c r="C44" s="80">
        <v>-7.1</v>
      </c>
      <c r="D44" s="80">
        <f t="shared" si="0"/>
        <v>-1.5999999999999996</v>
      </c>
      <c r="E44" s="81">
        <f t="shared" si="2"/>
        <v>-14.5</v>
      </c>
      <c r="F44" s="81">
        <v>-1.9</v>
      </c>
      <c r="G44" s="81">
        <f t="shared" si="1"/>
        <v>3.1</v>
      </c>
      <c r="H44" s="78">
        <f t="shared" si="3"/>
        <v>-9.3000000000000007</v>
      </c>
    </row>
    <row r="45" spans="1:8" x14ac:dyDescent="0.3">
      <c r="A45" s="1">
        <v>2013</v>
      </c>
      <c r="B45" s="1" t="s">
        <v>158</v>
      </c>
      <c r="C45" s="80">
        <v>-8.3000000000000007</v>
      </c>
      <c r="D45" s="80">
        <f t="shared" si="0"/>
        <v>-1.2000000000000011</v>
      </c>
      <c r="E45" s="81">
        <f t="shared" si="2"/>
        <v>-18.899999999999999</v>
      </c>
      <c r="F45" s="81">
        <v>2.1</v>
      </c>
      <c r="G45" s="81">
        <f t="shared" si="1"/>
        <v>4</v>
      </c>
      <c r="H45" s="78">
        <f t="shared" si="3"/>
        <v>-8.4</v>
      </c>
    </row>
    <row r="46" spans="1:8" x14ac:dyDescent="0.3">
      <c r="B46" s="1" t="s">
        <v>159</v>
      </c>
      <c r="C46" s="80">
        <v>-7.6</v>
      </c>
      <c r="D46" s="80">
        <f t="shared" si="0"/>
        <v>0.70000000000000107</v>
      </c>
      <c r="E46" s="81">
        <f t="shared" si="2"/>
        <v>-14.2</v>
      </c>
      <c r="F46" s="81">
        <v>-3</v>
      </c>
      <c r="G46" s="81">
        <f t="shared" si="1"/>
        <v>-5.0999999999999996</v>
      </c>
      <c r="H46" s="78">
        <f t="shared" si="3"/>
        <v>-13.1</v>
      </c>
    </row>
    <row r="47" spans="1:8" x14ac:dyDescent="0.3">
      <c r="B47" s="1" t="s">
        <v>160</v>
      </c>
      <c r="C47" s="80">
        <v>-16.600000000000001</v>
      </c>
      <c r="D47" s="80">
        <f t="shared" si="0"/>
        <v>-9.0000000000000018</v>
      </c>
      <c r="E47" s="81">
        <f t="shared" si="2"/>
        <v>-21.900000000000002</v>
      </c>
      <c r="F47" s="81">
        <v>-6.2</v>
      </c>
      <c r="G47" s="81">
        <f t="shared" si="1"/>
        <v>-3.2</v>
      </c>
      <c r="H47" s="78">
        <f t="shared" si="3"/>
        <v>-12.3</v>
      </c>
    </row>
    <row r="48" spans="1:8" x14ac:dyDescent="0.3">
      <c r="B48" s="1" t="s">
        <v>161</v>
      </c>
      <c r="C48" s="80">
        <v>5</v>
      </c>
      <c r="D48" s="80">
        <f t="shared" si="0"/>
        <v>21.6</v>
      </c>
      <c r="E48" s="81">
        <f t="shared" si="2"/>
        <v>1</v>
      </c>
      <c r="F48" s="81">
        <v>-1.3</v>
      </c>
      <c r="G48" s="81">
        <f t="shared" si="1"/>
        <v>4.9000000000000004</v>
      </c>
      <c r="H48" s="78">
        <f t="shared" si="3"/>
        <v>-4.9000000000000004</v>
      </c>
    </row>
    <row r="49" spans="1:8" x14ac:dyDescent="0.3">
      <c r="B49" s="1" t="s">
        <v>162</v>
      </c>
      <c r="C49" s="80">
        <v>-6.7</v>
      </c>
      <c r="D49" s="80">
        <f t="shared" si="0"/>
        <v>-11.7</v>
      </c>
      <c r="E49" s="81">
        <f t="shared" si="2"/>
        <v>-7</v>
      </c>
      <c r="F49" s="81">
        <v>-2.4</v>
      </c>
      <c r="G49" s="81">
        <f t="shared" si="1"/>
        <v>-1.0999999999999999</v>
      </c>
      <c r="H49" s="78">
        <f t="shared" si="3"/>
        <v>-4.3</v>
      </c>
    </row>
    <row r="50" spans="1:8" x14ac:dyDescent="0.3">
      <c r="B50" s="1" t="s">
        <v>163</v>
      </c>
      <c r="C50" s="80">
        <v>-8.8000000000000007</v>
      </c>
      <c r="D50" s="80">
        <f t="shared" si="0"/>
        <v>-2.1000000000000005</v>
      </c>
      <c r="E50" s="81">
        <f t="shared" si="2"/>
        <v>-9.3000000000000007</v>
      </c>
      <c r="F50" s="81">
        <v>-5</v>
      </c>
      <c r="G50" s="81">
        <f t="shared" si="1"/>
        <v>-2.6</v>
      </c>
      <c r="H50" s="78">
        <f t="shared" si="3"/>
        <v>-4.7</v>
      </c>
    </row>
    <row r="51" spans="1:8" x14ac:dyDescent="0.3">
      <c r="B51" s="1" t="s">
        <v>164</v>
      </c>
      <c r="C51" s="80">
        <v>-9</v>
      </c>
      <c r="D51" s="80">
        <f t="shared" si="0"/>
        <v>-0.19999999999999929</v>
      </c>
      <c r="E51" s="81">
        <f t="shared" si="2"/>
        <v>-5.7</v>
      </c>
      <c r="F51" s="81">
        <v>-2</v>
      </c>
      <c r="G51" s="81">
        <f t="shared" si="1"/>
        <v>3</v>
      </c>
      <c r="H51" s="78">
        <f t="shared" si="3"/>
        <v>-3</v>
      </c>
    </row>
    <row r="52" spans="1:8" x14ac:dyDescent="0.3">
      <c r="B52" s="1" t="s">
        <v>165</v>
      </c>
      <c r="C52" s="80">
        <v>-4</v>
      </c>
      <c r="D52" s="80">
        <f t="shared" si="0"/>
        <v>5</v>
      </c>
      <c r="E52" s="81">
        <f t="shared" si="2"/>
        <v>-7.9</v>
      </c>
      <c r="F52" s="81">
        <v>-1.8</v>
      </c>
      <c r="G52" s="81">
        <f t="shared" si="1"/>
        <v>0.19999999999999996</v>
      </c>
      <c r="H52" s="78">
        <f t="shared" si="3"/>
        <v>-4.5</v>
      </c>
    </row>
    <row r="53" spans="1:8" x14ac:dyDescent="0.3">
      <c r="B53" s="1" t="s">
        <v>166</v>
      </c>
      <c r="C53" s="80">
        <v>-4.7</v>
      </c>
      <c r="D53" s="80">
        <f t="shared" si="0"/>
        <v>-0.70000000000000018</v>
      </c>
      <c r="E53" s="81">
        <f t="shared" si="2"/>
        <v>-8.4</v>
      </c>
      <c r="F53" s="81">
        <v>0.4</v>
      </c>
      <c r="G53" s="81">
        <f t="shared" si="1"/>
        <v>2.2000000000000002</v>
      </c>
      <c r="H53" s="78">
        <f t="shared" si="3"/>
        <v>0.30000000000000004</v>
      </c>
    </row>
    <row r="54" spans="1:8" x14ac:dyDescent="0.3">
      <c r="B54" s="1" t="s">
        <v>167</v>
      </c>
      <c r="C54" s="80">
        <v>1.4</v>
      </c>
      <c r="D54" s="80">
        <f t="shared" si="0"/>
        <v>6.1</v>
      </c>
      <c r="E54" s="81">
        <f t="shared" si="2"/>
        <v>-0.80000000000000027</v>
      </c>
      <c r="F54" s="81">
        <v>-1.4</v>
      </c>
      <c r="G54" s="81">
        <f t="shared" si="1"/>
        <v>-1.7999999999999998</v>
      </c>
      <c r="H54" s="78">
        <f t="shared" si="3"/>
        <v>1.2000000000000002</v>
      </c>
    </row>
    <row r="55" spans="1:8" x14ac:dyDescent="0.3">
      <c r="B55" s="1" t="s">
        <v>168</v>
      </c>
      <c r="C55" s="80">
        <v>-6.7</v>
      </c>
      <c r="D55" s="80">
        <f t="shared" si="0"/>
        <v>-8.1</v>
      </c>
      <c r="E55" s="81">
        <f t="shared" si="2"/>
        <v>-1.2000000000000002</v>
      </c>
      <c r="F55" s="81">
        <v>-5.2</v>
      </c>
      <c r="G55" s="81">
        <f t="shared" si="1"/>
        <v>-3.8000000000000003</v>
      </c>
      <c r="H55" s="78">
        <f t="shared" si="3"/>
        <v>-0.20000000000000018</v>
      </c>
    </row>
    <row r="56" spans="1:8" x14ac:dyDescent="0.3">
      <c r="B56" s="1" t="s">
        <v>169</v>
      </c>
      <c r="C56" s="80">
        <v>-3.6</v>
      </c>
      <c r="D56" s="80">
        <f t="shared" si="0"/>
        <v>3.1</v>
      </c>
      <c r="E56" s="81">
        <f t="shared" si="2"/>
        <v>3.4999999999999996</v>
      </c>
      <c r="F56" s="81">
        <v>-1.3</v>
      </c>
      <c r="G56" s="81">
        <f t="shared" si="1"/>
        <v>3.9000000000000004</v>
      </c>
      <c r="H56" s="78">
        <f t="shared" si="3"/>
        <v>0.59999999999999987</v>
      </c>
    </row>
    <row r="57" spans="1:8" x14ac:dyDescent="0.3">
      <c r="A57" s="1">
        <v>2014</v>
      </c>
      <c r="B57" s="1" t="s">
        <v>158</v>
      </c>
      <c r="C57" s="80">
        <v>9.4</v>
      </c>
      <c r="D57" s="80">
        <f t="shared" si="0"/>
        <v>13</v>
      </c>
      <c r="E57" s="81">
        <f t="shared" si="2"/>
        <v>17.700000000000003</v>
      </c>
      <c r="F57" s="81">
        <v>6.7</v>
      </c>
      <c r="G57" s="81">
        <f t="shared" si="1"/>
        <v>8</v>
      </c>
      <c r="H57" s="78">
        <f t="shared" si="3"/>
        <v>4.5999999999999996</v>
      </c>
    </row>
    <row r="58" spans="1:8" x14ac:dyDescent="0.3">
      <c r="B58" s="1" t="s">
        <v>159</v>
      </c>
      <c r="C58" s="80">
        <v>4.5</v>
      </c>
      <c r="D58" s="80">
        <f t="shared" si="0"/>
        <v>-4.9000000000000004</v>
      </c>
      <c r="E58" s="81">
        <f t="shared" si="2"/>
        <v>12.1</v>
      </c>
      <c r="F58" s="81">
        <v>5.8</v>
      </c>
      <c r="G58" s="81">
        <f t="shared" si="1"/>
        <v>-0.90000000000000036</v>
      </c>
      <c r="H58" s="78">
        <f t="shared" si="3"/>
        <v>8.8000000000000007</v>
      </c>
    </row>
    <row r="59" spans="1:8" x14ac:dyDescent="0.3">
      <c r="B59" s="1" t="s">
        <v>160</v>
      </c>
      <c r="C59" s="80">
        <v>-0.8</v>
      </c>
      <c r="D59" s="80">
        <f t="shared" si="0"/>
        <v>-5.3</v>
      </c>
      <c r="E59" s="81">
        <f t="shared" si="2"/>
        <v>15.8</v>
      </c>
      <c r="F59" s="81">
        <v>2.8</v>
      </c>
      <c r="G59" s="81">
        <f t="shared" si="1"/>
        <v>-3</v>
      </c>
      <c r="H59" s="78">
        <f t="shared" si="3"/>
        <v>9</v>
      </c>
    </row>
    <row r="60" spans="1:8" x14ac:dyDescent="0.3">
      <c r="B60" s="1" t="s">
        <v>161</v>
      </c>
      <c r="C60" s="80">
        <v>8.8000000000000007</v>
      </c>
      <c r="D60" s="80">
        <f t="shared" si="0"/>
        <v>9.6000000000000014</v>
      </c>
      <c r="E60" s="81">
        <f t="shared" si="2"/>
        <v>3.8000000000000007</v>
      </c>
      <c r="F60" s="81">
        <v>4.0999999999999996</v>
      </c>
      <c r="G60" s="81">
        <f t="shared" si="1"/>
        <v>1.2999999999999998</v>
      </c>
      <c r="H60" s="78">
        <f t="shared" si="3"/>
        <v>5.3999999999999995</v>
      </c>
    </row>
    <row r="61" spans="1:8" x14ac:dyDescent="0.3">
      <c r="B61" s="1" t="s">
        <v>162</v>
      </c>
      <c r="C61" s="80">
        <v>1.7</v>
      </c>
      <c r="D61" s="80">
        <f t="shared" si="0"/>
        <v>-7.1000000000000005</v>
      </c>
      <c r="E61" s="81">
        <f t="shared" si="2"/>
        <v>8.4</v>
      </c>
      <c r="F61" s="81">
        <v>2.9</v>
      </c>
      <c r="G61" s="81">
        <f t="shared" si="1"/>
        <v>-1.1999999999999997</v>
      </c>
      <c r="H61" s="78">
        <f t="shared" si="3"/>
        <v>5.3</v>
      </c>
    </row>
    <row r="62" spans="1:8" x14ac:dyDescent="0.3">
      <c r="B62" s="1" t="s">
        <v>163</v>
      </c>
      <c r="C62" s="80">
        <v>3.3</v>
      </c>
      <c r="D62" s="80">
        <f t="shared" si="0"/>
        <v>1.5999999999999999</v>
      </c>
      <c r="E62" s="81">
        <f t="shared" si="2"/>
        <v>12.100000000000001</v>
      </c>
      <c r="F62" s="81">
        <v>0.7</v>
      </c>
      <c r="G62" s="81">
        <f t="shared" si="1"/>
        <v>-2.2000000000000002</v>
      </c>
      <c r="H62" s="78">
        <f t="shared" si="3"/>
        <v>5.7</v>
      </c>
    </row>
    <row r="63" spans="1:8" x14ac:dyDescent="0.3">
      <c r="B63" s="1" t="s">
        <v>164</v>
      </c>
      <c r="C63" s="80">
        <v>13.1</v>
      </c>
      <c r="D63" s="80">
        <f t="shared" si="0"/>
        <v>9.8000000000000007</v>
      </c>
      <c r="E63" s="81">
        <f t="shared" si="2"/>
        <v>22.1</v>
      </c>
      <c r="F63" s="81">
        <v>9.3000000000000007</v>
      </c>
      <c r="G63" s="81">
        <f t="shared" si="1"/>
        <v>8.6000000000000014</v>
      </c>
      <c r="H63" s="78">
        <f t="shared" si="3"/>
        <v>11.3</v>
      </c>
    </row>
    <row r="64" spans="1:8" x14ac:dyDescent="0.3">
      <c r="B64" s="1" t="s">
        <v>165</v>
      </c>
      <c r="C64" s="80">
        <v>4.0999999999999996</v>
      </c>
      <c r="D64" s="80">
        <f t="shared" si="0"/>
        <v>-9</v>
      </c>
      <c r="E64" s="81">
        <f t="shared" si="2"/>
        <v>8.1</v>
      </c>
      <c r="F64" s="81">
        <v>8.6</v>
      </c>
      <c r="G64" s="81">
        <f t="shared" si="1"/>
        <v>-0.70000000000000107</v>
      </c>
      <c r="H64" s="78">
        <f t="shared" si="3"/>
        <v>10.4</v>
      </c>
    </row>
    <row r="65" spans="1:8" x14ac:dyDescent="0.3">
      <c r="B65" s="1" t="s">
        <v>166</v>
      </c>
      <c r="C65" s="80">
        <v>10.3</v>
      </c>
      <c r="D65" s="80">
        <f t="shared" si="0"/>
        <v>6.2000000000000011</v>
      </c>
      <c r="E65" s="81">
        <f t="shared" si="2"/>
        <v>15</v>
      </c>
      <c r="F65" s="81">
        <v>7.2</v>
      </c>
      <c r="G65" s="81">
        <f t="shared" si="1"/>
        <v>-1.3999999999999995</v>
      </c>
      <c r="H65" s="78">
        <f t="shared" si="3"/>
        <v>6.8</v>
      </c>
    </row>
    <row r="66" spans="1:8" x14ac:dyDescent="0.3">
      <c r="B66" s="1" t="s">
        <v>167</v>
      </c>
      <c r="C66" s="80">
        <v>5.5</v>
      </c>
      <c r="D66" s="80">
        <f t="shared" si="0"/>
        <v>-4.8000000000000007</v>
      </c>
      <c r="E66" s="81">
        <f t="shared" si="2"/>
        <v>4.0999999999999996</v>
      </c>
      <c r="F66" s="81">
        <v>2.7</v>
      </c>
      <c r="G66" s="81">
        <f t="shared" si="1"/>
        <v>-4.5</v>
      </c>
      <c r="H66" s="78">
        <f t="shared" si="3"/>
        <v>4.0999999999999996</v>
      </c>
    </row>
    <row r="67" spans="1:8" x14ac:dyDescent="0.3">
      <c r="B67" s="1" t="s">
        <v>168</v>
      </c>
      <c r="C67" s="80">
        <v>-7.9</v>
      </c>
      <c r="D67" s="80">
        <f t="shared" si="0"/>
        <v>-13.4</v>
      </c>
      <c r="E67" s="81">
        <f t="shared" si="2"/>
        <v>-1.2000000000000002</v>
      </c>
      <c r="F67" s="81">
        <v>-4.0999999999999996</v>
      </c>
      <c r="G67" s="81">
        <f t="shared" si="1"/>
        <v>-6.8</v>
      </c>
      <c r="H67" s="78">
        <f t="shared" si="3"/>
        <v>1.1000000000000005</v>
      </c>
    </row>
    <row r="68" spans="1:8" x14ac:dyDescent="0.3">
      <c r="B68" s="1" t="s">
        <v>169</v>
      </c>
      <c r="C68" s="80">
        <v>-4.3</v>
      </c>
      <c r="D68" s="80">
        <f t="shared" si="0"/>
        <v>3.6000000000000005</v>
      </c>
      <c r="E68" s="81">
        <f t="shared" si="2"/>
        <v>-0.69999999999999973</v>
      </c>
      <c r="F68" s="81">
        <v>-2.1</v>
      </c>
      <c r="G68" s="81">
        <f t="shared" si="1"/>
        <v>1.9999999999999996</v>
      </c>
      <c r="H68" s="78">
        <f t="shared" si="3"/>
        <v>-0.8</v>
      </c>
    </row>
    <row r="69" spans="1:8" x14ac:dyDescent="0.3">
      <c r="A69" s="1">
        <v>2015</v>
      </c>
      <c r="B69" s="1" t="s">
        <v>158</v>
      </c>
      <c r="C69" s="80">
        <v>-3.3</v>
      </c>
      <c r="D69" s="80">
        <f t="shared" si="0"/>
        <v>1</v>
      </c>
      <c r="E69" s="81">
        <f t="shared" si="2"/>
        <v>-12.7</v>
      </c>
      <c r="F69" s="81">
        <v>0.8</v>
      </c>
      <c r="G69" s="81">
        <f t="shared" si="1"/>
        <v>2.9000000000000004</v>
      </c>
      <c r="H69" s="78">
        <f t="shared" si="3"/>
        <v>-5.9</v>
      </c>
    </row>
    <row r="70" spans="1:8" x14ac:dyDescent="0.3">
      <c r="B70" s="1" t="s">
        <v>159</v>
      </c>
      <c r="C70" s="80">
        <v>3.6</v>
      </c>
      <c r="D70" s="80">
        <f t="shared" si="0"/>
        <v>6.9</v>
      </c>
      <c r="E70" s="81">
        <f t="shared" si="2"/>
        <v>-0.89999999999999991</v>
      </c>
      <c r="F70" s="81">
        <v>7.3</v>
      </c>
      <c r="G70" s="81">
        <f t="shared" si="1"/>
        <v>6.5</v>
      </c>
      <c r="H70" s="78">
        <f t="shared" si="3"/>
        <v>1.5</v>
      </c>
    </row>
    <row r="71" spans="1:8" x14ac:dyDescent="0.3">
      <c r="B71" s="1" t="s">
        <v>160</v>
      </c>
      <c r="C71" s="80">
        <v>8.4</v>
      </c>
      <c r="D71" s="80">
        <f t="shared" si="0"/>
        <v>4.8000000000000007</v>
      </c>
      <c r="E71" s="81">
        <f t="shared" si="2"/>
        <v>9.2000000000000011</v>
      </c>
      <c r="F71" s="81">
        <v>4.0999999999999996</v>
      </c>
      <c r="G71" s="81">
        <f t="shared" si="1"/>
        <v>-3.2</v>
      </c>
      <c r="H71" s="78">
        <f t="shared" si="3"/>
        <v>1.2999999999999998</v>
      </c>
    </row>
    <row r="72" spans="1:8" x14ac:dyDescent="0.3">
      <c r="B72" s="1" t="s">
        <v>161</v>
      </c>
      <c r="C72" s="80">
        <v>4.7</v>
      </c>
      <c r="D72" s="80">
        <f t="shared" si="0"/>
        <v>-3.7</v>
      </c>
      <c r="E72" s="81">
        <f t="shared" si="2"/>
        <v>-4.1000000000000005</v>
      </c>
      <c r="F72" s="81">
        <v>-0.1</v>
      </c>
      <c r="G72" s="81">
        <f t="shared" si="1"/>
        <v>-4.1999999999999993</v>
      </c>
      <c r="H72" s="78">
        <f t="shared" si="3"/>
        <v>-4.1999999999999993</v>
      </c>
    </row>
    <row r="73" spans="1:8" x14ac:dyDescent="0.3">
      <c r="B73" s="1" t="s">
        <v>162</v>
      </c>
      <c r="C73" s="80">
        <v>-3.9</v>
      </c>
      <c r="D73" s="80">
        <f t="shared" si="0"/>
        <v>-8.6</v>
      </c>
      <c r="E73" s="81">
        <f t="shared" si="2"/>
        <v>-5.6</v>
      </c>
      <c r="F73" s="81">
        <v>0.9</v>
      </c>
      <c r="G73" s="81">
        <f t="shared" si="1"/>
        <v>1</v>
      </c>
      <c r="H73" s="78">
        <f t="shared" si="3"/>
        <v>-2</v>
      </c>
    </row>
    <row r="74" spans="1:8" x14ac:dyDescent="0.3">
      <c r="B74" s="1" t="s">
        <v>163</v>
      </c>
      <c r="C74" s="80">
        <v>4.9000000000000004</v>
      </c>
      <c r="D74" s="80">
        <f t="shared" si="0"/>
        <v>8.8000000000000007</v>
      </c>
      <c r="E74" s="81">
        <f t="shared" si="2"/>
        <v>1.6000000000000005</v>
      </c>
      <c r="F74" s="81">
        <v>0.1</v>
      </c>
      <c r="G74" s="81">
        <f t="shared" si="1"/>
        <v>-0.8</v>
      </c>
      <c r="H74" s="78">
        <f t="shared" si="3"/>
        <v>-0.6</v>
      </c>
    </row>
    <row r="75" spans="1:8" x14ac:dyDescent="0.3">
      <c r="B75" s="1" t="s">
        <v>164</v>
      </c>
      <c r="C75" s="80">
        <v>3.1</v>
      </c>
      <c r="D75" s="80">
        <f t="shared" si="0"/>
        <v>-1.8000000000000003</v>
      </c>
      <c r="E75" s="81">
        <f t="shared" si="2"/>
        <v>-10</v>
      </c>
      <c r="F75" s="81">
        <v>0.1</v>
      </c>
      <c r="G75" s="81">
        <f t="shared" si="1"/>
        <v>0</v>
      </c>
      <c r="H75" s="78">
        <f t="shared" si="3"/>
        <v>-9.2000000000000011</v>
      </c>
    </row>
    <row r="76" spans="1:8" x14ac:dyDescent="0.3">
      <c r="B76" s="1" t="s">
        <v>165</v>
      </c>
      <c r="C76" s="80">
        <v>-1.9</v>
      </c>
      <c r="D76" s="80">
        <f t="shared" si="0"/>
        <v>-5</v>
      </c>
      <c r="E76" s="81">
        <f t="shared" si="2"/>
        <v>-6</v>
      </c>
      <c r="F76" s="81">
        <v>2.9</v>
      </c>
      <c r="G76" s="81">
        <f t="shared" si="1"/>
        <v>2.8</v>
      </c>
      <c r="H76" s="78">
        <f t="shared" si="3"/>
        <v>-5.6999999999999993</v>
      </c>
    </row>
    <row r="77" spans="1:8" x14ac:dyDescent="0.3">
      <c r="B77" s="1" t="s">
        <v>166</v>
      </c>
      <c r="C77" s="80">
        <v>4.0999999999999996</v>
      </c>
      <c r="D77" s="80">
        <f t="shared" si="0"/>
        <v>6</v>
      </c>
      <c r="E77" s="81">
        <f t="shared" si="2"/>
        <v>-6.2000000000000011</v>
      </c>
      <c r="F77" s="81">
        <v>6.3</v>
      </c>
      <c r="G77" s="81">
        <f t="shared" si="1"/>
        <v>3.4</v>
      </c>
      <c r="H77" s="78">
        <f t="shared" si="3"/>
        <v>-0.90000000000000036</v>
      </c>
    </row>
    <row r="78" spans="1:8" x14ac:dyDescent="0.3">
      <c r="B78" s="1" t="s">
        <v>167</v>
      </c>
      <c r="C78" s="80">
        <v>5.4</v>
      </c>
      <c r="D78" s="80">
        <f t="shared" si="0"/>
        <v>1.3000000000000007</v>
      </c>
      <c r="E78" s="81">
        <f t="shared" si="2"/>
        <v>-9.9999999999999645E-2</v>
      </c>
      <c r="F78" s="81">
        <v>2.1</v>
      </c>
      <c r="G78" s="81">
        <f t="shared" si="1"/>
        <v>-4.1999999999999993</v>
      </c>
      <c r="H78" s="78">
        <f t="shared" si="3"/>
        <v>-0.60000000000000009</v>
      </c>
    </row>
    <row r="79" spans="1:8" x14ac:dyDescent="0.3">
      <c r="B79" s="1" t="s">
        <v>168</v>
      </c>
      <c r="C79" s="80">
        <v>-4.4000000000000004</v>
      </c>
      <c r="D79" s="80">
        <f t="shared" si="0"/>
        <v>-9.8000000000000007</v>
      </c>
      <c r="E79" s="81">
        <f t="shared" si="2"/>
        <v>3.5</v>
      </c>
      <c r="F79" s="81">
        <v>-3.3</v>
      </c>
      <c r="G79" s="81">
        <f t="shared" si="1"/>
        <v>-5.4</v>
      </c>
      <c r="H79" s="78">
        <f t="shared" si="3"/>
        <v>0.79999999999999982</v>
      </c>
    </row>
    <row r="80" spans="1:8" x14ac:dyDescent="0.3">
      <c r="B80" s="1" t="s">
        <v>169</v>
      </c>
      <c r="C80" s="80">
        <v>-3.7</v>
      </c>
      <c r="D80" s="80">
        <f t="shared" si="0"/>
        <v>0.70000000000000018</v>
      </c>
      <c r="E80" s="81">
        <f t="shared" si="2"/>
        <v>0.59999999999999964</v>
      </c>
      <c r="F80" s="81">
        <v>1.3</v>
      </c>
      <c r="G80" s="81">
        <f t="shared" si="1"/>
        <v>4.5999999999999996</v>
      </c>
      <c r="H80" s="78">
        <f t="shared" si="3"/>
        <v>3.4000000000000004</v>
      </c>
    </row>
    <row r="81" spans="1:8" x14ac:dyDescent="0.3">
      <c r="A81" s="1">
        <v>2016</v>
      </c>
      <c r="B81" s="1" t="s">
        <v>158</v>
      </c>
      <c r="C81" s="80">
        <v>0.8</v>
      </c>
      <c r="D81" s="80">
        <f t="shared" si="0"/>
        <v>4.5</v>
      </c>
      <c r="E81" s="81">
        <f t="shared" si="2"/>
        <v>4.0999999999999996</v>
      </c>
      <c r="F81" s="81">
        <v>5.3</v>
      </c>
      <c r="G81" s="81">
        <f t="shared" si="1"/>
        <v>4</v>
      </c>
      <c r="H81" s="78">
        <f t="shared" si="3"/>
        <v>4.5</v>
      </c>
    </row>
    <row r="82" spans="1:8" x14ac:dyDescent="0.3">
      <c r="B82" s="1" t="s">
        <v>159</v>
      </c>
      <c r="C82" s="80">
        <v>2.8</v>
      </c>
      <c r="D82" s="80">
        <f t="shared" si="0"/>
        <v>1.9999999999999998</v>
      </c>
      <c r="E82" s="81">
        <f t="shared" si="2"/>
        <v>-0.80000000000000027</v>
      </c>
      <c r="F82" s="81">
        <v>10.4</v>
      </c>
      <c r="G82" s="81">
        <f t="shared" si="1"/>
        <v>5.1000000000000005</v>
      </c>
      <c r="H82" s="78">
        <f t="shared" si="3"/>
        <v>3.1000000000000005</v>
      </c>
    </row>
    <row r="83" spans="1:8" x14ac:dyDescent="0.3">
      <c r="B83" s="1" t="s">
        <v>160</v>
      </c>
      <c r="C83" s="80">
        <v>7.7</v>
      </c>
      <c r="D83" s="80">
        <f t="shared" si="0"/>
        <v>4.9000000000000004</v>
      </c>
      <c r="E83" s="81">
        <f t="shared" si="2"/>
        <v>-0.70000000000000018</v>
      </c>
      <c r="F83" s="81">
        <v>4.0999999999999996</v>
      </c>
      <c r="G83" s="81">
        <f t="shared" si="1"/>
        <v>-6.3000000000000007</v>
      </c>
      <c r="H83" s="78">
        <f t="shared" si="3"/>
        <v>0</v>
      </c>
    </row>
    <row r="84" spans="1:8" x14ac:dyDescent="0.3">
      <c r="B84" s="1" t="s">
        <v>161</v>
      </c>
      <c r="C84" s="80">
        <v>13</v>
      </c>
      <c r="D84" s="80">
        <f t="shared" si="0"/>
        <v>5.3</v>
      </c>
      <c r="E84" s="81">
        <f t="shared" si="2"/>
        <v>8.3000000000000007</v>
      </c>
      <c r="F84" s="81">
        <v>5.9</v>
      </c>
      <c r="G84" s="81">
        <f t="shared" si="1"/>
        <v>1.8000000000000007</v>
      </c>
      <c r="H84" s="78">
        <f t="shared" si="3"/>
        <v>6</v>
      </c>
    </row>
    <row r="85" spans="1:8" x14ac:dyDescent="0.3">
      <c r="B85" s="1" t="s">
        <v>162</v>
      </c>
      <c r="C85" s="80">
        <v>7.1</v>
      </c>
      <c r="D85" s="80">
        <f t="shared" si="0"/>
        <v>-5.9</v>
      </c>
      <c r="E85" s="81">
        <f t="shared" si="2"/>
        <v>11</v>
      </c>
      <c r="F85" s="81">
        <v>5.2</v>
      </c>
      <c r="G85" s="81">
        <f t="shared" si="1"/>
        <v>-0.70000000000000018</v>
      </c>
      <c r="H85" s="78">
        <f t="shared" si="3"/>
        <v>4.3</v>
      </c>
    </row>
    <row r="86" spans="1:8" x14ac:dyDescent="0.3">
      <c r="B86" s="1" t="s">
        <v>163</v>
      </c>
      <c r="C86" s="80">
        <v>8</v>
      </c>
      <c r="D86" s="80">
        <f t="shared" si="0"/>
        <v>0.90000000000000036</v>
      </c>
      <c r="E86" s="81">
        <f t="shared" si="2"/>
        <v>3.0999999999999996</v>
      </c>
      <c r="F86" s="81">
        <v>3.7</v>
      </c>
      <c r="G86" s="81">
        <f t="shared" si="1"/>
        <v>-1.5</v>
      </c>
      <c r="H86" s="78">
        <f t="shared" si="3"/>
        <v>3.6</v>
      </c>
    </row>
    <row r="87" spans="1:8" x14ac:dyDescent="0.3">
      <c r="B87" s="1" t="s">
        <v>164</v>
      </c>
      <c r="C87" s="80">
        <v>5.4</v>
      </c>
      <c r="D87" s="80">
        <f t="shared" ref="D87:D139" si="4">+C87-C86</f>
        <v>-2.5999999999999996</v>
      </c>
      <c r="E87" s="81">
        <f t="shared" si="2"/>
        <v>2.3000000000000003</v>
      </c>
      <c r="F87" s="81">
        <v>5.5</v>
      </c>
      <c r="G87" s="81">
        <f t="shared" ref="G87:G139" si="5">+F87-F86</f>
        <v>1.7999999999999998</v>
      </c>
      <c r="H87" s="78">
        <f t="shared" si="3"/>
        <v>5.4</v>
      </c>
    </row>
    <row r="88" spans="1:8" x14ac:dyDescent="0.3">
      <c r="B88" s="1" t="s">
        <v>165</v>
      </c>
      <c r="C88" s="80">
        <v>2.2000000000000002</v>
      </c>
      <c r="D88" s="80">
        <f t="shared" si="4"/>
        <v>-3.2</v>
      </c>
      <c r="E88" s="81">
        <f t="shared" si="2"/>
        <v>4.0999999999999996</v>
      </c>
      <c r="F88" s="81">
        <v>7.9</v>
      </c>
      <c r="G88" s="81">
        <f t="shared" si="5"/>
        <v>2.4000000000000004</v>
      </c>
      <c r="H88" s="78">
        <f t="shared" si="3"/>
        <v>5</v>
      </c>
    </row>
    <row r="89" spans="1:8" x14ac:dyDescent="0.3">
      <c r="B89" s="1" t="s">
        <v>166</v>
      </c>
      <c r="C89" s="80">
        <v>10.4</v>
      </c>
      <c r="D89" s="80">
        <f t="shared" si="4"/>
        <v>8.1999999999999993</v>
      </c>
      <c r="E89" s="81">
        <f t="shared" si="2"/>
        <v>6.3000000000000007</v>
      </c>
      <c r="F89" s="81">
        <v>2.5</v>
      </c>
      <c r="G89" s="81">
        <f t="shared" si="5"/>
        <v>-5.4</v>
      </c>
      <c r="H89" s="78">
        <f t="shared" si="3"/>
        <v>-3.8</v>
      </c>
    </row>
    <row r="90" spans="1:8" x14ac:dyDescent="0.3">
      <c r="B90" s="1" t="s">
        <v>167</v>
      </c>
      <c r="C90" s="80">
        <v>-9.9</v>
      </c>
      <c r="D90" s="80">
        <f t="shared" si="4"/>
        <v>-20.3</v>
      </c>
      <c r="E90" s="81">
        <f t="shared" si="2"/>
        <v>-15.3</v>
      </c>
      <c r="F90" s="81">
        <v>-5.5</v>
      </c>
      <c r="G90" s="81">
        <f t="shared" si="5"/>
        <v>-8</v>
      </c>
      <c r="H90" s="78">
        <f t="shared" si="3"/>
        <v>-7.6</v>
      </c>
    </row>
    <row r="91" spans="1:8" x14ac:dyDescent="0.3">
      <c r="B91" s="1" t="s">
        <v>168</v>
      </c>
      <c r="C91" s="80">
        <v>-6.7</v>
      </c>
      <c r="D91" s="80">
        <f t="shared" si="4"/>
        <v>3.2</v>
      </c>
      <c r="E91" s="81">
        <f t="shared" si="2"/>
        <v>-2.2999999999999998</v>
      </c>
      <c r="F91" s="81">
        <v>-4</v>
      </c>
      <c r="G91" s="81">
        <f t="shared" si="5"/>
        <v>1.5</v>
      </c>
      <c r="H91" s="78">
        <f t="shared" si="3"/>
        <v>-0.70000000000000018</v>
      </c>
    </row>
    <row r="92" spans="1:8" x14ac:dyDescent="0.3">
      <c r="B92" s="1" t="s">
        <v>169</v>
      </c>
      <c r="C92" s="80">
        <v>3.8</v>
      </c>
      <c r="D92" s="80">
        <f t="shared" si="4"/>
        <v>10.5</v>
      </c>
      <c r="E92" s="81">
        <f t="shared" si="2"/>
        <v>7.5</v>
      </c>
      <c r="F92" s="81">
        <v>-1.2</v>
      </c>
      <c r="G92" s="81">
        <f t="shared" si="5"/>
        <v>2.8</v>
      </c>
      <c r="H92" s="78">
        <f t="shared" si="3"/>
        <v>-2.5</v>
      </c>
    </row>
    <row r="93" spans="1:8" x14ac:dyDescent="0.3">
      <c r="A93" s="1">
        <v>2017</v>
      </c>
      <c r="B93" s="1" t="s">
        <v>158</v>
      </c>
      <c r="C93" s="80">
        <v>-2.7</v>
      </c>
      <c r="D93" s="80">
        <f t="shared" si="4"/>
        <v>-6.5</v>
      </c>
      <c r="E93" s="81">
        <f t="shared" si="2"/>
        <v>-3.5</v>
      </c>
      <c r="F93" s="81">
        <v>1.9</v>
      </c>
      <c r="G93" s="81">
        <f t="shared" si="5"/>
        <v>3.0999999999999996</v>
      </c>
      <c r="H93" s="78">
        <f t="shared" si="3"/>
        <v>-3.4</v>
      </c>
    </row>
    <row r="94" spans="1:8" x14ac:dyDescent="0.3">
      <c r="B94" s="1" t="s">
        <v>159</v>
      </c>
      <c r="C94" s="80">
        <v>-1.8</v>
      </c>
      <c r="D94" s="80">
        <f t="shared" si="4"/>
        <v>0.90000000000000013</v>
      </c>
      <c r="E94" s="81">
        <f t="shared" si="2"/>
        <v>-4.5999999999999996</v>
      </c>
      <c r="F94" s="81">
        <v>-0.1</v>
      </c>
      <c r="G94" s="81">
        <f t="shared" si="5"/>
        <v>-2</v>
      </c>
      <c r="H94" s="78">
        <f t="shared" si="3"/>
        <v>-10.5</v>
      </c>
    </row>
    <row r="95" spans="1:8" x14ac:dyDescent="0.3">
      <c r="B95" s="1" t="s">
        <v>160</v>
      </c>
      <c r="C95" s="80">
        <v>-5</v>
      </c>
      <c r="D95" s="80">
        <f t="shared" si="4"/>
        <v>-3.2</v>
      </c>
      <c r="E95" s="81">
        <f t="shared" si="2"/>
        <v>-12.7</v>
      </c>
      <c r="F95" s="81">
        <v>-0.9</v>
      </c>
      <c r="G95" s="81">
        <f t="shared" si="5"/>
        <v>-0.8</v>
      </c>
      <c r="H95" s="78">
        <f t="shared" si="3"/>
        <v>-5</v>
      </c>
    </row>
    <row r="96" spans="1:8" x14ac:dyDescent="0.3">
      <c r="B96" s="1" t="s">
        <v>161</v>
      </c>
      <c r="C96" s="80">
        <v>-13.7</v>
      </c>
      <c r="D96" s="80">
        <f t="shared" si="4"/>
        <v>-8.6999999999999993</v>
      </c>
      <c r="E96" s="81">
        <f t="shared" si="2"/>
        <v>-26.7</v>
      </c>
      <c r="F96" s="81">
        <v>-8.5</v>
      </c>
      <c r="G96" s="81">
        <f t="shared" si="5"/>
        <v>-7.6</v>
      </c>
      <c r="H96" s="78">
        <f t="shared" si="3"/>
        <v>-14.4</v>
      </c>
    </row>
    <row r="97" spans="1:8" x14ac:dyDescent="0.3">
      <c r="B97" s="1" t="s">
        <v>162</v>
      </c>
      <c r="C97" s="80">
        <v>-10.3</v>
      </c>
      <c r="D97" s="80">
        <f t="shared" si="4"/>
        <v>3.3999999999999986</v>
      </c>
      <c r="E97" s="81">
        <f t="shared" si="2"/>
        <v>-17.399999999999999</v>
      </c>
      <c r="F97" s="81">
        <v>-8.8000000000000007</v>
      </c>
      <c r="G97" s="81">
        <f t="shared" si="5"/>
        <v>-0.30000000000000071</v>
      </c>
      <c r="H97" s="78">
        <f t="shared" si="3"/>
        <v>-14</v>
      </c>
    </row>
    <row r="98" spans="1:8" x14ac:dyDescent="0.3">
      <c r="B98" s="1" t="s">
        <v>163</v>
      </c>
      <c r="C98" s="80">
        <v>-11.7</v>
      </c>
      <c r="D98" s="80">
        <f t="shared" si="4"/>
        <v>-1.3999999999999986</v>
      </c>
      <c r="E98" s="81">
        <f t="shared" ref="E98:E139" si="6">+C98-C86</f>
        <v>-19.7</v>
      </c>
      <c r="F98" s="81">
        <v>-5.4</v>
      </c>
      <c r="G98" s="81">
        <f t="shared" si="5"/>
        <v>3.4000000000000004</v>
      </c>
      <c r="H98" s="78">
        <f t="shared" ref="H98:H139" si="7">+F98-F86</f>
        <v>-9.1000000000000014</v>
      </c>
    </row>
    <row r="99" spans="1:8" x14ac:dyDescent="0.3">
      <c r="B99" s="1" t="s">
        <v>164</v>
      </c>
      <c r="C99" s="80">
        <v>-9.6999999999999993</v>
      </c>
      <c r="D99" s="80">
        <f t="shared" si="4"/>
        <v>2</v>
      </c>
      <c r="E99" s="81">
        <f t="shared" si="6"/>
        <v>-15.1</v>
      </c>
      <c r="F99" s="81">
        <v>-5.9</v>
      </c>
      <c r="G99" s="81">
        <f t="shared" si="5"/>
        <v>-0.5</v>
      </c>
      <c r="H99" s="78">
        <f t="shared" si="7"/>
        <v>-11.4</v>
      </c>
    </row>
    <row r="100" spans="1:8" x14ac:dyDescent="0.3">
      <c r="B100" s="1" t="s">
        <v>165</v>
      </c>
      <c r="C100" s="80">
        <v>-5</v>
      </c>
      <c r="D100" s="80">
        <f t="shared" si="4"/>
        <v>4.6999999999999993</v>
      </c>
      <c r="E100" s="81">
        <f t="shared" si="6"/>
        <v>-7.2</v>
      </c>
      <c r="F100" s="81">
        <v>-1.9</v>
      </c>
      <c r="G100" s="81">
        <f t="shared" si="5"/>
        <v>4</v>
      </c>
      <c r="H100" s="78">
        <f t="shared" si="7"/>
        <v>-9.8000000000000007</v>
      </c>
    </row>
    <row r="101" spans="1:8" x14ac:dyDescent="0.3">
      <c r="B101" s="1" t="s">
        <v>166</v>
      </c>
      <c r="C101" s="80">
        <v>-10.199999999999999</v>
      </c>
      <c r="D101" s="80">
        <f t="shared" si="4"/>
        <v>-5.1999999999999993</v>
      </c>
      <c r="E101" s="81">
        <f t="shared" si="6"/>
        <v>-20.6</v>
      </c>
      <c r="F101" s="81">
        <v>-3.4</v>
      </c>
      <c r="G101" s="81">
        <f t="shared" si="5"/>
        <v>-1.5</v>
      </c>
      <c r="H101" s="78">
        <f t="shared" si="7"/>
        <v>-5.9</v>
      </c>
    </row>
    <row r="102" spans="1:8" x14ac:dyDescent="0.3">
      <c r="B102" s="1" t="s">
        <v>167</v>
      </c>
      <c r="C102" s="80">
        <v>-7.1</v>
      </c>
      <c r="D102" s="80">
        <f t="shared" si="4"/>
        <v>3.0999999999999996</v>
      </c>
      <c r="E102" s="81">
        <f t="shared" si="6"/>
        <v>2.8000000000000007</v>
      </c>
      <c r="F102" s="81">
        <v>-8.6999999999999993</v>
      </c>
      <c r="G102" s="81">
        <f t="shared" si="5"/>
        <v>-5.2999999999999989</v>
      </c>
      <c r="H102" s="78">
        <f t="shared" si="7"/>
        <v>-3.1999999999999993</v>
      </c>
    </row>
    <row r="103" spans="1:8" x14ac:dyDescent="0.3">
      <c r="B103" s="1" t="s">
        <v>168</v>
      </c>
      <c r="C103" s="80">
        <v>-7.7</v>
      </c>
      <c r="D103" s="80">
        <f t="shared" si="4"/>
        <v>-0.60000000000000053</v>
      </c>
      <c r="E103" s="81">
        <f t="shared" si="6"/>
        <v>-1</v>
      </c>
      <c r="F103" s="81">
        <v>-10.1</v>
      </c>
      <c r="G103" s="81">
        <f t="shared" si="5"/>
        <v>-1.4000000000000004</v>
      </c>
      <c r="H103" s="78">
        <f t="shared" si="7"/>
        <v>-6.1</v>
      </c>
    </row>
    <row r="104" spans="1:8" x14ac:dyDescent="0.3">
      <c r="B104" s="1" t="s">
        <v>169</v>
      </c>
      <c r="C104" s="80">
        <v>-3.6</v>
      </c>
      <c r="D104" s="80">
        <f t="shared" si="4"/>
        <v>4.0999999999999996</v>
      </c>
      <c r="E104" s="81">
        <f t="shared" si="6"/>
        <v>-7.4</v>
      </c>
      <c r="F104" s="81">
        <v>-4.8</v>
      </c>
      <c r="G104" s="81">
        <f t="shared" si="5"/>
        <v>5.3</v>
      </c>
      <c r="H104" s="78">
        <f t="shared" si="7"/>
        <v>-3.5999999999999996</v>
      </c>
    </row>
    <row r="105" spans="1:8" x14ac:dyDescent="0.3">
      <c r="A105" s="1">
        <v>2018</v>
      </c>
      <c r="B105" s="1" t="s">
        <v>158</v>
      </c>
      <c r="C105" s="80">
        <v>-2.9</v>
      </c>
      <c r="D105" s="80">
        <f t="shared" si="4"/>
        <v>0.70000000000000018</v>
      </c>
      <c r="E105" s="81">
        <f t="shared" si="6"/>
        <v>-0.19999999999999973</v>
      </c>
      <c r="F105" s="81">
        <v>0</v>
      </c>
      <c r="G105" s="81">
        <f t="shared" si="5"/>
        <v>4.8</v>
      </c>
      <c r="H105" s="78">
        <f t="shared" si="7"/>
        <v>-1.9</v>
      </c>
    </row>
    <row r="106" spans="1:8" x14ac:dyDescent="0.3">
      <c r="B106" s="1" t="s">
        <v>159</v>
      </c>
      <c r="C106" s="80">
        <v>-2.5</v>
      </c>
      <c r="D106" s="80">
        <f t="shared" si="4"/>
        <v>0.39999999999999991</v>
      </c>
      <c r="E106" s="81">
        <f t="shared" si="6"/>
        <v>-0.7</v>
      </c>
      <c r="F106" s="81">
        <v>1.9</v>
      </c>
      <c r="G106" s="81">
        <f t="shared" si="5"/>
        <v>1.9</v>
      </c>
      <c r="H106" s="78">
        <f t="shared" si="7"/>
        <v>2</v>
      </c>
    </row>
    <row r="107" spans="1:8" x14ac:dyDescent="0.3">
      <c r="B107" s="1" t="s">
        <v>160</v>
      </c>
      <c r="C107" s="80">
        <v>-1.3</v>
      </c>
      <c r="D107" s="80">
        <f t="shared" si="4"/>
        <v>1.2</v>
      </c>
      <c r="E107" s="81">
        <f t="shared" si="6"/>
        <v>3.7</v>
      </c>
      <c r="F107" s="81">
        <v>0.2</v>
      </c>
      <c r="G107" s="81">
        <f t="shared" si="5"/>
        <v>-1.7</v>
      </c>
      <c r="H107" s="78">
        <f t="shared" si="7"/>
        <v>1.1000000000000001</v>
      </c>
    </row>
    <row r="108" spans="1:8" x14ac:dyDescent="0.3">
      <c r="B108" s="1" t="s">
        <v>161</v>
      </c>
      <c r="C108" s="80">
        <v>-1.9</v>
      </c>
      <c r="D108" s="80">
        <f t="shared" si="4"/>
        <v>-0.59999999999999987</v>
      </c>
      <c r="E108" s="81">
        <f t="shared" si="6"/>
        <v>11.799999999999999</v>
      </c>
      <c r="F108" s="81">
        <v>2</v>
      </c>
      <c r="G108" s="81">
        <f t="shared" si="5"/>
        <v>1.8</v>
      </c>
      <c r="H108" s="78">
        <f t="shared" si="7"/>
        <v>10.5</v>
      </c>
    </row>
    <row r="109" spans="1:8" x14ac:dyDescent="0.3">
      <c r="B109" s="1" t="s">
        <v>162</v>
      </c>
      <c r="C109" s="80">
        <v>-2.6</v>
      </c>
      <c r="D109" s="80">
        <f t="shared" si="4"/>
        <v>-0.70000000000000018</v>
      </c>
      <c r="E109" s="81">
        <f t="shared" si="6"/>
        <v>7.7000000000000011</v>
      </c>
      <c r="F109" s="81">
        <v>0.5</v>
      </c>
      <c r="G109" s="81">
        <f t="shared" si="5"/>
        <v>-1.5</v>
      </c>
      <c r="H109" s="78">
        <f t="shared" si="7"/>
        <v>9.3000000000000007</v>
      </c>
    </row>
    <row r="110" spans="1:8" x14ac:dyDescent="0.3">
      <c r="B110" s="1" t="s">
        <v>163</v>
      </c>
      <c r="C110" s="80">
        <v>-0.4</v>
      </c>
      <c r="D110" s="80">
        <f t="shared" si="4"/>
        <v>2.2000000000000002</v>
      </c>
      <c r="E110" s="81">
        <f t="shared" si="6"/>
        <v>11.299999999999999</v>
      </c>
      <c r="F110" s="81">
        <v>2.4</v>
      </c>
      <c r="G110" s="81">
        <f t="shared" si="5"/>
        <v>1.9</v>
      </c>
      <c r="H110" s="78">
        <f t="shared" si="7"/>
        <v>7.8000000000000007</v>
      </c>
    </row>
    <row r="111" spans="1:8" x14ac:dyDescent="0.3">
      <c r="B111" s="1" t="s">
        <v>164</v>
      </c>
      <c r="C111" s="80">
        <v>4.8</v>
      </c>
      <c r="D111" s="80">
        <f t="shared" si="4"/>
        <v>5.2</v>
      </c>
      <c r="E111" s="81">
        <f t="shared" si="6"/>
        <v>14.5</v>
      </c>
      <c r="F111" s="81">
        <v>5</v>
      </c>
      <c r="G111" s="81">
        <f t="shared" si="5"/>
        <v>2.6</v>
      </c>
      <c r="H111" s="78">
        <f t="shared" si="7"/>
        <v>10.9</v>
      </c>
    </row>
    <row r="112" spans="1:8" x14ac:dyDescent="0.3">
      <c r="B112" s="1" t="s">
        <v>165</v>
      </c>
      <c r="C112" s="80">
        <v>2.2999999999999998</v>
      </c>
      <c r="D112" s="80">
        <f t="shared" si="4"/>
        <v>-2.5</v>
      </c>
      <c r="E112" s="81">
        <f t="shared" si="6"/>
        <v>7.3</v>
      </c>
      <c r="F112" s="81">
        <v>5.3</v>
      </c>
      <c r="G112" s="81">
        <f t="shared" si="5"/>
        <v>0.29999999999999982</v>
      </c>
      <c r="H112" s="78">
        <f t="shared" si="7"/>
        <v>7.1999999999999993</v>
      </c>
    </row>
    <row r="113" spans="1:8" x14ac:dyDescent="0.3">
      <c r="B113" s="1" t="s">
        <v>166</v>
      </c>
      <c r="C113" s="80">
        <v>2</v>
      </c>
      <c r="D113" s="80">
        <f t="shared" si="4"/>
        <v>-0.29999999999999982</v>
      </c>
      <c r="E113" s="81">
        <f t="shared" si="6"/>
        <v>12.2</v>
      </c>
      <c r="F113" s="81">
        <v>3.8</v>
      </c>
      <c r="G113" s="81">
        <f t="shared" si="5"/>
        <v>-1.5</v>
      </c>
      <c r="H113" s="78">
        <f t="shared" si="7"/>
        <v>7.1999999999999993</v>
      </c>
    </row>
    <row r="114" spans="1:8" x14ac:dyDescent="0.3">
      <c r="B114" s="1" t="s">
        <v>167</v>
      </c>
      <c r="C114" s="80">
        <v>4.5999999999999996</v>
      </c>
      <c r="D114" s="80">
        <f t="shared" si="4"/>
        <v>2.5999999999999996</v>
      </c>
      <c r="E114" s="81">
        <f t="shared" si="6"/>
        <v>11.7</v>
      </c>
      <c r="F114" s="81">
        <v>1.3</v>
      </c>
      <c r="G114" s="81">
        <f t="shared" si="5"/>
        <v>-2.5</v>
      </c>
      <c r="H114" s="78">
        <f t="shared" si="7"/>
        <v>10</v>
      </c>
    </row>
    <row r="115" spans="1:8" x14ac:dyDescent="0.3">
      <c r="B115" s="1" t="s">
        <v>168</v>
      </c>
      <c r="C115" s="80">
        <v>-3.2</v>
      </c>
      <c r="D115" s="80">
        <f t="shared" si="4"/>
        <v>-7.8</v>
      </c>
      <c r="E115" s="81">
        <f t="shared" si="6"/>
        <v>4.5</v>
      </c>
      <c r="F115" s="81">
        <v>-4.3</v>
      </c>
      <c r="G115" s="81">
        <f t="shared" si="5"/>
        <v>-5.6</v>
      </c>
      <c r="H115" s="78">
        <f t="shared" si="7"/>
        <v>5.8</v>
      </c>
    </row>
    <row r="116" spans="1:8" x14ac:dyDescent="0.3">
      <c r="B116" s="1" t="s">
        <v>169</v>
      </c>
      <c r="C116" s="80">
        <v>0.5</v>
      </c>
      <c r="D116" s="80">
        <f t="shared" si="4"/>
        <v>3.7</v>
      </c>
      <c r="E116" s="81">
        <f t="shared" si="6"/>
        <v>4.0999999999999996</v>
      </c>
      <c r="F116" s="81">
        <v>-1.1000000000000001</v>
      </c>
      <c r="G116" s="81">
        <f t="shared" si="5"/>
        <v>3.1999999999999997</v>
      </c>
      <c r="H116" s="78">
        <f t="shared" si="7"/>
        <v>3.6999999999999997</v>
      </c>
    </row>
    <row r="117" spans="1:8" x14ac:dyDescent="0.3">
      <c r="A117" s="1">
        <v>2019</v>
      </c>
      <c r="B117" s="1" t="s">
        <v>158</v>
      </c>
      <c r="C117" s="80">
        <v>10.5</v>
      </c>
      <c r="D117" s="80">
        <f t="shared" si="4"/>
        <v>10</v>
      </c>
      <c r="E117" s="81">
        <f t="shared" si="6"/>
        <v>13.4</v>
      </c>
      <c r="F117" s="81">
        <v>6.3</v>
      </c>
      <c r="G117" s="81">
        <f t="shared" si="5"/>
        <v>7.4</v>
      </c>
      <c r="H117" s="78">
        <f t="shared" si="7"/>
        <v>6.3</v>
      </c>
    </row>
    <row r="118" spans="1:8" x14ac:dyDescent="0.3">
      <c r="B118" s="1" t="s">
        <v>159</v>
      </c>
      <c r="C118" s="80">
        <v>6.4</v>
      </c>
      <c r="D118" s="80">
        <f t="shared" si="4"/>
        <v>-4.0999999999999996</v>
      </c>
      <c r="E118" s="81">
        <f t="shared" si="6"/>
        <v>8.9</v>
      </c>
      <c r="F118" s="81">
        <v>5.0999999999999996</v>
      </c>
      <c r="G118" s="81">
        <f t="shared" si="5"/>
        <v>-1.2000000000000002</v>
      </c>
      <c r="H118" s="78">
        <f t="shared" si="7"/>
        <v>3.1999999999999997</v>
      </c>
    </row>
    <row r="119" spans="1:8" x14ac:dyDescent="0.3">
      <c r="B119" s="1" t="s">
        <v>160</v>
      </c>
      <c r="C119" s="80">
        <v>6</v>
      </c>
      <c r="D119" s="80">
        <f t="shared" si="4"/>
        <v>-0.40000000000000036</v>
      </c>
      <c r="E119" s="81">
        <f t="shared" si="6"/>
        <v>7.3</v>
      </c>
      <c r="F119" s="81">
        <v>3</v>
      </c>
      <c r="G119" s="81">
        <f t="shared" si="5"/>
        <v>-2.0999999999999996</v>
      </c>
      <c r="H119" s="78">
        <f t="shared" si="7"/>
        <v>2.8</v>
      </c>
    </row>
    <row r="120" spans="1:8" x14ac:dyDescent="0.3">
      <c r="B120" s="1" t="s">
        <v>161</v>
      </c>
      <c r="C120" s="80">
        <v>7.2</v>
      </c>
      <c r="D120" s="80">
        <f t="shared" si="4"/>
        <v>1.2000000000000002</v>
      </c>
      <c r="E120" s="81">
        <f t="shared" si="6"/>
        <v>9.1</v>
      </c>
      <c r="F120" s="81">
        <v>4.4000000000000004</v>
      </c>
      <c r="G120" s="81">
        <f t="shared" si="5"/>
        <v>1.4000000000000004</v>
      </c>
      <c r="H120" s="78">
        <f t="shared" si="7"/>
        <v>2.4000000000000004</v>
      </c>
    </row>
    <row r="121" spans="1:8" x14ac:dyDescent="0.3">
      <c r="B121" s="1" t="s">
        <v>162</v>
      </c>
      <c r="C121" s="80">
        <v>6.3</v>
      </c>
      <c r="D121" s="80">
        <f t="shared" si="4"/>
        <v>-0.90000000000000036</v>
      </c>
      <c r="E121" s="81">
        <f t="shared" si="6"/>
        <v>8.9</v>
      </c>
      <c r="F121" s="81">
        <v>7.1</v>
      </c>
      <c r="G121" s="81">
        <f t="shared" si="5"/>
        <v>2.6999999999999993</v>
      </c>
      <c r="H121" s="78">
        <f t="shared" si="7"/>
        <v>6.6</v>
      </c>
    </row>
    <row r="122" spans="1:8" x14ac:dyDescent="0.3">
      <c r="B122" s="1" t="s">
        <v>163</v>
      </c>
      <c r="C122" s="80">
        <v>5.2</v>
      </c>
      <c r="D122" s="80">
        <f t="shared" si="4"/>
        <v>-1.0999999999999996</v>
      </c>
      <c r="E122" s="81">
        <f t="shared" si="6"/>
        <v>5.6000000000000005</v>
      </c>
      <c r="F122" s="81">
        <v>8.4</v>
      </c>
      <c r="G122" s="81">
        <f t="shared" si="5"/>
        <v>1.3000000000000007</v>
      </c>
      <c r="H122" s="78">
        <f t="shared" si="7"/>
        <v>6</v>
      </c>
    </row>
    <row r="123" spans="1:8" x14ac:dyDescent="0.3">
      <c r="B123" s="1" t="s">
        <v>164</v>
      </c>
      <c r="C123" s="80">
        <v>5.5</v>
      </c>
      <c r="D123" s="80">
        <f t="shared" si="4"/>
        <v>0.29999999999999982</v>
      </c>
      <c r="E123" s="81">
        <f t="shared" si="6"/>
        <v>0.70000000000000018</v>
      </c>
      <c r="F123" s="81">
        <v>9.3000000000000007</v>
      </c>
      <c r="G123" s="81">
        <f t="shared" si="5"/>
        <v>0.90000000000000036</v>
      </c>
      <c r="H123" s="78">
        <f t="shared" si="7"/>
        <v>4.3000000000000007</v>
      </c>
    </row>
    <row r="124" spans="1:8" x14ac:dyDescent="0.3">
      <c r="B124" s="1" t="s">
        <v>165</v>
      </c>
      <c r="C124" s="80">
        <v>7</v>
      </c>
      <c r="D124" s="80">
        <f t="shared" si="4"/>
        <v>1.5</v>
      </c>
      <c r="E124" s="81">
        <f t="shared" si="6"/>
        <v>4.7</v>
      </c>
      <c r="F124" s="81">
        <v>10.5</v>
      </c>
      <c r="G124" s="81">
        <f t="shared" si="5"/>
        <v>1.1999999999999993</v>
      </c>
      <c r="H124" s="78">
        <f t="shared" si="7"/>
        <v>5.2</v>
      </c>
    </row>
    <row r="125" spans="1:8" x14ac:dyDescent="0.3">
      <c r="B125" s="1" t="s">
        <v>166</v>
      </c>
      <c r="C125" s="80">
        <v>9.4</v>
      </c>
      <c r="D125" s="80">
        <f t="shared" si="4"/>
        <v>2.4000000000000004</v>
      </c>
      <c r="E125" s="81">
        <f t="shared" si="6"/>
        <v>7.4</v>
      </c>
      <c r="F125" s="81">
        <v>11.5</v>
      </c>
      <c r="G125" s="81">
        <f t="shared" si="5"/>
        <v>1</v>
      </c>
      <c r="H125" s="78">
        <f t="shared" si="7"/>
        <v>7.7</v>
      </c>
    </row>
    <row r="126" spans="1:8" x14ac:dyDescent="0.3">
      <c r="B126" s="1" t="s">
        <v>167</v>
      </c>
      <c r="C126" s="80">
        <v>9.9</v>
      </c>
      <c r="D126" s="80">
        <f t="shared" si="4"/>
        <v>0.5</v>
      </c>
      <c r="E126" s="81">
        <f t="shared" si="6"/>
        <v>5.3000000000000007</v>
      </c>
      <c r="F126" s="81">
        <v>5.7</v>
      </c>
      <c r="G126" s="81">
        <f t="shared" si="5"/>
        <v>-5.8</v>
      </c>
      <c r="H126" s="78">
        <f t="shared" si="7"/>
        <v>4.4000000000000004</v>
      </c>
    </row>
    <row r="127" spans="1:8" x14ac:dyDescent="0.3">
      <c r="B127" s="1" t="s">
        <v>168</v>
      </c>
      <c r="C127" s="80">
        <v>7.2</v>
      </c>
      <c r="D127" s="80">
        <f t="shared" si="4"/>
        <v>-2.7</v>
      </c>
      <c r="E127" s="81">
        <f t="shared" si="6"/>
        <v>10.4</v>
      </c>
      <c r="F127" s="81">
        <v>1.3</v>
      </c>
      <c r="G127" s="81">
        <f t="shared" si="5"/>
        <v>-4.4000000000000004</v>
      </c>
      <c r="H127" s="78">
        <f t="shared" si="7"/>
        <v>5.6</v>
      </c>
    </row>
    <row r="128" spans="1:8" x14ac:dyDescent="0.3">
      <c r="B128" s="1" t="s">
        <v>169</v>
      </c>
      <c r="C128" s="80">
        <v>8.6999999999999993</v>
      </c>
      <c r="D128" s="80">
        <f t="shared" si="4"/>
        <v>1.4999999999999991</v>
      </c>
      <c r="E128" s="81">
        <f t="shared" si="6"/>
        <v>8.1999999999999993</v>
      </c>
      <c r="F128" s="81">
        <v>8.5</v>
      </c>
      <c r="G128" s="81">
        <f t="shared" si="5"/>
        <v>7.2</v>
      </c>
      <c r="H128" s="78">
        <f t="shared" si="7"/>
        <v>9.6</v>
      </c>
    </row>
    <row r="129" spans="1:8" x14ac:dyDescent="0.3">
      <c r="A129" s="1">
        <v>2020</v>
      </c>
      <c r="B129" s="1" t="s">
        <v>158</v>
      </c>
      <c r="C129" s="80">
        <v>15.1</v>
      </c>
      <c r="D129" s="80">
        <f t="shared" si="4"/>
        <v>6.4</v>
      </c>
      <c r="E129" s="81">
        <f t="shared" si="6"/>
        <v>4.5999999999999996</v>
      </c>
      <c r="F129" s="81">
        <v>12.2</v>
      </c>
      <c r="G129" s="81">
        <f t="shared" si="5"/>
        <v>3.6999999999999993</v>
      </c>
      <c r="H129" s="78">
        <f t="shared" si="7"/>
        <v>5.8999999999999995</v>
      </c>
    </row>
    <row r="130" spans="1:8" x14ac:dyDescent="0.3">
      <c r="B130" s="1" t="s">
        <v>356</v>
      </c>
      <c r="C130" s="80">
        <v>10.5</v>
      </c>
      <c r="D130" s="80">
        <f t="shared" si="4"/>
        <v>-4.5999999999999996</v>
      </c>
      <c r="E130" s="81">
        <f t="shared" si="6"/>
        <v>4.0999999999999996</v>
      </c>
      <c r="F130" s="81">
        <v>9.8000000000000007</v>
      </c>
      <c r="G130" s="81">
        <f t="shared" si="5"/>
        <v>-2.3999999999999986</v>
      </c>
      <c r="H130" s="78">
        <f t="shared" si="7"/>
        <v>4.7000000000000011</v>
      </c>
    </row>
    <row r="131" spans="1:8" x14ac:dyDescent="0.3">
      <c r="B131" s="1" t="s">
        <v>357</v>
      </c>
      <c r="C131" s="80">
        <v>-31.2</v>
      </c>
      <c r="D131" s="80">
        <f t="shared" si="4"/>
        <v>-41.7</v>
      </c>
      <c r="E131" s="81">
        <f t="shared" si="6"/>
        <v>-37.200000000000003</v>
      </c>
      <c r="F131" s="81">
        <v>-35</v>
      </c>
      <c r="G131" s="81">
        <f t="shared" si="5"/>
        <v>-44.8</v>
      </c>
      <c r="H131" s="78">
        <f t="shared" si="7"/>
        <v>-38</v>
      </c>
    </row>
    <row r="132" spans="1:8" x14ac:dyDescent="0.3">
      <c r="B132" s="1" t="s">
        <v>358</v>
      </c>
      <c r="C132" s="80">
        <v>-39.9</v>
      </c>
      <c r="D132" s="80">
        <f t="shared" si="4"/>
        <v>-8.6999999999999993</v>
      </c>
      <c r="E132" s="81">
        <f t="shared" si="6"/>
        <v>-47.1</v>
      </c>
      <c r="F132" s="81">
        <v>-35.799999999999997</v>
      </c>
      <c r="G132" s="81">
        <f t="shared" si="5"/>
        <v>-0.79999999999999716</v>
      </c>
      <c r="H132" s="78">
        <f t="shared" si="7"/>
        <v>-40.199999999999996</v>
      </c>
    </row>
    <row r="133" spans="1:8" x14ac:dyDescent="0.3">
      <c r="B133" s="1" t="s">
        <v>359</v>
      </c>
      <c r="C133" s="80">
        <v>-24.9</v>
      </c>
      <c r="D133" s="80">
        <f t="shared" si="4"/>
        <v>15</v>
      </c>
      <c r="E133" s="81">
        <f t="shared" si="6"/>
        <v>-31.2</v>
      </c>
      <c r="F133" s="81">
        <v>-21.3</v>
      </c>
      <c r="G133" s="81">
        <f t="shared" si="5"/>
        <v>14.499999999999996</v>
      </c>
      <c r="H133" s="78">
        <f t="shared" si="7"/>
        <v>-28.4</v>
      </c>
    </row>
    <row r="134" spans="1:8" x14ac:dyDescent="0.3">
      <c r="B134" s="1" t="s">
        <v>360</v>
      </c>
      <c r="C134" s="80">
        <v>-29.6</v>
      </c>
      <c r="D134" s="80">
        <f t="shared" si="4"/>
        <v>-4.7000000000000028</v>
      </c>
      <c r="E134" s="81">
        <f t="shared" si="6"/>
        <v>-34.800000000000004</v>
      </c>
      <c r="F134" s="81">
        <v>-20.8</v>
      </c>
      <c r="G134" s="81">
        <f t="shared" si="5"/>
        <v>0.5</v>
      </c>
      <c r="H134" s="78">
        <f t="shared" si="7"/>
        <v>-29.200000000000003</v>
      </c>
    </row>
    <row r="135" spans="1:8" x14ac:dyDescent="0.3">
      <c r="B135" s="1" t="s">
        <v>361</v>
      </c>
      <c r="C135" s="80">
        <v>-13.6</v>
      </c>
      <c r="D135" s="80">
        <f t="shared" si="4"/>
        <v>16</v>
      </c>
      <c r="E135" s="81">
        <f t="shared" si="6"/>
        <v>-19.100000000000001</v>
      </c>
      <c r="F135" s="81">
        <v>-8.5</v>
      </c>
      <c r="G135" s="81">
        <f t="shared" si="5"/>
        <v>12.3</v>
      </c>
      <c r="H135" s="78">
        <f t="shared" si="7"/>
        <v>-17.8</v>
      </c>
    </row>
    <row r="136" spans="1:8" x14ac:dyDescent="0.3">
      <c r="B136" s="1" t="s">
        <v>362</v>
      </c>
      <c r="C136" s="80">
        <v>-2.6</v>
      </c>
      <c r="D136" s="80">
        <f t="shared" si="4"/>
        <v>11</v>
      </c>
      <c r="E136" s="81">
        <f t="shared" si="6"/>
        <v>-9.6</v>
      </c>
      <c r="F136" s="81">
        <v>1.5</v>
      </c>
      <c r="G136" s="81">
        <f t="shared" si="5"/>
        <v>10</v>
      </c>
      <c r="H136" s="78">
        <f t="shared" si="7"/>
        <v>-9</v>
      </c>
    </row>
    <row r="137" spans="1:8" x14ac:dyDescent="0.3">
      <c r="B137" s="1" t="s">
        <v>166</v>
      </c>
      <c r="C137" s="80">
        <v>3.6</v>
      </c>
      <c r="D137" s="80">
        <f t="shared" si="4"/>
        <v>6.2</v>
      </c>
      <c r="E137" s="81">
        <f t="shared" si="6"/>
        <v>-5.8000000000000007</v>
      </c>
      <c r="F137" s="81">
        <v>6.1</v>
      </c>
      <c r="G137" s="81">
        <f t="shared" si="5"/>
        <v>4.5999999999999996</v>
      </c>
      <c r="H137" s="78">
        <f t="shared" si="7"/>
        <v>-5.4</v>
      </c>
    </row>
    <row r="138" spans="1:8" x14ac:dyDescent="0.3">
      <c r="B138" s="1" t="s">
        <v>167</v>
      </c>
      <c r="C138" s="80">
        <v>-9.8000000000000007</v>
      </c>
      <c r="D138" s="80">
        <f t="shared" si="4"/>
        <v>-13.4</v>
      </c>
      <c r="E138" s="81">
        <f t="shared" si="6"/>
        <v>-19.700000000000003</v>
      </c>
      <c r="F138" s="81">
        <v>-3</v>
      </c>
      <c r="G138" s="81">
        <f t="shared" si="5"/>
        <v>-9.1</v>
      </c>
      <c r="H138" s="78">
        <f t="shared" si="7"/>
        <v>-8.6999999999999993</v>
      </c>
    </row>
    <row r="139" spans="1:8" x14ac:dyDescent="0.3">
      <c r="B139" s="1" t="s">
        <v>168</v>
      </c>
      <c r="C139" s="78">
        <v>-10.4</v>
      </c>
      <c r="D139" s="78">
        <f t="shared" si="4"/>
        <v>-0.59999999999999964</v>
      </c>
      <c r="E139" s="81">
        <f t="shared" si="6"/>
        <v>-17.600000000000001</v>
      </c>
      <c r="F139" s="81">
        <v>-6.7</v>
      </c>
      <c r="G139" s="81">
        <f t="shared" si="5"/>
        <v>-3.7</v>
      </c>
      <c r="H139" s="78">
        <f t="shared" si="7"/>
        <v>-8</v>
      </c>
    </row>
    <row r="140" spans="1:8" x14ac:dyDescent="0.3">
      <c r="B140" s="1" t="s">
        <v>169</v>
      </c>
      <c r="C140" s="78">
        <v>-7.7</v>
      </c>
      <c r="D140" s="78">
        <f t="shared" ref="D140" si="8">+C140-C139</f>
        <v>2.7</v>
      </c>
      <c r="E140" s="81">
        <f t="shared" ref="E140" si="9">+C140-C128</f>
        <v>-16.399999999999999</v>
      </c>
      <c r="F140" s="81">
        <v>-1.6</v>
      </c>
      <c r="G140" s="81">
        <f t="shared" ref="G140" si="10">+F140-F139</f>
        <v>5.0999999999999996</v>
      </c>
      <c r="H140" s="78">
        <f t="shared" ref="H140" si="11">+F140-F128</f>
        <v>-10.1</v>
      </c>
    </row>
    <row r="141" spans="1:8" x14ac:dyDescent="0.3">
      <c r="A141" s="1">
        <v>2021</v>
      </c>
      <c r="B141" s="1" t="s">
        <v>158</v>
      </c>
      <c r="C141" s="78">
        <v>3</v>
      </c>
      <c r="D141" s="78">
        <f t="shared" ref="D141" si="12">+C141-C140</f>
        <v>10.7</v>
      </c>
      <c r="E141" s="81">
        <f t="shared" ref="E141" si="13">+C141-C129</f>
        <v>-12.1</v>
      </c>
      <c r="F141" s="81">
        <v>3.7</v>
      </c>
      <c r="G141" s="81">
        <f t="shared" ref="G141" si="14">+F141-F140</f>
        <v>5.3000000000000007</v>
      </c>
      <c r="H141" s="78">
        <f t="shared" ref="H141" si="15">+F141-F129</f>
        <v>-8.5</v>
      </c>
    </row>
    <row r="142" spans="1:8" x14ac:dyDescent="0.3">
      <c r="B142" s="1" t="s">
        <v>159</v>
      </c>
      <c r="C142" s="78">
        <v>4.5999999999999996</v>
      </c>
      <c r="D142" s="78">
        <f t="shared" ref="D142:D143" si="16">+C142-C141</f>
        <v>1.5999999999999996</v>
      </c>
      <c r="E142" s="81">
        <f t="shared" ref="E142:E143" si="17">+C142-C130</f>
        <v>-5.9</v>
      </c>
      <c r="F142" s="81">
        <v>8.1999999999999993</v>
      </c>
      <c r="G142" s="81">
        <f t="shared" ref="G142:G143" si="18">+F142-F141</f>
        <v>4.4999999999999991</v>
      </c>
      <c r="H142" s="78">
        <f t="shared" ref="H142:H143" si="19">+F142-F130</f>
        <v>-1.6000000000000014</v>
      </c>
    </row>
    <row r="143" spans="1:8" x14ac:dyDescent="0.3">
      <c r="B143" s="1" t="s">
        <v>160</v>
      </c>
      <c r="C143" s="78">
        <v>0</v>
      </c>
      <c r="D143" s="78">
        <f t="shared" si="16"/>
        <v>-4.5999999999999996</v>
      </c>
      <c r="E143" s="81">
        <f t="shared" si="17"/>
        <v>31.2</v>
      </c>
      <c r="F143" s="81">
        <v>6.8</v>
      </c>
      <c r="G143" s="81">
        <f t="shared" si="18"/>
        <v>-1.3999999999999995</v>
      </c>
      <c r="H143" s="78">
        <f t="shared" si="19"/>
        <v>41.8</v>
      </c>
    </row>
    <row r="144" spans="1:8" x14ac:dyDescent="0.3">
      <c r="B144" s="1" t="s">
        <v>161</v>
      </c>
      <c r="C144" s="78">
        <v>-8.5</v>
      </c>
      <c r="D144" s="78">
        <f t="shared" ref="D144" si="20">+C144-C143</f>
        <v>-8.5</v>
      </c>
      <c r="E144" s="81">
        <f t="shared" ref="E144" si="21">+C144-C132</f>
        <v>31.4</v>
      </c>
      <c r="F144" s="81">
        <v>-5.0999999999999996</v>
      </c>
      <c r="G144" s="81">
        <f t="shared" ref="G144" si="22">+F144-F143</f>
        <v>-11.899999999999999</v>
      </c>
      <c r="H144" s="78">
        <f t="shared" ref="H144" si="23">+F144-F132</f>
        <v>30.699999999999996</v>
      </c>
    </row>
    <row r="145" spans="2:8" x14ac:dyDescent="0.3">
      <c r="B145" s="1" t="s">
        <v>162</v>
      </c>
      <c r="C145" s="1">
        <v>-7.8</v>
      </c>
      <c r="D145" s="78">
        <f t="shared" ref="D145" si="24">+C145-C144</f>
        <v>0.70000000000000018</v>
      </c>
      <c r="E145" s="81">
        <f t="shared" ref="E145" si="25">+C145-C133</f>
        <v>17.099999999999998</v>
      </c>
      <c r="F145" s="1">
        <v>-3.2</v>
      </c>
      <c r="G145" s="81">
        <f t="shared" ref="G145" si="26">+F145-F144</f>
        <v>1.8999999999999995</v>
      </c>
      <c r="H145" s="78">
        <f t="shared" ref="H145" si="27">+F145-F133</f>
        <v>18.100000000000001</v>
      </c>
    </row>
    <row r="146" spans="2:8" x14ac:dyDescent="0.3">
      <c r="B146" s="1" t="s">
        <v>163</v>
      </c>
      <c r="C146" s="16">
        <v>3.2026630730519052</v>
      </c>
      <c r="D146" s="78">
        <f t="shared" ref="D146" si="28">+C146-C145</f>
        <v>11.002663073051906</v>
      </c>
      <c r="E146" s="81">
        <f t="shared" ref="E146" si="29">+C146-C134</f>
        <v>32.802663073051903</v>
      </c>
      <c r="F146" s="16">
        <v>5.8420086028658362</v>
      </c>
      <c r="G146" s="81">
        <f t="shared" ref="G146" si="30">+F146-F145</f>
        <v>9.0420086028658364</v>
      </c>
      <c r="H146" s="78">
        <f t="shared" ref="H146" si="31">+F146-F134</f>
        <v>26.642008602865836</v>
      </c>
    </row>
    <row r="147" spans="2:8" x14ac:dyDescent="0.3">
      <c r="B147" s="1" t="s">
        <v>164</v>
      </c>
      <c r="C147" s="16">
        <v>11.74167073277534</v>
      </c>
      <c r="D147" s="78">
        <f t="shared" ref="D147:D149" si="32">+C147-C146</f>
        <v>8.5390076597234348</v>
      </c>
      <c r="E147" s="81">
        <f t="shared" ref="E147:E149" si="33">+C147-C135</f>
        <v>25.341670732775341</v>
      </c>
      <c r="F147" s="16">
        <v>16.299650407651416</v>
      </c>
      <c r="G147" s="81">
        <f t="shared" ref="G147:G149" si="34">+F147-F146</f>
        <v>10.457641804785581</v>
      </c>
      <c r="H147" s="78">
        <f t="shared" ref="H147:H149" si="35">+F147-F135</f>
        <v>24.799650407651416</v>
      </c>
    </row>
    <row r="148" spans="2:8" x14ac:dyDescent="0.3">
      <c r="B148" s="1" t="s">
        <v>165</v>
      </c>
      <c r="C148" s="16">
        <v>10.045649635775392</v>
      </c>
      <c r="D148" s="78">
        <f t="shared" si="32"/>
        <v>-1.6960210969999476</v>
      </c>
      <c r="E148" s="81">
        <f t="shared" si="33"/>
        <v>12.645649635775392</v>
      </c>
      <c r="F148" s="16">
        <v>15.641929738425453</v>
      </c>
      <c r="G148" s="81">
        <f t="shared" si="34"/>
        <v>-0.65772066922596295</v>
      </c>
      <c r="H148" s="78">
        <f t="shared" si="35"/>
        <v>14.141929738425453</v>
      </c>
    </row>
    <row r="149" spans="2:8" x14ac:dyDescent="0.3">
      <c r="B149" s="1" t="s">
        <v>166</v>
      </c>
      <c r="C149" s="16">
        <v>20.110672548564352</v>
      </c>
      <c r="D149" s="78">
        <f t="shared" si="32"/>
        <v>10.06502291278896</v>
      </c>
      <c r="E149" s="81">
        <f t="shared" si="33"/>
        <v>16.510672548564351</v>
      </c>
      <c r="F149" s="16">
        <v>20.399999999999999</v>
      </c>
      <c r="G149" s="81">
        <f t="shared" si="34"/>
        <v>4.7580702615745452</v>
      </c>
      <c r="H149" s="78">
        <f t="shared" si="35"/>
        <v>14.299999999999999</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6"/>
  <sheetViews>
    <sheetView zoomScale="90" zoomScaleNormal="90" workbookViewId="0">
      <selection activeCell="A9" sqref="A9"/>
    </sheetView>
  </sheetViews>
  <sheetFormatPr baseColWidth="10" defaultColWidth="11.5546875" defaultRowHeight="14.4" x14ac:dyDescent="0.3"/>
  <cols>
    <col min="1" max="1" width="6.6640625" style="1" customWidth="1"/>
    <col min="2" max="2" width="11.5546875" style="1"/>
    <col min="3" max="3" width="15.109375" style="1" customWidth="1"/>
    <col min="4" max="4" width="8.33203125" style="1" customWidth="1"/>
    <col min="5" max="5" width="14.6640625" style="1" customWidth="1"/>
    <col min="6" max="6" width="8.44140625" style="1" customWidth="1"/>
    <col min="7" max="8" width="8.5546875" style="1" customWidth="1"/>
    <col min="9" max="9" width="13.109375" style="1" customWidth="1"/>
    <col min="10" max="10" width="11.5546875" style="1"/>
    <col min="11" max="11" width="8.33203125" style="1" customWidth="1"/>
    <col min="12" max="12" width="13.109375" style="1" customWidth="1"/>
    <col min="13" max="13" width="11.5546875" style="1"/>
    <col min="14" max="14" width="8.3320312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9.6" customHeight="1" x14ac:dyDescent="0.3"/>
    <row r="9" spans="1:15" ht="21" x14ac:dyDescent="0.4">
      <c r="A9" s="8" t="s">
        <v>15</v>
      </c>
      <c r="N9" s="109" t="s">
        <v>61</v>
      </c>
      <c r="O9" s="109"/>
    </row>
    <row r="10" spans="1:15" ht="21" x14ac:dyDescent="0.4">
      <c r="A10" s="118" t="s">
        <v>226</v>
      </c>
      <c r="B10" s="118"/>
      <c r="C10" s="118"/>
      <c r="D10" s="118"/>
      <c r="E10" s="118"/>
      <c r="F10" s="118"/>
      <c r="N10" s="110">
        <v>44497</v>
      </c>
      <c r="O10" s="110"/>
    </row>
    <row r="11" spans="1:15" x14ac:dyDescent="0.3">
      <c r="A11" s="118"/>
      <c r="B11" s="118"/>
      <c r="C11" s="118"/>
      <c r="D11" s="118"/>
      <c r="E11" s="118"/>
      <c r="F11" s="118"/>
    </row>
    <row r="12" spans="1:15" x14ac:dyDescent="0.3">
      <c r="A12" s="114" t="s">
        <v>152</v>
      </c>
      <c r="B12" s="114"/>
      <c r="C12" s="114"/>
      <c r="D12" s="114"/>
      <c r="E12" s="114"/>
      <c r="F12" s="114"/>
    </row>
    <row r="13" spans="1:15" x14ac:dyDescent="0.3">
      <c r="A13" s="114" t="s">
        <v>32</v>
      </c>
      <c r="B13" s="114"/>
      <c r="C13" s="114"/>
      <c r="D13" s="114"/>
      <c r="E13" s="114"/>
      <c r="F13" s="114"/>
    </row>
    <row r="14" spans="1:15" x14ac:dyDescent="0.3">
      <c r="A14" s="114" t="s">
        <v>231</v>
      </c>
      <c r="B14" s="114"/>
      <c r="C14" s="114"/>
      <c r="D14" s="114"/>
      <c r="E14" s="114"/>
      <c r="F14" s="114"/>
    </row>
    <row r="15" spans="1:15" x14ac:dyDescent="0.3">
      <c r="A15" s="114" t="s">
        <v>143</v>
      </c>
      <c r="B15" s="114"/>
      <c r="C15" s="114"/>
      <c r="D15" s="114"/>
      <c r="E15" s="114"/>
      <c r="F15" s="114"/>
    </row>
    <row r="16" spans="1:15" ht="14.4" customHeight="1" x14ac:dyDescent="0.3">
      <c r="A16" s="125" t="s">
        <v>34</v>
      </c>
      <c r="B16" s="125"/>
      <c r="C16" s="125"/>
      <c r="D16" s="125"/>
      <c r="E16" s="125"/>
      <c r="F16" s="125"/>
    </row>
    <row r="17" spans="1:6" ht="84" customHeight="1" x14ac:dyDescent="0.3">
      <c r="A17" s="123" t="s">
        <v>153</v>
      </c>
      <c r="B17" s="123"/>
      <c r="C17" s="123"/>
      <c r="D17" s="123"/>
      <c r="E17" s="123"/>
      <c r="F17" s="123"/>
    </row>
    <row r="20" spans="1:6" ht="64.2" customHeight="1" x14ac:dyDescent="0.3">
      <c r="A20" s="4" t="s">
        <v>11</v>
      </c>
      <c r="B20" s="4" t="s">
        <v>228</v>
      </c>
      <c r="C20" s="4" t="s">
        <v>313</v>
      </c>
      <c r="D20" s="4" t="s">
        <v>229</v>
      </c>
      <c r="E20" s="4" t="s">
        <v>312</v>
      </c>
      <c r="F20" s="4" t="s">
        <v>229</v>
      </c>
    </row>
    <row r="21" spans="1:6" x14ac:dyDescent="0.3">
      <c r="A21" s="1">
        <v>2011</v>
      </c>
      <c r="B21" s="1" t="s">
        <v>38</v>
      </c>
      <c r="C21" s="14">
        <v>11.702112715626226</v>
      </c>
      <c r="D21" s="15"/>
      <c r="E21" s="16">
        <v>12.427022853620858</v>
      </c>
      <c r="F21" s="15"/>
    </row>
    <row r="22" spans="1:6" x14ac:dyDescent="0.3">
      <c r="B22" s="1" t="s">
        <v>39</v>
      </c>
      <c r="C22" s="14">
        <v>10.895736683967861</v>
      </c>
      <c r="D22" s="15"/>
      <c r="E22" s="16">
        <v>11.637882363917642</v>
      </c>
      <c r="F22" s="15"/>
    </row>
    <row r="23" spans="1:6" x14ac:dyDescent="0.3">
      <c r="B23" s="1" t="s">
        <v>40</v>
      </c>
      <c r="C23" s="14">
        <v>9.8925218692955141</v>
      </c>
      <c r="D23" s="15"/>
      <c r="E23" s="16">
        <v>11.101567057883804</v>
      </c>
      <c r="F23" s="15"/>
    </row>
    <row r="24" spans="1:6" x14ac:dyDescent="0.3">
      <c r="B24" s="1" t="s">
        <v>41</v>
      </c>
      <c r="C24" s="14">
        <v>9.6059010527599398</v>
      </c>
      <c r="D24" s="15"/>
      <c r="E24" s="16">
        <v>11.113508803560546</v>
      </c>
      <c r="F24" s="15"/>
    </row>
    <row r="25" spans="1:6" x14ac:dyDescent="0.3">
      <c r="B25" s="1" t="s">
        <v>42</v>
      </c>
      <c r="C25" s="14">
        <v>9.5759599551276704</v>
      </c>
      <c r="D25" s="15"/>
      <c r="E25" s="16">
        <v>11.231009363236289</v>
      </c>
      <c r="F25" s="15"/>
    </row>
    <row r="26" spans="1:6" x14ac:dyDescent="0.3">
      <c r="B26" s="1" t="s">
        <v>43</v>
      </c>
      <c r="C26" s="14">
        <v>9.2059730136723861</v>
      </c>
      <c r="D26" s="15"/>
      <c r="E26" s="16">
        <v>10.843627104770803</v>
      </c>
      <c r="F26" s="15"/>
    </row>
    <row r="27" spans="1:6" x14ac:dyDescent="0.3">
      <c r="B27" s="1" t="s">
        <v>44</v>
      </c>
      <c r="C27" s="14">
        <v>8.2619532966200637</v>
      </c>
      <c r="D27" s="15"/>
      <c r="E27" s="16">
        <v>10.449866362675108</v>
      </c>
      <c r="F27" s="15"/>
    </row>
    <row r="28" spans="1:6" x14ac:dyDescent="0.3">
      <c r="B28" s="1" t="s">
        <v>45</v>
      </c>
      <c r="C28" s="14">
        <v>7.8369736512534125</v>
      </c>
      <c r="D28" s="15"/>
      <c r="E28" s="16">
        <v>9.5915834919547489</v>
      </c>
      <c r="F28" s="15"/>
    </row>
    <row r="29" spans="1:6" x14ac:dyDescent="0.3">
      <c r="B29" s="1" t="s">
        <v>46</v>
      </c>
      <c r="C29" s="14">
        <v>7.8736242844279394</v>
      </c>
      <c r="D29" s="15"/>
      <c r="E29" s="16">
        <v>9.3118755427619231</v>
      </c>
      <c r="F29" s="15"/>
    </row>
    <row r="30" spans="1:6" x14ac:dyDescent="0.3">
      <c r="B30" s="1" t="s">
        <v>47</v>
      </c>
      <c r="C30" s="14">
        <v>8.6256361542304489</v>
      </c>
      <c r="D30" s="15"/>
      <c r="E30" s="16">
        <v>9.3416223304458992</v>
      </c>
      <c r="F30" s="15"/>
    </row>
    <row r="31" spans="1:6" x14ac:dyDescent="0.3">
      <c r="B31" s="1" t="s">
        <v>48</v>
      </c>
      <c r="C31" s="14">
        <v>9.7933778643022045</v>
      </c>
      <c r="D31" s="15"/>
      <c r="E31" s="16">
        <v>10.492133488257901</v>
      </c>
      <c r="F31" s="15"/>
    </row>
    <row r="32" spans="1:6" x14ac:dyDescent="0.3">
      <c r="B32" s="1" t="s">
        <v>49</v>
      </c>
      <c r="C32" s="14">
        <v>10.894482536995637</v>
      </c>
      <c r="D32" s="15"/>
      <c r="E32" s="16">
        <v>11.382243027081369</v>
      </c>
      <c r="F32" s="15"/>
    </row>
    <row r="33" spans="1:6" x14ac:dyDescent="0.3">
      <c r="A33" s="1">
        <v>2012</v>
      </c>
      <c r="B33" s="1" t="s">
        <v>38</v>
      </c>
      <c r="C33" s="14">
        <v>10.679509703202307</v>
      </c>
      <c r="D33" s="15">
        <f>+C33-C21</f>
        <v>-1.0226030124239198</v>
      </c>
      <c r="E33" s="16">
        <v>11.568397428941312</v>
      </c>
      <c r="F33" s="15">
        <f>+E33-E21</f>
        <v>-0.85862542467954661</v>
      </c>
    </row>
    <row r="34" spans="1:6" x14ac:dyDescent="0.3">
      <c r="B34" s="1" t="s">
        <v>39</v>
      </c>
      <c r="C34" s="14">
        <v>9.6460964040213248</v>
      </c>
      <c r="D34" s="15">
        <f t="shared" ref="D34:D97" si="0">+C34-C22</f>
        <v>-1.2496402799465365</v>
      </c>
      <c r="E34" s="16">
        <v>11.032809677511242</v>
      </c>
      <c r="F34" s="15">
        <f t="shared" ref="F34:F97" si="1">+E34-E22</f>
        <v>-0.6050726864064</v>
      </c>
    </row>
    <row r="35" spans="1:6" x14ac:dyDescent="0.3">
      <c r="B35" s="1" t="s">
        <v>40</v>
      </c>
      <c r="C35" s="14">
        <v>9.4809828875479347</v>
      </c>
      <c r="D35" s="15">
        <f t="shared" si="0"/>
        <v>-0.41153898174757941</v>
      </c>
      <c r="E35" s="16">
        <v>10.646637992894135</v>
      </c>
      <c r="F35" s="15">
        <f t="shared" si="1"/>
        <v>-0.45492906498966867</v>
      </c>
    </row>
    <row r="36" spans="1:6" x14ac:dyDescent="0.3">
      <c r="B36" s="1" t="s">
        <v>41</v>
      </c>
      <c r="C36" s="14">
        <v>9.6608987589632758</v>
      </c>
      <c r="D36" s="15">
        <f t="shared" si="0"/>
        <v>5.4997706203335994E-2</v>
      </c>
      <c r="E36" s="16">
        <v>10.531394869873155</v>
      </c>
      <c r="F36" s="15">
        <f t="shared" si="1"/>
        <v>-0.58211393368739017</v>
      </c>
    </row>
    <row r="37" spans="1:6" x14ac:dyDescent="0.3">
      <c r="B37" s="1" t="s">
        <v>42</v>
      </c>
      <c r="C37" s="14">
        <v>10.256540207984575</v>
      </c>
      <c r="D37" s="15">
        <f t="shared" si="0"/>
        <v>0.68058025285690427</v>
      </c>
      <c r="E37" s="16">
        <v>10.530921975691875</v>
      </c>
      <c r="F37" s="15">
        <f t="shared" si="1"/>
        <v>-0.70008738754441424</v>
      </c>
    </row>
    <row r="38" spans="1:6" x14ac:dyDescent="0.3">
      <c r="B38" s="1" t="s">
        <v>43</v>
      </c>
      <c r="C38" s="14">
        <v>9.5711791891092712</v>
      </c>
      <c r="D38" s="15">
        <f t="shared" si="0"/>
        <v>0.36520617543688516</v>
      </c>
      <c r="E38" s="16">
        <v>10.210726023824217</v>
      </c>
      <c r="F38" s="15">
        <f t="shared" si="1"/>
        <v>-0.6329010809465867</v>
      </c>
    </row>
    <row r="39" spans="1:6" x14ac:dyDescent="0.3">
      <c r="B39" s="1" t="s">
        <v>44</v>
      </c>
      <c r="C39" s="14">
        <v>9.3679873736121184</v>
      </c>
      <c r="D39" s="15">
        <f t="shared" si="0"/>
        <v>1.1060340769920547</v>
      </c>
      <c r="E39" s="16">
        <v>10.184355590133668</v>
      </c>
      <c r="F39" s="15">
        <f t="shared" si="1"/>
        <v>-0.26551077254143962</v>
      </c>
    </row>
    <row r="40" spans="1:6" x14ac:dyDescent="0.3">
      <c r="B40" s="1" t="s">
        <v>45</v>
      </c>
      <c r="C40" s="14">
        <v>8.6307257778490403</v>
      </c>
      <c r="D40" s="15">
        <f t="shared" si="0"/>
        <v>0.79375212659562777</v>
      </c>
      <c r="E40" s="16">
        <v>9.5078742311435782</v>
      </c>
      <c r="F40" s="15">
        <f t="shared" si="1"/>
        <v>-8.3709260811170694E-2</v>
      </c>
    </row>
    <row r="41" spans="1:6" x14ac:dyDescent="0.3">
      <c r="B41" s="1" t="s">
        <v>46</v>
      </c>
      <c r="C41" s="14">
        <v>8.384683555139679</v>
      </c>
      <c r="D41" s="15">
        <f t="shared" si="0"/>
        <v>0.51105927071173962</v>
      </c>
      <c r="E41" s="16">
        <v>9.3416330846752178</v>
      </c>
      <c r="F41" s="15">
        <f t="shared" si="1"/>
        <v>2.9757541913294716E-2</v>
      </c>
    </row>
    <row r="42" spans="1:6" x14ac:dyDescent="0.3">
      <c r="B42" s="1" t="s">
        <v>47</v>
      </c>
      <c r="C42" s="14">
        <v>8.4852341452848279</v>
      </c>
      <c r="D42" s="15">
        <f t="shared" si="0"/>
        <v>-0.14040200894562105</v>
      </c>
      <c r="E42" s="16">
        <v>9.2153890407380015</v>
      </c>
      <c r="F42" s="15">
        <f t="shared" si="1"/>
        <v>-0.12623328970789771</v>
      </c>
    </row>
    <row r="43" spans="1:6" x14ac:dyDescent="0.3">
      <c r="B43" s="1" t="s">
        <v>48</v>
      </c>
      <c r="C43" s="14">
        <v>9.5032588149774604</v>
      </c>
      <c r="D43" s="15">
        <f t="shared" si="0"/>
        <v>-0.29011904932474408</v>
      </c>
      <c r="E43" s="16">
        <v>10.285513060336418</v>
      </c>
      <c r="F43" s="15">
        <f t="shared" si="1"/>
        <v>-0.20662042792148227</v>
      </c>
    </row>
    <row r="44" spans="1:6" x14ac:dyDescent="0.3">
      <c r="B44" s="1" t="s">
        <v>49</v>
      </c>
      <c r="C44" s="14">
        <v>10.371071517585175</v>
      </c>
      <c r="D44" s="15">
        <f t="shared" si="0"/>
        <v>-0.52341101941046198</v>
      </c>
      <c r="E44" s="16">
        <v>11.13116507353895</v>
      </c>
      <c r="F44" s="15">
        <f t="shared" si="1"/>
        <v>-0.2510779535424188</v>
      </c>
    </row>
    <row r="45" spans="1:6" x14ac:dyDescent="0.3">
      <c r="A45" s="1">
        <v>2013</v>
      </c>
      <c r="B45" s="1" t="s">
        <v>38</v>
      </c>
      <c r="C45" s="14">
        <v>10.346716961576892</v>
      </c>
      <c r="D45" s="15">
        <f t="shared" si="0"/>
        <v>-0.33279274162541483</v>
      </c>
      <c r="E45" s="16">
        <v>11.359888730818451</v>
      </c>
      <c r="F45" s="15">
        <f t="shared" si="1"/>
        <v>-0.20850869812286099</v>
      </c>
    </row>
    <row r="46" spans="1:6" x14ac:dyDescent="0.3">
      <c r="B46" s="1" t="s">
        <v>39</v>
      </c>
      <c r="C46" s="14">
        <v>9.175616002460016</v>
      </c>
      <c r="D46" s="15">
        <f t="shared" si="0"/>
        <v>-0.47048040156130888</v>
      </c>
      <c r="E46" s="16">
        <v>10.725361120725662</v>
      </c>
      <c r="F46" s="15">
        <f t="shared" si="1"/>
        <v>-0.30744855678558025</v>
      </c>
    </row>
    <row r="47" spans="1:6" x14ac:dyDescent="0.3">
      <c r="B47" s="1" t="s">
        <v>40</v>
      </c>
      <c r="C47" s="14">
        <v>8.6486291905181449</v>
      </c>
      <c r="D47" s="15">
        <f t="shared" si="0"/>
        <v>-0.83235369702978979</v>
      </c>
      <c r="E47" s="16">
        <v>9.928840791468863</v>
      </c>
      <c r="F47" s="15">
        <f t="shared" si="1"/>
        <v>-0.71779720142527204</v>
      </c>
    </row>
    <row r="48" spans="1:6" x14ac:dyDescent="0.3">
      <c r="B48" s="1" t="s">
        <v>41</v>
      </c>
      <c r="C48" s="14">
        <v>9.0593255795493892</v>
      </c>
      <c r="D48" s="15">
        <f t="shared" si="0"/>
        <v>-0.60157317941388655</v>
      </c>
      <c r="E48" s="16">
        <v>9.608231798834451</v>
      </c>
      <c r="F48" s="15">
        <f t="shared" si="1"/>
        <v>-0.92316307103870443</v>
      </c>
    </row>
    <row r="49" spans="1:6" x14ac:dyDescent="0.3">
      <c r="B49" s="1" t="s">
        <v>42</v>
      </c>
      <c r="C49" s="14">
        <v>9.4011598560974861</v>
      </c>
      <c r="D49" s="15">
        <f t="shared" si="0"/>
        <v>-0.85538035188708861</v>
      </c>
      <c r="E49" s="16">
        <v>9.513631737567998</v>
      </c>
      <c r="F49" s="15">
        <f t="shared" si="1"/>
        <v>-1.0172902381238771</v>
      </c>
    </row>
    <row r="50" spans="1:6" x14ac:dyDescent="0.3">
      <c r="B50" s="1" t="s">
        <v>43</v>
      </c>
      <c r="C50" s="14">
        <v>9.4272195445012681</v>
      </c>
      <c r="D50" s="15">
        <f t="shared" si="0"/>
        <v>-0.14395964460800315</v>
      </c>
      <c r="E50" s="16">
        <v>9.4624765859480213</v>
      </c>
      <c r="F50" s="15">
        <f t="shared" si="1"/>
        <v>-0.74824943787619524</v>
      </c>
    </row>
    <row r="51" spans="1:6" x14ac:dyDescent="0.3">
      <c r="B51" s="1" t="s">
        <v>44</v>
      </c>
      <c r="C51" s="14">
        <v>8.8280137875959568</v>
      </c>
      <c r="D51" s="15">
        <f t="shared" si="0"/>
        <v>-0.53997358601616163</v>
      </c>
      <c r="E51" s="16">
        <v>9.3765914765885512</v>
      </c>
      <c r="F51" s="15">
        <f t="shared" si="1"/>
        <v>-0.80776411354511701</v>
      </c>
    </row>
    <row r="52" spans="1:6" x14ac:dyDescent="0.3">
      <c r="B52" s="1" t="s">
        <v>45</v>
      </c>
      <c r="C52" s="14">
        <v>8.2947423430044616</v>
      </c>
      <c r="D52" s="15">
        <f t="shared" si="0"/>
        <v>-0.33598343484457871</v>
      </c>
      <c r="E52" s="16">
        <v>8.6712922890685338</v>
      </c>
      <c r="F52" s="15">
        <f t="shared" si="1"/>
        <v>-0.83658194207504444</v>
      </c>
    </row>
    <row r="53" spans="1:6" x14ac:dyDescent="0.3">
      <c r="B53" s="1" t="s">
        <v>46</v>
      </c>
      <c r="C53" s="14">
        <v>7.7592579589239001</v>
      </c>
      <c r="D53" s="15">
        <f t="shared" si="0"/>
        <v>-0.62542559621577887</v>
      </c>
      <c r="E53" s="16">
        <v>8.4093350332725905</v>
      </c>
      <c r="F53" s="15">
        <f t="shared" si="1"/>
        <v>-0.93229805140262734</v>
      </c>
    </row>
    <row r="54" spans="1:6" x14ac:dyDescent="0.3">
      <c r="B54" s="1" t="s">
        <v>47</v>
      </c>
      <c r="C54" s="14">
        <v>7.9059115398089883</v>
      </c>
      <c r="D54" s="15">
        <f t="shared" si="0"/>
        <v>-0.57932260547583958</v>
      </c>
      <c r="E54" s="16">
        <v>8.2345441195724582</v>
      </c>
      <c r="F54" s="15">
        <f t="shared" si="1"/>
        <v>-0.98084492116554323</v>
      </c>
    </row>
    <row r="55" spans="1:6" x14ac:dyDescent="0.3">
      <c r="B55" s="1" t="s">
        <v>48</v>
      </c>
      <c r="C55" s="14">
        <v>8.7549898358129123</v>
      </c>
      <c r="D55" s="15">
        <f t="shared" si="0"/>
        <v>-0.74826897916454804</v>
      </c>
      <c r="E55" s="16">
        <v>9.3348756000020412</v>
      </c>
      <c r="F55" s="15">
        <f t="shared" si="1"/>
        <v>-0.95063746033437724</v>
      </c>
    </row>
    <row r="56" spans="1:6" x14ac:dyDescent="0.3">
      <c r="B56" s="1" t="s">
        <v>49</v>
      </c>
      <c r="C56" s="14">
        <v>9.7023556010698488</v>
      </c>
      <c r="D56" s="15">
        <f t="shared" si="0"/>
        <v>-0.66871591651532647</v>
      </c>
      <c r="E56" s="16">
        <v>10.065634429405197</v>
      </c>
      <c r="F56" s="15">
        <f t="shared" si="1"/>
        <v>-1.0655306441337533</v>
      </c>
    </row>
    <row r="57" spans="1:6" x14ac:dyDescent="0.3">
      <c r="A57" s="1">
        <v>2014</v>
      </c>
      <c r="B57" s="1" t="s">
        <v>38</v>
      </c>
      <c r="C57" s="14">
        <v>9.9337030432296753</v>
      </c>
      <c r="D57" s="15">
        <f t="shared" si="0"/>
        <v>-0.41301391834721635</v>
      </c>
      <c r="E57" s="16">
        <v>10.507000380504632</v>
      </c>
      <c r="F57" s="15">
        <f t="shared" si="1"/>
        <v>-0.85288835031381893</v>
      </c>
    </row>
    <row r="58" spans="1:6" x14ac:dyDescent="0.3">
      <c r="B58" s="1" t="s">
        <v>39</v>
      </c>
      <c r="C58" s="14">
        <v>8.899066241817156</v>
      </c>
      <c r="D58" s="15">
        <f t="shared" si="0"/>
        <v>-0.27654976064285997</v>
      </c>
      <c r="E58" s="16">
        <v>9.7885932417566064</v>
      </c>
      <c r="F58" s="15">
        <f t="shared" si="1"/>
        <v>-0.93676787896905545</v>
      </c>
    </row>
    <row r="59" spans="1:6" x14ac:dyDescent="0.3">
      <c r="B59" s="1" t="s">
        <v>40</v>
      </c>
      <c r="C59" s="14">
        <v>8.4300942662462415</v>
      </c>
      <c r="D59" s="15">
        <f t="shared" si="0"/>
        <v>-0.21853492427190346</v>
      </c>
      <c r="E59" s="16">
        <v>9.1622958825970482</v>
      </c>
      <c r="F59" s="15">
        <f t="shared" si="1"/>
        <v>-0.76654490887181481</v>
      </c>
    </row>
    <row r="60" spans="1:6" x14ac:dyDescent="0.3">
      <c r="B60" s="1" t="s">
        <v>41</v>
      </c>
      <c r="C60" s="14">
        <v>8.6655499288915241</v>
      </c>
      <c r="D60" s="15">
        <f t="shared" si="0"/>
        <v>-0.39377565065786513</v>
      </c>
      <c r="E60" s="16">
        <v>8.9863861347574083</v>
      </c>
      <c r="F60" s="15">
        <f t="shared" si="1"/>
        <v>-0.62184566407704267</v>
      </c>
    </row>
    <row r="61" spans="1:6" x14ac:dyDescent="0.3">
      <c r="B61" s="1" t="s">
        <v>42</v>
      </c>
      <c r="C61" s="14">
        <v>9.3427070604385936</v>
      </c>
      <c r="D61" s="15">
        <f t="shared" si="0"/>
        <v>-5.8452795658892498E-2</v>
      </c>
      <c r="E61" s="16">
        <v>9.0941437134701548</v>
      </c>
      <c r="F61" s="15">
        <f t="shared" si="1"/>
        <v>-0.41948802409784314</v>
      </c>
    </row>
    <row r="62" spans="1:6" x14ac:dyDescent="0.3">
      <c r="B62" s="1" t="s">
        <v>43</v>
      </c>
      <c r="C62" s="14">
        <v>9.2767036153973095</v>
      </c>
      <c r="D62" s="15">
        <f t="shared" si="0"/>
        <v>-0.15051592910395861</v>
      </c>
      <c r="E62" s="16">
        <v>9.1271927804251956</v>
      </c>
      <c r="F62" s="15">
        <f t="shared" si="1"/>
        <v>-0.33528380552282577</v>
      </c>
    </row>
    <row r="63" spans="1:6" x14ac:dyDescent="0.3">
      <c r="B63" s="1" t="s">
        <v>44</v>
      </c>
      <c r="C63" s="14">
        <v>8.4737197274635196</v>
      </c>
      <c r="D63" s="15">
        <f t="shared" si="0"/>
        <v>-0.35429406013243714</v>
      </c>
      <c r="E63" s="16">
        <v>8.8444370570690882</v>
      </c>
      <c r="F63" s="15">
        <f t="shared" si="1"/>
        <v>-0.53215441951946296</v>
      </c>
    </row>
    <row r="64" spans="1:6" x14ac:dyDescent="0.3">
      <c r="B64" s="1" t="s">
        <v>45</v>
      </c>
      <c r="C64" s="14">
        <v>7.9820598791414721</v>
      </c>
      <c r="D64" s="15">
        <f t="shared" si="0"/>
        <v>-0.31268246386298948</v>
      </c>
      <c r="E64" s="16">
        <v>8.3655465618901825</v>
      </c>
      <c r="F64" s="15">
        <f t="shared" si="1"/>
        <v>-0.30574572717835125</v>
      </c>
    </row>
    <row r="65" spans="1:6" x14ac:dyDescent="0.3">
      <c r="B65" s="1" t="s">
        <v>46</v>
      </c>
      <c r="C65" s="14">
        <v>7.612989363468003</v>
      </c>
      <c r="D65" s="15">
        <f t="shared" si="0"/>
        <v>-0.1462685954558971</v>
      </c>
      <c r="E65" s="16">
        <v>7.9710576222700018</v>
      </c>
      <c r="F65" s="15">
        <f t="shared" si="1"/>
        <v>-0.43827741100258866</v>
      </c>
    </row>
    <row r="66" spans="1:6" x14ac:dyDescent="0.3">
      <c r="B66" s="1" t="s">
        <v>47</v>
      </c>
      <c r="C66" s="14">
        <v>7.6895398355610558</v>
      </c>
      <c r="D66" s="15">
        <f t="shared" si="0"/>
        <v>-0.21637170424793251</v>
      </c>
      <c r="E66" s="16">
        <v>8.0939368673702887</v>
      </c>
      <c r="F66" s="15">
        <f t="shared" si="1"/>
        <v>-0.14060725220216952</v>
      </c>
    </row>
    <row r="67" spans="1:6" x14ac:dyDescent="0.3">
      <c r="B67" s="1" t="s">
        <v>48</v>
      </c>
      <c r="C67" s="14">
        <v>8.6807763572924657</v>
      </c>
      <c r="D67" s="15">
        <f t="shared" si="0"/>
        <v>-7.4213478520446685E-2</v>
      </c>
      <c r="E67" s="16">
        <v>9.061697539866195</v>
      </c>
      <c r="F67" s="15">
        <f t="shared" si="1"/>
        <v>-0.27317806013584622</v>
      </c>
    </row>
    <row r="68" spans="1:6" x14ac:dyDescent="0.3">
      <c r="B68" s="1" t="s">
        <v>49</v>
      </c>
      <c r="C68" s="14">
        <v>8.8712224470121583</v>
      </c>
      <c r="D68" s="15">
        <f t="shared" si="0"/>
        <v>-0.8311331540576905</v>
      </c>
      <c r="E68" s="16">
        <v>9.7846971708625787</v>
      </c>
      <c r="F68" s="15">
        <f t="shared" si="1"/>
        <v>-0.2809372585426182</v>
      </c>
    </row>
    <row r="69" spans="1:6" x14ac:dyDescent="0.3">
      <c r="A69" s="1">
        <v>2015</v>
      </c>
      <c r="B69" s="1" t="s">
        <v>38</v>
      </c>
      <c r="C69" s="14">
        <v>8.9325426697787655</v>
      </c>
      <c r="D69" s="15">
        <f t="shared" si="0"/>
        <v>-1.0011603734509098</v>
      </c>
      <c r="E69" s="16">
        <v>9.8328938930718248</v>
      </c>
      <c r="F69" s="15">
        <f t="shared" si="1"/>
        <v>-0.6741064874328071</v>
      </c>
    </row>
    <row r="70" spans="1:6" x14ac:dyDescent="0.3">
      <c r="B70" s="1" t="s">
        <v>39</v>
      </c>
      <c r="C70" s="14">
        <v>8.5514643150507617</v>
      </c>
      <c r="D70" s="15">
        <f t="shared" si="0"/>
        <v>-0.34760192676639434</v>
      </c>
      <c r="E70" s="16">
        <v>9.4071465796430633</v>
      </c>
      <c r="F70" s="15">
        <f t="shared" si="1"/>
        <v>-0.38144666211354306</v>
      </c>
    </row>
    <row r="71" spans="1:6" x14ac:dyDescent="0.3">
      <c r="B71" s="1" t="s">
        <v>40</v>
      </c>
      <c r="C71" s="14">
        <v>8.6902220843550388</v>
      </c>
      <c r="D71" s="15">
        <f t="shared" si="0"/>
        <v>0.26012781810879737</v>
      </c>
      <c r="E71" s="16">
        <v>9.1022559951798758</v>
      </c>
      <c r="F71" s="15">
        <f t="shared" si="1"/>
        <v>-6.0039887417172366E-2</v>
      </c>
    </row>
    <row r="72" spans="1:6" x14ac:dyDescent="0.3">
      <c r="B72" s="1" t="s">
        <v>41</v>
      </c>
      <c r="C72" s="14">
        <v>8.9071265925204042</v>
      </c>
      <c r="D72" s="15">
        <f t="shared" si="0"/>
        <v>0.24157666362888008</v>
      </c>
      <c r="E72" s="16">
        <v>8.8974905860806981</v>
      </c>
      <c r="F72" s="15">
        <f t="shared" si="1"/>
        <v>-8.8895548676710234E-2</v>
      </c>
    </row>
    <row r="73" spans="1:6" x14ac:dyDescent="0.3">
      <c r="B73" s="1" t="s">
        <v>42</v>
      </c>
      <c r="C73" s="14">
        <v>8.4549653335588069</v>
      </c>
      <c r="D73" s="15">
        <f t="shared" si="0"/>
        <v>-0.8877417268797867</v>
      </c>
      <c r="E73" s="16">
        <v>8.672826880482706</v>
      </c>
      <c r="F73" s="15">
        <f t="shared" si="1"/>
        <v>-0.42131683298744882</v>
      </c>
    </row>
    <row r="74" spans="1:6" x14ac:dyDescent="0.3">
      <c r="B74" s="1" t="s">
        <v>43</v>
      </c>
      <c r="C74" s="14">
        <v>8.7410704965221697</v>
      </c>
      <c r="D74" s="15">
        <f t="shared" si="0"/>
        <v>-0.53563311887513976</v>
      </c>
      <c r="E74" s="16">
        <v>8.7271178682561317</v>
      </c>
      <c r="F74" s="15">
        <f t="shared" si="1"/>
        <v>-0.40007491216906388</v>
      </c>
    </row>
    <row r="75" spans="1:6" x14ac:dyDescent="0.3">
      <c r="B75" s="1" t="s">
        <v>44</v>
      </c>
      <c r="C75" s="14">
        <v>8.8116641173642645</v>
      </c>
      <c r="D75" s="15">
        <f t="shared" si="0"/>
        <v>0.33794438990074482</v>
      </c>
      <c r="E75" s="16">
        <v>8.9719214434760914</v>
      </c>
      <c r="F75" s="15">
        <f t="shared" si="1"/>
        <v>0.12748438640700321</v>
      </c>
    </row>
    <row r="76" spans="1:6" x14ac:dyDescent="0.3">
      <c r="B76" s="1" t="s">
        <v>45</v>
      </c>
      <c r="C76" s="14">
        <v>8.9560772003303963</v>
      </c>
      <c r="D76" s="15">
        <f t="shared" si="0"/>
        <v>0.97401732118892426</v>
      </c>
      <c r="E76" s="16">
        <v>8.746433168661321</v>
      </c>
      <c r="F76" s="15">
        <f t="shared" si="1"/>
        <v>0.3808866067711385</v>
      </c>
    </row>
    <row r="77" spans="1:6" x14ac:dyDescent="0.3">
      <c r="B77" s="1" t="s">
        <v>46</v>
      </c>
      <c r="C77" s="14">
        <v>8.2102031826836281</v>
      </c>
      <c r="D77" s="15">
        <f t="shared" si="0"/>
        <v>0.59721381921562511</v>
      </c>
      <c r="E77" s="16">
        <v>8.1403581107989034</v>
      </c>
      <c r="F77" s="15">
        <f t="shared" si="1"/>
        <v>0.16930048852890156</v>
      </c>
    </row>
    <row r="78" spans="1:6" x14ac:dyDescent="0.3">
      <c r="B78" s="1" t="s">
        <v>47</v>
      </c>
      <c r="C78" s="14">
        <v>8.3127021702084214</v>
      </c>
      <c r="D78" s="15">
        <f t="shared" si="0"/>
        <v>0.62316233464736559</v>
      </c>
      <c r="E78" s="16">
        <v>8.0146393342408366</v>
      </c>
      <c r="F78" s="15">
        <f t="shared" si="1"/>
        <v>-7.9297533129452091E-2</v>
      </c>
    </row>
    <row r="79" spans="1:6" x14ac:dyDescent="0.3">
      <c r="B79" s="1" t="s">
        <v>48</v>
      </c>
      <c r="C79" s="14">
        <v>10.378591953089831</v>
      </c>
      <c r="D79" s="15">
        <f t="shared" si="0"/>
        <v>1.6978155957973655</v>
      </c>
      <c r="E79" s="16">
        <v>9.2436876893556263</v>
      </c>
      <c r="F79" s="15">
        <f t="shared" si="1"/>
        <v>0.18199014948943137</v>
      </c>
    </row>
    <row r="80" spans="1:6" x14ac:dyDescent="0.3">
      <c r="B80" s="1" t="s">
        <v>49</v>
      </c>
      <c r="C80" s="14">
        <v>10.979384336960821</v>
      </c>
      <c r="D80" s="15">
        <f t="shared" si="0"/>
        <v>2.1081618899486632</v>
      </c>
      <c r="E80" s="16">
        <v>10.16165206676507</v>
      </c>
      <c r="F80" s="15">
        <f t="shared" si="1"/>
        <v>0.37695489590249132</v>
      </c>
    </row>
    <row r="81" spans="1:6" x14ac:dyDescent="0.3">
      <c r="A81" s="1">
        <v>2016</v>
      </c>
      <c r="B81" s="1" t="s">
        <v>38</v>
      </c>
      <c r="C81" s="14">
        <v>10.60020605337226</v>
      </c>
      <c r="D81" s="15">
        <f t="shared" si="0"/>
        <v>1.667663383593494</v>
      </c>
      <c r="E81" s="16">
        <v>10.685249958317375</v>
      </c>
      <c r="F81" s="15">
        <f t="shared" si="1"/>
        <v>0.85235606524554974</v>
      </c>
    </row>
    <row r="82" spans="1:6" x14ac:dyDescent="0.3">
      <c r="B82" s="1" t="s">
        <v>39</v>
      </c>
      <c r="C82" s="14">
        <v>8.5373860017267926</v>
      </c>
      <c r="D82" s="15">
        <f t="shared" si="0"/>
        <v>-1.4078313323969027E-2</v>
      </c>
      <c r="E82" s="16">
        <v>9.7151027670266199</v>
      </c>
      <c r="F82" s="15">
        <f t="shared" si="1"/>
        <v>0.30795618738355657</v>
      </c>
    </row>
    <row r="83" spans="1:6" x14ac:dyDescent="0.3">
      <c r="B83" s="1" t="s">
        <v>40</v>
      </c>
      <c r="C83" s="14">
        <v>8.0377952640040018</v>
      </c>
      <c r="D83" s="15">
        <f t="shared" si="0"/>
        <v>-0.65242682035103705</v>
      </c>
      <c r="E83" s="16">
        <v>9.329490859666512</v>
      </c>
      <c r="F83" s="15">
        <f t="shared" si="1"/>
        <v>0.22723486448663621</v>
      </c>
    </row>
    <row r="84" spans="1:6" x14ac:dyDescent="0.3">
      <c r="B84" s="1" t="s">
        <v>41</v>
      </c>
      <c r="C84" s="14">
        <v>8.5068685516659777</v>
      </c>
      <c r="D84" s="15">
        <f t="shared" si="0"/>
        <v>-0.40025804085442651</v>
      </c>
      <c r="E84" s="16">
        <v>8.9156771513476141</v>
      </c>
      <c r="F84" s="15">
        <f t="shared" si="1"/>
        <v>1.8186565266915977E-2</v>
      </c>
    </row>
    <row r="85" spans="1:6" x14ac:dyDescent="0.3">
      <c r="B85" s="1" t="s">
        <v>42</v>
      </c>
      <c r="C85" s="14">
        <v>8.9732886598320647</v>
      </c>
      <c r="D85" s="15">
        <f t="shared" si="0"/>
        <v>0.51832332627325783</v>
      </c>
      <c r="E85" s="16">
        <v>9.1901698324345116</v>
      </c>
      <c r="F85" s="15">
        <f t="shared" si="1"/>
        <v>0.51734295195180557</v>
      </c>
    </row>
    <row r="86" spans="1:6" x14ac:dyDescent="0.3">
      <c r="B86" s="1" t="s">
        <v>43</v>
      </c>
      <c r="C86" s="14">
        <v>9.6375874220983704</v>
      </c>
      <c r="D86" s="15">
        <f t="shared" si="0"/>
        <v>0.89651692557620066</v>
      </c>
      <c r="E86" s="16">
        <v>9.2358108253739868</v>
      </c>
      <c r="F86" s="15">
        <f t="shared" si="1"/>
        <v>0.50869295711785512</v>
      </c>
    </row>
    <row r="87" spans="1:6" x14ac:dyDescent="0.3">
      <c r="B87" s="1" t="s">
        <v>44</v>
      </c>
      <c r="C87" s="14">
        <v>9.2748277178041167</v>
      </c>
      <c r="D87" s="15">
        <f t="shared" si="0"/>
        <v>0.46316360043985227</v>
      </c>
      <c r="E87" s="16">
        <v>9.1107489775051143</v>
      </c>
      <c r="F87" s="15">
        <f t="shared" si="1"/>
        <v>0.13882753402902281</v>
      </c>
    </row>
    <row r="88" spans="1:6" x14ac:dyDescent="0.3">
      <c r="B88" s="1" t="s">
        <v>45</v>
      </c>
      <c r="C88" s="14">
        <v>8.8967766225758265</v>
      </c>
      <c r="D88" s="15">
        <f t="shared" si="0"/>
        <v>-5.9300577754569872E-2</v>
      </c>
      <c r="E88" s="16">
        <v>8.594213913196274</v>
      </c>
      <c r="F88" s="15">
        <f t="shared" si="1"/>
        <v>-0.152219255465047</v>
      </c>
    </row>
    <row r="89" spans="1:6" x14ac:dyDescent="0.3">
      <c r="B89" s="1" t="s">
        <v>46</v>
      </c>
      <c r="C89" s="14">
        <v>8.323485737607017</v>
      </c>
      <c r="D89" s="15">
        <f t="shared" si="0"/>
        <v>0.1132825549233889</v>
      </c>
      <c r="E89" s="16">
        <v>8.1022937421602279</v>
      </c>
      <c r="F89" s="15">
        <f t="shared" si="1"/>
        <v>-3.8064368638675461E-2</v>
      </c>
    </row>
    <row r="90" spans="1:6" x14ac:dyDescent="0.3">
      <c r="B90" s="1" t="s">
        <v>47</v>
      </c>
      <c r="C90" s="14">
        <v>8.7574054828462877</v>
      </c>
      <c r="D90" s="15">
        <f t="shared" si="0"/>
        <v>0.44470331263786633</v>
      </c>
      <c r="E90" s="16">
        <v>8.1811526703665862</v>
      </c>
      <c r="F90" s="15">
        <f t="shared" si="1"/>
        <v>0.16651333612574959</v>
      </c>
    </row>
    <row r="91" spans="1:6" x14ac:dyDescent="0.3">
      <c r="B91" s="1" t="s">
        <v>48</v>
      </c>
      <c r="C91" s="14">
        <v>10.62318192271472</v>
      </c>
      <c r="D91" s="15">
        <f t="shared" si="0"/>
        <v>0.24458996962488833</v>
      </c>
      <c r="E91" s="16">
        <v>9.3143577753864122</v>
      </c>
      <c r="F91" s="15">
        <f t="shared" si="1"/>
        <v>7.0670086030785839E-2</v>
      </c>
    </row>
    <row r="92" spans="1:6" x14ac:dyDescent="0.3">
      <c r="B92" s="1" t="s">
        <v>49</v>
      </c>
      <c r="C92" s="14">
        <v>11.525262067719833</v>
      </c>
      <c r="D92" s="15">
        <f t="shared" si="0"/>
        <v>0.54587773075901147</v>
      </c>
      <c r="E92" s="16">
        <v>10.3209919292668</v>
      </c>
      <c r="F92" s="15">
        <f t="shared" si="1"/>
        <v>0.15933986250172971</v>
      </c>
    </row>
    <row r="93" spans="1:6" x14ac:dyDescent="0.3">
      <c r="A93" s="1">
        <v>2017</v>
      </c>
      <c r="B93" s="1" t="s">
        <v>38</v>
      </c>
      <c r="C93" s="14">
        <v>11.745824433753357</v>
      </c>
      <c r="D93" s="15">
        <f t="shared" si="0"/>
        <v>1.145618380381098</v>
      </c>
      <c r="E93" s="16">
        <v>10.647837415862693</v>
      </c>
      <c r="F93" s="15">
        <f t="shared" si="1"/>
        <v>-3.7412542454681841E-2</v>
      </c>
    </row>
    <row r="94" spans="1:6" x14ac:dyDescent="0.3">
      <c r="B94" s="1" t="s">
        <v>39</v>
      </c>
      <c r="C94" s="14">
        <v>10.702526854294236</v>
      </c>
      <c r="D94" s="15">
        <f t="shared" si="0"/>
        <v>2.1651408525674434</v>
      </c>
      <c r="E94" s="16">
        <v>9.7004463484344239</v>
      </c>
      <c r="F94" s="15">
        <f t="shared" si="1"/>
        <v>-1.4656418592196019E-2</v>
      </c>
    </row>
    <row r="95" spans="1:6" x14ac:dyDescent="0.3">
      <c r="B95" s="1" t="s">
        <v>40</v>
      </c>
      <c r="C95" s="14">
        <v>10.520779606105517</v>
      </c>
      <c r="D95" s="15">
        <f t="shared" si="0"/>
        <v>2.4829843421015152</v>
      </c>
      <c r="E95" s="16">
        <v>9.3398803906399142</v>
      </c>
      <c r="F95" s="15">
        <f t="shared" si="1"/>
        <v>1.0389530973402117E-2</v>
      </c>
    </row>
    <row r="96" spans="1:6" x14ac:dyDescent="0.3">
      <c r="B96" s="1" t="s">
        <v>41</v>
      </c>
      <c r="C96" s="14">
        <v>10.649406246240968</v>
      </c>
      <c r="D96" s="15">
        <f t="shared" si="0"/>
        <v>2.1425376945749903</v>
      </c>
      <c r="E96" s="16">
        <v>9.0113653985465785</v>
      </c>
      <c r="F96" s="15">
        <f t="shared" si="1"/>
        <v>9.5688247198964405E-2</v>
      </c>
    </row>
    <row r="97" spans="1:6" x14ac:dyDescent="0.3">
      <c r="B97" s="1" t="s">
        <v>42</v>
      </c>
      <c r="C97" s="14">
        <v>10.846384662017474</v>
      </c>
      <c r="D97" s="15">
        <f t="shared" si="0"/>
        <v>1.8730960021854095</v>
      </c>
      <c r="E97" s="16">
        <v>9.265531977082949</v>
      </c>
      <c r="F97" s="15">
        <f t="shared" si="1"/>
        <v>7.5362144648437379E-2</v>
      </c>
    </row>
    <row r="98" spans="1:6" x14ac:dyDescent="0.3">
      <c r="B98" s="1" t="s">
        <v>43</v>
      </c>
      <c r="C98" s="14">
        <v>10.421870670373355</v>
      </c>
      <c r="D98" s="15">
        <f t="shared" ref="D98:D146" si="2">+C98-C86</f>
        <v>0.78428324827498486</v>
      </c>
      <c r="E98" s="16">
        <v>9.1602194693452699</v>
      </c>
      <c r="F98" s="15">
        <f t="shared" ref="F98:F139" si="3">+E98-E86</f>
        <v>-7.5591356028716916E-2</v>
      </c>
    </row>
    <row r="99" spans="1:6" x14ac:dyDescent="0.3">
      <c r="B99" s="1" t="s">
        <v>44</v>
      </c>
      <c r="C99" s="14">
        <v>10.145436702748546</v>
      </c>
      <c r="D99" s="15">
        <f t="shared" si="2"/>
        <v>0.87060898494442895</v>
      </c>
      <c r="E99" s="16">
        <v>9.3321036429239985</v>
      </c>
      <c r="F99" s="15">
        <f t="shared" si="3"/>
        <v>0.22135466541888427</v>
      </c>
    </row>
    <row r="100" spans="1:6" x14ac:dyDescent="0.3">
      <c r="B100" s="1" t="s">
        <v>45</v>
      </c>
      <c r="C100" s="14">
        <v>9.2837862690635049</v>
      </c>
      <c r="D100" s="15">
        <f t="shared" si="2"/>
        <v>0.38700964648767844</v>
      </c>
      <c r="E100" s="16">
        <v>8.9573394095392231</v>
      </c>
      <c r="F100" s="15">
        <f t="shared" si="3"/>
        <v>0.36312549634294911</v>
      </c>
    </row>
    <row r="101" spans="1:6" x14ac:dyDescent="0.3">
      <c r="B101" s="1" t="s">
        <v>46</v>
      </c>
      <c r="C101" s="14">
        <v>9.454416100465906</v>
      </c>
      <c r="D101" s="15">
        <f t="shared" si="2"/>
        <v>1.1309303628588889</v>
      </c>
      <c r="E101" s="16">
        <v>8.7143841134604028</v>
      </c>
      <c r="F101" s="15">
        <f t="shared" si="3"/>
        <v>0.61209037130017485</v>
      </c>
    </row>
    <row r="102" spans="1:6" x14ac:dyDescent="0.3">
      <c r="B102" s="1" t="s">
        <v>47</v>
      </c>
      <c r="C102" s="14">
        <v>9.5083183474050621</v>
      </c>
      <c r="D102" s="15">
        <f t="shared" si="2"/>
        <v>0.75091286455877437</v>
      </c>
      <c r="E102" s="16">
        <v>8.5177305019391305</v>
      </c>
      <c r="F102" s="15">
        <f t="shared" si="3"/>
        <v>0.33657783157254428</v>
      </c>
    </row>
    <row r="103" spans="1:6" x14ac:dyDescent="0.3">
      <c r="B103" s="1" t="s">
        <v>48</v>
      </c>
      <c r="C103" s="14">
        <v>10.919743946587115</v>
      </c>
      <c r="D103" s="15">
        <f t="shared" si="2"/>
        <v>0.29656202387239539</v>
      </c>
      <c r="E103" s="16">
        <v>9.5745712425731426</v>
      </c>
      <c r="F103" s="15">
        <f t="shared" si="3"/>
        <v>0.26021346718673044</v>
      </c>
    </row>
    <row r="104" spans="1:6" x14ac:dyDescent="0.3">
      <c r="B104" s="1" t="s">
        <v>49</v>
      </c>
      <c r="C104" s="14">
        <v>11.693837216688101</v>
      </c>
      <c r="D104" s="15">
        <f t="shared" si="2"/>
        <v>0.16857514896826764</v>
      </c>
      <c r="E104" s="16">
        <v>10.390097502000277</v>
      </c>
      <c r="F104" s="15">
        <f t="shared" si="3"/>
        <v>6.9105572733477061E-2</v>
      </c>
    </row>
    <row r="105" spans="1:6" x14ac:dyDescent="0.3">
      <c r="A105" s="1">
        <v>2018</v>
      </c>
      <c r="B105" s="1" t="s">
        <v>38</v>
      </c>
      <c r="C105" s="14">
        <v>11.652986858947951</v>
      </c>
      <c r="D105" s="15">
        <f t="shared" si="2"/>
        <v>-9.283757480540622E-2</v>
      </c>
      <c r="E105" s="16">
        <v>10.669031116351904</v>
      </c>
      <c r="F105" s="15">
        <f t="shared" si="3"/>
        <v>2.1193700489211764E-2</v>
      </c>
    </row>
    <row r="106" spans="1:6" x14ac:dyDescent="0.3">
      <c r="B106" s="1" t="s">
        <v>39</v>
      </c>
      <c r="C106" s="14">
        <v>10.541678575574617</v>
      </c>
      <c r="D106" s="15">
        <f t="shared" si="2"/>
        <v>-0.16084827871961949</v>
      </c>
      <c r="E106" s="16">
        <v>9.8980746946057518</v>
      </c>
      <c r="F106" s="15">
        <f t="shared" si="3"/>
        <v>0.19762834617132796</v>
      </c>
    </row>
    <row r="107" spans="1:6" x14ac:dyDescent="0.3">
      <c r="B107" s="1" t="s">
        <v>40</v>
      </c>
      <c r="C107" s="14">
        <v>10.042716043564488</v>
      </c>
      <c r="D107" s="15">
        <f t="shared" si="2"/>
        <v>-0.47806356254102944</v>
      </c>
      <c r="E107" s="16">
        <v>9.5433931884553242</v>
      </c>
      <c r="F107" s="15">
        <f t="shared" si="3"/>
        <v>0.2035127978154101</v>
      </c>
    </row>
    <row r="108" spans="1:6" x14ac:dyDescent="0.3">
      <c r="B108" s="1" t="s">
        <v>41</v>
      </c>
      <c r="C108" s="14">
        <v>10.595684327466063</v>
      </c>
      <c r="D108" s="15">
        <f t="shared" si="2"/>
        <v>-5.3721918774904509E-2</v>
      </c>
      <c r="E108" s="16">
        <v>9.4248042906547678</v>
      </c>
      <c r="F108" s="15">
        <f t="shared" si="3"/>
        <v>0.41343889210818929</v>
      </c>
    </row>
    <row r="109" spans="1:6" x14ac:dyDescent="0.3">
      <c r="B109" s="1" t="s">
        <v>42</v>
      </c>
      <c r="C109" s="14">
        <v>10.616935176264915</v>
      </c>
      <c r="D109" s="15">
        <f t="shared" si="2"/>
        <v>-0.22944948575255886</v>
      </c>
      <c r="E109" s="16">
        <v>9.510321003957694</v>
      </c>
      <c r="F109" s="15">
        <f t="shared" si="3"/>
        <v>0.24478902687474502</v>
      </c>
    </row>
    <row r="110" spans="1:6" x14ac:dyDescent="0.3">
      <c r="B110" s="1" t="s">
        <v>43</v>
      </c>
      <c r="C110" s="14">
        <v>10.342778483310575</v>
      </c>
      <c r="D110" s="15">
        <f t="shared" si="2"/>
        <v>-7.9092187062780539E-2</v>
      </c>
      <c r="E110" s="16">
        <v>9.3186751046308949</v>
      </c>
      <c r="F110" s="15">
        <f t="shared" si="3"/>
        <v>0.15845563528562501</v>
      </c>
    </row>
    <row r="111" spans="1:6" x14ac:dyDescent="0.3">
      <c r="B111" s="1" t="s">
        <v>44</v>
      </c>
      <c r="C111" s="14">
        <v>9.6307140254361236</v>
      </c>
      <c r="D111" s="15">
        <f t="shared" si="2"/>
        <v>-0.51472267731242205</v>
      </c>
      <c r="E111" s="16">
        <v>9.4523161210751994</v>
      </c>
      <c r="F111" s="15">
        <f t="shared" si="3"/>
        <v>0.12021247815120084</v>
      </c>
    </row>
    <row r="112" spans="1:6" x14ac:dyDescent="0.3">
      <c r="B112" s="1" t="s">
        <v>45</v>
      </c>
      <c r="C112" s="14">
        <v>9.6150632987213012</v>
      </c>
      <c r="D112" s="15">
        <f t="shared" si="2"/>
        <v>0.33127702965779626</v>
      </c>
      <c r="E112" s="16">
        <v>9.2326630652388193</v>
      </c>
      <c r="F112" s="15">
        <f t="shared" si="3"/>
        <v>0.27532365569959616</v>
      </c>
    </row>
    <row r="113" spans="1:6" x14ac:dyDescent="0.3">
      <c r="B113" s="1" t="s">
        <v>46</v>
      </c>
      <c r="C113" s="14">
        <v>9.6866427542778446</v>
      </c>
      <c r="D113" s="15">
        <f t="shared" si="2"/>
        <v>0.23222665381193863</v>
      </c>
      <c r="E113" s="16">
        <v>9.1025268954978582</v>
      </c>
      <c r="F113" s="15">
        <f t="shared" si="3"/>
        <v>0.38814278203745545</v>
      </c>
    </row>
    <row r="114" spans="1:6" x14ac:dyDescent="0.3">
      <c r="B114" s="1" t="s">
        <v>47</v>
      </c>
      <c r="C114" s="14">
        <v>10.120398577331402</v>
      </c>
      <c r="D114" s="15">
        <f t="shared" si="2"/>
        <v>0.61208022992633992</v>
      </c>
      <c r="E114" s="16">
        <v>9.1847628749450738</v>
      </c>
      <c r="F114" s="15">
        <f t="shared" si="3"/>
        <v>0.66703237300594331</v>
      </c>
    </row>
    <row r="115" spans="1:6" x14ac:dyDescent="0.3">
      <c r="B115" s="1" t="s">
        <v>48</v>
      </c>
      <c r="C115" s="14">
        <v>11.581218631603939</v>
      </c>
      <c r="D115" s="15">
        <f t="shared" si="2"/>
        <v>0.66147468501682383</v>
      </c>
      <c r="E115" s="16">
        <v>10.423989947111099</v>
      </c>
      <c r="F115" s="15">
        <f t="shared" si="3"/>
        <v>0.84941870453795687</v>
      </c>
    </row>
    <row r="116" spans="1:6" x14ac:dyDescent="0.3">
      <c r="B116" s="1" t="s">
        <v>49</v>
      </c>
      <c r="C116" s="14">
        <v>12.903649074588728</v>
      </c>
      <c r="D116" s="15">
        <f t="shared" si="2"/>
        <v>1.2098118579006272</v>
      </c>
      <c r="E116" s="16">
        <v>11.415602325709868</v>
      </c>
      <c r="F116" s="15">
        <f t="shared" si="3"/>
        <v>1.025504823709591</v>
      </c>
    </row>
    <row r="117" spans="1:6" x14ac:dyDescent="0.3">
      <c r="A117" s="1">
        <v>2019</v>
      </c>
      <c r="B117" s="1" t="s">
        <v>38</v>
      </c>
      <c r="C117" s="14">
        <v>13.418557751796564</v>
      </c>
      <c r="D117" s="15">
        <f t="shared" si="2"/>
        <v>1.7655708928486131</v>
      </c>
      <c r="E117" s="16">
        <v>11.79380873177425</v>
      </c>
      <c r="F117" s="15">
        <f t="shared" si="3"/>
        <v>1.1247776154223459</v>
      </c>
    </row>
    <row r="118" spans="1:6" x14ac:dyDescent="0.3">
      <c r="B118" s="1" t="s">
        <v>39</v>
      </c>
      <c r="C118" s="14">
        <v>11.915277775501467</v>
      </c>
      <c r="D118" s="15">
        <f t="shared" si="2"/>
        <v>1.3735991999268506</v>
      </c>
      <c r="E118" s="16">
        <v>10.97868800805789</v>
      </c>
      <c r="F118" s="15">
        <f t="shared" si="3"/>
        <v>1.0806133134521385</v>
      </c>
    </row>
    <row r="119" spans="1:6" x14ac:dyDescent="0.3">
      <c r="B119" s="1" t="s">
        <v>40</v>
      </c>
      <c r="C119" s="14">
        <v>10.985555708059035</v>
      </c>
      <c r="D119" s="15">
        <f t="shared" si="2"/>
        <v>0.94283966449454759</v>
      </c>
      <c r="E119" s="16">
        <v>10.564021245484296</v>
      </c>
      <c r="F119" s="15">
        <f t="shared" si="3"/>
        <v>1.0206280570289721</v>
      </c>
    </row>
    <row r="120" spans="1:6" x14ac:dyDescent="0.3">
      <c r="B120" s="1" t="s">
        <v>41</v>
      </c>
      <c r="C120" s="14">
        <v>10.327193377809408</v>
      </c>
      <c r="D120" s="15">
        <f t="shared" si="2"/>
        <v>-0.26849094965665543</v>
      </c>
      <c r="E120" s="16">
        <v>10.100121963814257</v>
      </c>
      <c r="F120" s="15">
        <f t="shared" si="3"/>
        <v>0.67531767315948876</v>
      </c>
    </row>
    <row r="121" spans="1:6" x14ac:dyDescent="0.3">
      <c r="B121" s="1" t="s">
        <v>42</v>
      </c>
      <c r="C121" s="14">
        <v>10.311965475323209</v>
      </c>
      <c r="D121" s="15">
        <f t="shared" si="2"/>
        <v>-0.30496970094170628</v>
      </c>
      <c r="E121" s="16">
        <v>10.228287993175652</v>
      </c>
      <c r="F121" s="15">
        <f t="shared" si="3"/>
        <v>0.71796698921795787</v>
      </c>
    </row>
    <row r="122" spans="1:6" x14ac:dyDescent="0.3">
      <c r="B122" s="1" t="s">
        <v>43</v>
      </c>
      <c r="C122" s="14">
        <v>10.360039752090501</v>
      </c>
      <c r="D122" s="15">
        <f t="shared" si="2"/>
        <v>1.7261268779925842E-2</v>
      </c>
      <c r="E122" s="16">
        <v>10.3143737897382</v>
      </c>
      <c r="F122" s="15">
        <f t="shared" si="3"/>
        <v>0.99569868510730508</v>
      </c>
    </row>
    <row r="123" spans="1:6" x14ac:dyDescent="0.3">
      <c r="B123" s="1" t="s">
        <v>44</v>
      </c>
      <c r="C123" s="14">
        <v>9.992474241296275</v>
      </c>
      <c r="D123" s="15">
        <f t="shared" si="2"/>
        <v>0.36176021586015139</v>
      </c>
      <c r="E123" s="16">
        <v>10.578864828210385</v>
      </c>
      <c r="F123" s="15">
        <f t="shared" si="3"/>
        <v>1.1265487071351856</v>
      </c>
    </row>
    <row r="124" spans="1:6" x14ac:dyDescent="0.3">
      <c r="B124" s="1" t="s">
        <v>45</v>
      </c>
      <c r="C124" s="14">
        <v>10.065977225062445</v>
      </c>
      <c r="D124" s="15">
        <f t="shared" si="2"/>
        <v>0.45091392634114413</v>
      </c>
      <c r="E124" s="16">
        <v>10.284207272261852</v>
      </c>
      <c r="F124" s="15">
        <f t="shared" si="3"/>
        <v>1.0515442070230332</v>
      </c>
    </row>
    <row r="125" spans="1:6" x14ac:dyDescent="0.3">
      <c r="B125" s="1" t="s">
        <v>46</v>
      </c>
      <c r="C125" s="14">
        <v>9.6687783039823056</v>
      </c>
      <c r="D125" s="15">
        <f t="shared" si="2"/>
        <v>-1.7864450295538958E-2</v>
      </c>
      <c r="E125" s="16">
        <v>9.7695135051717443</v>
      </c>
      <c r="F125" s="15">
        <f t="shared" si="3"/>
        <v>0.66698660967388612</v>
      </c>
    </row>
    <row r="126" spans="1:6" x14ac:dyDescent="0.3">
      <c r="B126" s="1" t="s">
        <v>47</v>
      </c>
      <c r="C126" s="14">
        <v>9.8535217596808984</v>
      </c>
      <c r="D126" s="15">
        <f t="shared" si="2"/>
        <v>-0.26687681765050364</v>
      </c>
      <c r="E126" s="16">
        <v>9.5418327896313428</v>
      </c>
      <c r="F126" s="15">
        <f t="shared" si="3"/>
        <v>0.35706991468626903</v>
      </c>
    </row>
    <row r="127" spans="1:6" x14ac:dyDescent="0.3">
      <c r="B127" s="1" t="s">
        <v>48</v>
      </c>
      <c r="C127" s="14">
        <v>10.566526792513979</v>
      </c>
      <c r="D127" s="15">
        <f t="shared" si="2"/>
        <v>-1.0146918390899593</v>
      </c>
      <c r="E127" s="16">
        <v>10.576682083863892</v>
      </c>
      <c r="F127" s="15">
        <f t="shared" si="3"/>
        <v>0.15269213675279225</v>
      </c>
    </row>
    <row r="128" spans="1:6" x14ac:dyDescent="0.3">
      <c r="B128" s="1" t="s">
        <v>49</v>
      </c>
      <c r="C128" s="14">
        <v>10.826013062310279</v>
      </c>
      <c r="D128" s="15">
        <f t="shared" si="2"/>
        <v>-2.0776360122784485</v>
      </c>
      <c r="E128" s="16">
        <v>11.549886310398657</v>
      </c>
      <c r="F128" s="15">
        <f t="shared" si="3"/>
        <v>0.1342839846887891</v>
      </c>
    </row>
    <row r="129" spans="1:6" x14ac:dyDescent="0.3">
      <c r="A129" s="1">
        <v>2020</v>
      </c>
      <c r="B129" s="1" t="s">
        <v>38</v>
      </c>
      <c r="C129" s="14">
        <v>11.792871240909687</v>
      </c>
      <c r="D129" s="15">
        <f t="shared" si="2"/>
        <v>-1.6256865108868777</v>
      </c>
      <c r="E129" s="16">
        <v>12.590009709168401</v>
      </c>
      <c r="F129" s="15">
        <f t="shared" si="3"/>
        <v>0.7962009773941503</v>
      </c>
    </row>
    <row r="130" spans="1:6" x14ac:dyDescent="0.3">
      <c r="B130" s="1" t="s">
        <v>39</v>
      </c>
      <c r="C130" s="14">
        <v>14.502792418317329</v>
      </c>
      <c r="D130" s="15">
        <f t="shared" si="2"/>
        <v>2.5875146428158615</v>
      </c>
      <c r="E130" s="16">
        <v>14.599226287597524</v>
      </c>
      <c r="F130" s="15">
        <f t="shared" si="3"/>
        <v>3.6205382795396339</v>
      </c>
    </row>
    <row r="131" spans="1:6" x14ac:dyDescent="0.3">
      <c r="B131" s="1" t="s">
        <v>40</v>
      </c>
      <c r="C131" s="14">
        <v>19.172950166650715</v>
      </c>
      <c r="D131" s="15">
        <f t="shared" si="2"/>
        <v>8.1873944585916796</v>
      </c>
      <c r="E131" s="16">
        <v>17.779082054336094</v>
      </c>
      <c r="F131" s="15">
        <f t="shared" si="3"/>
        <v>7.2150608088517973</v>
      </c>
    </row>
    <row r="132" spans="1:6" x14ac:dyDescent="0.3">
      <c r="B132" s="1" t="s">
        <v>41</v>
      </c>
      <c r="C132" s="14">
        <v>23.633063150586668</v>
      </c>
      <c r="D132" s="15">
        <f t="shared" si="2"/>
        <v>13.30586977277726</v>
      </c>
      <c r="E132" s="16">
        <v>20.337721385373506</v>
      </c>
      <c r="F132" s="15">
        <f t="shared" si="3"/>
        <v>10.237599421559249</v>
      </c>
    </row>
    <row r="133" spans="1:6" x14ac:dyDescent="0.3">
      <c r="B133" s="1" t="s">
        <v>42</v>
      </c>
      <c r="C133" s="14">
        <v>25.071575297677747</v>
      </c>
      <c r="D133" s="15">
        <f t="shared" si="2"/>
        <v>14.759609822354538</v>
      </c>
      <c r="E133" s="16">
        <v>20.460570722835818</v>
      </c>
      <c r="F133" s="15">
        <f t="shared" si="3"/>
        <v>10.232282729660167</v>
      </c>
    </row>
    <row r="134" spans="1:6" x14ac:dyDescent="0.3">
      <c r="B134" s="1" t="s">
        <v>43</v>
      </c>
      <c r="C134" s="14">
        <v>24.07630516726184</v>
      </c>
      <c r="D134" s="15">
        <f t="shared" si="2"/>
        <v>13.716265415171339</v>
      </c>
      <c r="E134" s="16">
        <v>18.900355710543</v>
      </c>
      <c r="F134" s="15">
        <f t="shared" si="3"/>
        <v>8.5859819208047998</v>
      </c>
    </row>
    <row r="135" spans="1:6" x14ac:dyDescent="0.3">
      <c r="B135" s="1" t="s">
        <v>44</v>
      </c>
      <c r="C135" s="14">
        <v>21.966845919742113</v>
      </c>
      <c r="D135" s="15">
        <f t="shared" si="2"/>
        <v>11.974371678445838</v>
      </c>
      <c r="E135" s="16">
        <v>17.532615489513613</v>
      </c>
      <c r="F135" s="15">
        <f t="shared" si="3"/>
        <v>6.9537506613032285</v>
      </c>
    </row>
    <row r="136" spans="1:6" x14ac:dyDescent="0.3">
      <c r="B136" s="1" t="s">
        <v>45</v>
      </c>
      <c r="C136" s="14">
        <v>19.120885760596295</v>
      </c>
      <c r="D136" s="15">
        <f t="shared" si="2"/>
        <v>9.0549085355338494</v>
      </c>
      <c r="E136" s="16">
        <v>15.707839748050596</v>
      </c>
      <c r="F136" s="15">
        <f t="shared" si="3"/>
        <v>5.4236324757887431</v>
      </c>
    </row>
    <row r="137" spans="1:6" x14ac:dyDescent="0.3">
      <c r="B137" s="1" t="s">
        <v>46</v>
      </c>
      <c r="C137" s="14">
        <v>17.239243100624179</v>
      </c>
      <c r="D137" s="15">
        <f t="shared" si="2"/>
        <v>7.5704647966418737</v>
      </c>
      <c r="E137" s="16">
        <v>14.568828751394655</v>
      </c>
      <c r="F137" s="15">
        <f t="shared" si="3"/>
        <v>4.7993152462229105</v>
      </c>
    </row>
    <row r="138" spans="1:6" x14ac:dyDescent="0.3">
      <c r="B138" s="1" t="s">
        <v>47</v>
      </c>
      <c r="C138" s="14">
        <v>16.29147355994693</v>
      </c>
      <c r="D138" s="15">
        <f t="shared" si="2"/>
        <v>6.4379518002660312</v>
      </c>
      <c r="E138" s="16">
        <v>13.781189872315366</v>
      </c>
      <c r="F138" s="15">
        <f t="shared" si="3"/>
        <v>4.2393570826840232</v>
      </c>
    </row>
    <row r="139" spans="1:6" x14ac:dyDescent="0.3">
      <c r="B139" s="1" t="s">
        <v>48</v>
      </c>
      <c r="C139" s="14">
        <v>17.638234736659864</v>
      </c>
      <c r="D139" s="15">
        <f t="shared" si="2"/>
        <v>7.071707944145885</v>
      </c>
      <c r="E139" s="16">
        <v>14.631620598755452</v>
      </c>
      <c r="F139" s="15">
        <f t="shared" si="3"/>
        <v>4.0549385148915604</v>
      </c>
    </row>
    <row r="140" spans="1:6" x14ac:dyDescent="0.3">
      <c r="B140" s="1" t="s">
        <v>49</v>
      </c>
      <c r="C140" s="14">
        <v>19.487592028290614</v>
      </c>
      <c r="D140" s="15">
        <f t="shared" si="2"/>
        <v>8.6615789659803344</v>
      </c>
      <c r="E140" s="16">
        <v>15.494268829794075</v>
      </c>
      <c r="F140" s="15">
        <f t="shared" ref="F140:F146" si="4">+E140-E128</f>
        <v>3.9443825193954183</v>
      </c>
    </row>
    <row r="141" spans="1:6" x14ac:dyDescent="0.3">
      <c r="A141" s="1">
        <v>2021</v>
      </c>
      <c r="B141" s="1" t="s">
        <v>38</v>
      </c>
      <c r="C141" s="14">
        <v>20.081798793704504</v>
      </c>
      <c r="D141" s="15">
        <f t="shared" si="2"/>
        <v>8.2889275527948172</v>
      </c>
      <c r="E141" s="16">
        <v>15.776164227160603</v>
      </c>
      <c r="F141" s="15">
        <f t="shared" si="4"/>
        <v>3.1861545179922022</v>
      </c>
    </row>
    <row r="142" spans="1:6" x14ac:dyDescent="0.3">
      <c r="B142" s="1" t="s">
        <v>39</v>
      </c>
      <c r="C142" s="14">
        <v>19.191671382817706</v>
      </c>
      <c r="D142" s="15">
        <f t="shared" si="2"/>
        <v>4.6888789645003772</v>
      </c>
      <c r="E142" s="16">
        <v>15.045403477421088</v>
      </c>
      <c r="F142" s="15">
        <f t="shared" si="4"/>
        <v>0.44617718982356358</v>
      </c>
    </row>
    <row r="143" spans="1:6" x14ac:dyDescent="0.3">
      <c r="B143" s="1" t="s">
        <v>40</v>
      </c>
      <c r="C143" s="14">
        <v>18.125458905229657</v>
      </c>
      <c r="D143" s="15">
        <f t="shared" si="2"/>
        <v>-1.0474912614210581</v>
      </c>
      <c r="E143" s="16">
        <v>14.955168103699808</v>
      </c>
      <c r="F143" s="15">
        <f t="shared" si="4"/>
        <v>-2.8239139506362854</v>
      </c>
    </row>
    <row r="144" spans="1:6" x14ac:dyDescent="0.3">
      <c r="B144" s="1" t="s">
        <v>41</v>
      </c>
      <c r="C144" s="14">
        <v>18.123573218628948</v>
      </c>
      <c r="D144" s="15">
        <f t="shared" si="2"/>
        <v>-5.5094899319577202</v>
      </c>
      <c r="E144" s="16">
        <v>15.030176534996805</v>
      </c>
      <c r="F144" s="15">
        <f t="shared" si="4"/>
        <v>-5.3075448503767007</v>
      </c>
    </row>
    <row r="145" spans="2:6" x14ac:dyDescent="0.3">
      <c r="B145" s="1" t="s">
        <v>42</v>
      </c>
      <c r="C145" s="14">
        <v>17.044724185714756</v>
      </c>
      <c r="D145" s="15">
        <f t="shared" si="2"/>
        <v>-8.0268511119629906</v>
      </c>
      <c r="E145" s="16">
        <v>14.774177494987672</v>
      </c>
      <c r="F145" s="15">
        <f t="shared" si="4"/>
        <v>-5.6863932278481464</v>
      </c>
    </row>
    <row r="146" spans="2:6" x14ac:dyDescent="0.3">
      <c r="B146" s="1" t="s">
        <v>43</v>
      </c>
      <c r="C146" s="14">
        <v>16.126214791060683</v>
      </c>
      <c r="D146" s="15">
        <f t="shared" si="2"/>
        <v>-7.9500903762011568</v>
      </c>
      <c r="E146" s="16">
        <v>13.664671668391664</v>
      </c>
      <c r="F146" s="15">
        <f t="shared" si="4"/>
        <v>-5.2356840421513358</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rowBreaks count="1" manualBreakCount="1">
    <brk id="133" max="14"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6"/>
  <sheetViews>
    <sheetView zoomScale="90" zoomScaleNormal="90" workbookViewId="0">
      <selection activeCell="A9" sqref="A9"/>
    </sheetView>
  </sheetViews>
  <sheetFormatPr baseColWidth="10" defaultColWidth="11.5546875" defaultRowHeight="14.4" x14ac:dyDescent="0.3"/>
  <cols>
    <col min="1" max="1" width="5.6640625" style="1" customWidth="1"/>
    <col min="2" max="2" width="11.5546875" style="1"/>
    <col min="3" max="6" width="11.5546875" style="16"/>
    <col min="7" max="7" width="11.5546875" style="1" customWidth="1"/>
    <col min="8" max="12" width="11.5546875" style="1"/>
    <col min="13" max="15" width="11.6640625" style="1" customWidth="1"/>
    <col min="16" max="16384" width="11.5546875" style="1"/>
  </cols>
  <sheetData>
    <row r="1" spans="1:15" ht="12" customHeight="1" x14ac:dyDescent="0.3">
      <c r="C1" s="1"/>
      <c r="D1" s="1"/>
      <c r="E1" s="1"/>
      <c r="F1" s="1"/>
    </row>
    <row r="2" spans="1:15" ht="12" customHeight="1" x14ac:dyDescent="0.3">
      <c r="C2" s="1"/>
      <c r="D2" s="1"/>
      <c r="E2" s="1"/>
      <c r="F2" s="1"/>
    </row>
    <row r="3" spans="1:15" ht="12" customHeight="1" x14ac:dyDescent="0.3">
      <c r="C3" s="1"/>
      <c r="D3" s="1"/>
      <c r="E3" s="1"/>
      <c r="F3" s="1"/>
    </row>
    <row r="4" spans="1:15" ht="12" customHeight="1" x14ac:dyDescent="0.3">
      <c r="C4" s="1"/>
      <c r="D4" s="1"/>
      <c r="E4" s="1"/>
      <c r="F4" s="1"/>
    </row>
    <row r="5" spans="1:15" ht="12" customHeight="1" x14ac:dyDescent="0.3">
      <c r="C5" s="1"/>
      <c r="D5" s="1"/>
      <c r="E5" s="1"/>
      <c r="F5" s="1"/>
    </row>
    <row r="6" spans="1:15" ht="12" customHeight="1" x14ac:dyDescent="0.3">
      <c r="C6" s="1"/>
      <c r="D6" s="1"/>
      <c r="E6" s="1"/>
      <c r="F6" s="1"/>
    </row>
    <row r="7" spans="1:15" ht="12" customHeight="1" x14ac:dyDescent="0.3">
      <c r="C7" s="1"/>
      <c r="D7" s="1"/>
      <c r="E7" s="1"/>
      <c r="F7" s="1"/>
    </row>
    <row r="8" spans="1:15" ht="14.4" customHeight="1" x14ac:dyDescent="0.3">
      <c r="C8" s="1"/>
      <c r="D8" s="1"/>
      <c r="E8" s="1"/>
      <c r="F8" s="1"/>
    </row>
    <row r="9" spans="1:15" ht="21" x14ac:dyDescent="0.4">
      <c r="A9" s="8" t="s">
        <v>232</v>
      </c>
      <c r="C9" s="1"/>
      <c r="D9" s="1"/>
      <c r="E9" s="1"/>
      <c r="F9" s="1"/>
      <c r="N9" s="109" t="s">
        <v>61</v>
      </c>
      <c r="O9" s="109"/>
    </row>
    <row r="10" spans="1:15" ht="21" x14ac:dyDescent="0.4">
      <c r="A10" s="118" t="s">
        <v>73</v>
      </c>
      <c r="B10" s="118"/>
      <c r="C10" s="118"/>
      <c r="D10" s="118"/>
      <c r="E10" s="118"/>
      <c r="F10" s="118"/>
      <c r="N10" s="110">
        <v>44497</v>
      </c>
      <c r="O10" s="110"/>
    </row>
    <row r="11" spans="1:15" x14ac:dyDescent="0.3">
      <c r="A11" s="118"/>
      <c r="B11" s="118"/>
      <c r="C11" s="118"/>
      <c r="D11" s="118"/>
      <c r="E11" s="118"/>
      <c r="F11" s="118"/>
    </row>
    <row r="12" spans="1:15" x14ac:dyDescent="0.3">
      <c r="A12" s="114" t="s">
        <v>152</v>
      </c>
      <c r="B12" s="114"/>
      <c r="C12" s="114"/>
      <c r="D12" s="114"/>
      <c r="E12" s="114"/>
      <c r="F12" s="114"/>
    </row>
    <row r="13" spans="1:15" x14ac:dyDescent="0.3">
      <c r="A13" s="114" t="s">
        <v>32</v>
      </c>
      <c r="B13" s="114"/>
      <c r="C13" s="114"/>
      <c r="D13" s="114"/>
      <c r="E13" s="114"/>
      <c r="F13" s="114"/>
    </row>
    <row r="14" spans="1:15" x14ac:dyDescent="0.3">
      <c r="A14" s="114" t="s">
        <v>33</v>
      </c>
      <c r="B14" s="114"/>
      <c r="C14" s="114"/>
      <c r="D14" s="114"/>
      <c r="E14" s="114"/>
      <c r="F14" s="114"/>
    </row>
    <row r="15" spans="1:15" ht="15" customHeight="1" x14ac:dyDescent="0.3">
      <c r="A15" s="114" t="s">
        <v>143</v>
      </c>
      <c r="B15" s="114"/>
      <c r="C15" s="114"/>
      <c r="D15" s="114"/>
      <c r="E15" s="114"/>
      <c r="F15" s="114"/>
    </row>
    <row r="16" spans="1:15" ht="15" customHeight="1" x14ac:dyDescent="0.3">
      <c r="A16" s="114" t="s">
        <v>34</v>
      </c>
      <c r="B16" s="114"/>
      <c r="C16" s="114"/>
      <c r="D16" s="114"/>
      <c r="E16" s="114"/>
      <c r="F16" s="114"/>
      <c r="H16" s="20"/>
      <c r="I16" s="20"/>
      <c r="J16" s="20"/>
      <c r="K16" s="20"/>
      <c r="L16" s="20"/>
      <c r="M16" s="20"/>
    </row>
    <row r="17" spans="1:13" ht="83.4" customHeight="1" x14ac:dyDescent="0.3">
      <c r="A17" s="123" t="s">
        <v>154</v>
      </c>
      <c r="B17" s="123"/>
      <c r="C17" s="123"/>
      <c r="D17" s="123"/>
      <c r="E17" s="123"/>
      <c r="F17" s="123"/>
      <c r="H17" s="20"/>
      <c r="I17" s="20"/>
      <c r="J17" s="20"/>
      <c r="K17" s="20"/>
      <c r="L17" s="20"/>
      <c r="M17" s="20"/>
    </row>
    <row r="18" spans="1:13" ht="15" customHeight="1" x14ac:dyDescent="0.3">
      <c r="C18" s="1"/>
      <c r="D18" s="1"/>
      <c r="E18" s="1"/>
      <c r="F18" s="1"/>
      <c r="H18" s="20"/>
      <c r="I18" s="20"/>
      <c r="J18" s="20"/>
      <c r="K18" s="20"/>
      <c r="L18" s="20"/>
      <c r="M18" s="20"/>
    </row>
    <row r="19" spans="1:13" ht="15" customHeight="1" x14ac:dyDescent="0.3">
      <c r="C19" s="1"/>
      <c r="D19" s="1"/>
      <c r="E19" s="1"/>
      <c r="F19" s="1"/>
      <c r="H19" s="20"/>
      <c r="I19" s="20"/>
      <c r="J19" s="20"/>
      <c r="K19" s="20"/>
      <c r="L19" s="20"/>
      <c r="M19" s="20"/>
    </row>
    <row r="20" spans="1:13" ht="72" x14ac:dyDescent="0.3">
      <c r="A20" s="4" t="s">
        <v>11</v>
      </c>
      <c r="B20" s="4" t="s">
        <v>58</v>
      </c>
      <c r="C20" s="4" t="s">
        <v>315</v>
      </c>
      <c r="D20" s="4" t="s">
        <v>229</v>
      </c>
      <c r="E20" s="4" t="s">
        <v>316</v>
      </c>
      <c r="F20" s="4" t="s">
        <v>229</v>
      </c>
      <c r="H20" s="17"/>
      <c r="I20" s="17"/>
      <c r="J20" s="17"/>
      <c r="K20" s="17"/>
      <c r="L20" s="17"/>
      <c r="M20" s="17"/>
    </row>
    <row r="21" spans="1:13" x14ac:dyDescent="0.3">
      <c r="A21" s="1">
        <v>2011</v>
      </c>
      <c r="B21" s="1" t="s">
        <v>38</v>
      </c>
      <c r="C21" s="16">
        <v>61.680361835464304</v>
      </c>
      <c r="E21" s="16">
        <v>54.768936117285826</v>
      </c>
    </row>
    <row r="22" spans="1:13" x14ac:dyDescent="0.3">
      <c r="B22" s="1" t="s">
        <v>39</v>
      </c>
      <c r="C22" s="16">
        <v>62.63921958202171</v>
      </c>
      <c r="E22" s="16">
        <v>55.32725338914306</v>
      </c>
    </row>
    <row r="23" spans="1:13" x14ac:dyDescent="0.3">
      <c r="B23" s="1" t="s">
        <v>40</v>
      </c>
      <c r="C23" s="16">
        <v>63.152246718771124</v>
      </c>
      <c r="E23" s="16">
        <v>55.984748916362548</v>
      </c>
    </row>
    <row r="24" spans="1:13" x14ac:dyDescent="0.3">
      <c r="B24" s="1" t="s">
        <v>41</v>
      </c>
      <c r="C24" s="16">
        <v>63.614963169376459</v>
      </c>
      <c r="E24" s="16">
        <v>56.062822816724811</v>
      </c>
    </row>
    <row r="25" spans="1:13" x14ac:dyDescent="0.3">
      <c r="B25" s="1" t="s">
        <v>42</v>
      </c>
      <c r="C25" s="16">
        <v>64.172086774493479</v>
      </c>
      <c r="E25" s="16">
        <v>56.147084743916018</v>
      </c>
    </row>
    <row r="26" spans="1:13" x14ac:dyDescent="0.3">
      <c r="B26" s="1" t="s">
        <v>43</v>
      </c>
      <c r="C26" s="16">
        <v>64.603383978213998</v>
      </c>
      <c r="E26" s="16">
        <v>56.160337120481252</v>
      </c>
    </row>
    <row r="27" spans="1:13" x14ac:dyDescent="0.3">
      <c r="B27" s="1" t="s">
        <v>44</v>
      </c>
      <c r="C27" s="16">
        <v>65.60434209740923</v>
      </c>
      <c r="E27" s="16">
        <v>56.699609682209918</v>
      </c>
    </row>
    <row r="28" spans="1:13" x14ac:dyDescent="0.3">
      <c r="B28" s="1" t="s">
        <v>45</v>
      </c>
      <c r="C28" s="16">
        <v>66.058216832191789</v>
      </c>
      <c r="E28" s="16">
        <v>58.321286517791904</v>
      </c>
    </row>
    <row r="29" spans="1:13" x14ac:dyDescent="0.3">
      <c r="B29" s="1" t="s">
        <v>46</v>
      </c>
      <c r="C29" s="16">
        <v>66.521211664307444</v>
      </c>
      <c r="E29" s="16">
        <v>59.340891383885634</v>
      </c>
    </row>
    <row r="30" spans="1:13" x14ac:dyDescent="0.3">
      <c r="B30" s="1" t="s">
        <v>47</v>
      </c>
      <c r="C30" s="16">
        <v>65.754632001270977</v>
      </c>
      <c r="E30" s="16">
        <v>59.624675877776525</v>
      </c>
    </row>
    <row r="31" spans="1:13" x14ac:dyDescent="0.3">
      <c r="B31" s="1" t="s">
        <v>48</v>
      </c>
      <c r="C31" s="16">
        <v>64.403941940247961</v>
      </c>
      <c r="E31" s="16">
        <v>57.986013554930125</v>
      </c>
    </row>
    <row r="32" spans="1:13" x14ac:dyDescent="0.3">
      <c r="B32" s="1" t="s">
        <v>49</v>
      </c>
      <c r="C32" s="16">
        <v>63.1883737163663</v>
      </c>
      <c r="E32" s="16">
        <v>57.066816843378362</v>
      </c>
    </row>
    <row r="33" spans="1:6" x14ac:dyDescent="0.3">
      <c r="A33" s="1">
        <v>2012</v>
      </c>
      <c r="B33" s="1" t="s">
        <v>38</v>
      </c>
      <c r="C33" s="16">
        <v>63.762215260364464</v>
      </c>
      <c r="D33" s="16">
        <f>+C33-C21</f>
        <v>2.0818534249001601</v>
      </c>
      <c r="E33" s="16">
        <v>56.736867407572568</v>
      </c>
      <c r="F33" s="16">
        <f>+E33-E21</f>
        <v>1.9679312902867423</v>
      </c>
    </row>
    <row r="34" spans="1:6" x14ac:dyDescent="0.3">
      <c r="B34" s="1" t="s">
        <v>39</v>
      </c>
      <c r="C34" s="16">
        <v>64.422130476360422</v>
      </c>
      <c r="D34" s="16">
        <f t="shared" ref="D34:D97" si="0">+C34-C22</f>
        <v>1.7829108943387126</v>
      </c>
      <c r="E34" s="16">
        <v>57.246795064738308</v>
      </c>
      <c r="F34" s="16">
        <f t="shared" ref="F34:F97" si="1">+E34-E22</f>
        <v>1.9195416755952479</v>
      </c>
    </row>
    <row r="35" spans="1:6" x14ac:dyDescent="0.3">
      <c r="B35" s="1" t="s">
        <v>40</v>
      </c>
      <c r="C35" s="16">
        <v>65.238119201472514</v>
      </c>
      <c r="D35" s="16">
        <f t="shared" si="0"/>
        <v>2.0858724827013901</v>
      </c>
      <c r="E35" s="16">
        <v>57.754906664637261</v>
      </c>
      <c r="F35" s="16">
        <f t="shared" si="1"/>
        <v>1.7701577482747126</v>
      </c>
    </row>
    <row r="36" spans="1:6" x14ac:dyDescent="0.3">
      <c r="B36" s="1" t="s">
        <v>41</v>
      </c>
      <c r="C36" s="16">
        <v>65.173038346296039</v>
      </c>
      <c r="D36" s="16">
        <f t="shared" si="0"/>
        <v>1.55807517691958</v>
      </c>
      <c r="E36" s="16">
        <v>58.176454427133642</v>
      </c>
      <c r="F36" s="16">
        <f t="shared" si="1"/>
        <v>2.1136316104088309</v>
      </c>
    </row>
    <row r="37" spans="1:6" x14ac:dyDescent="0.3">
      <c r="B37" s="1" t="s">
        <v>42</v>
      </c>
      <c r="C37" s="16">
        <v>65.703333438127771</v>
      </c>
      <c r="D37" s="16">
        <f t="shared" si="0"/>
        <v>1.5312466636342918</v>
      </c>
      <c r="E37" s="16">
        <v>58.08673854901911</v>
      </c>
      <c r="F37" s="16">
        <f t="shared" si="1"/>
        <v>1.9396538051030916</v>
      </c>
    </row>
    <row r="38" spans="1:6" x14ac:dyDescent="0.3">
      <c r="B38" s="1" t="s">
        <v>43</v>
      </c>
      <c r="C38" s="16">
        <v>66.088128974815717</v>
      </c>
      <c r="D38" s="16">
        <f t="shared" si="0"/>
        <v>1.4847449966017194</v>
      </c>
      <c r="E38" s="16">
        <v>58.047573512345515</v>
      </c>
      <c r="F38" s="16">
        <f t="shared" si="1"/>
        <v>1.8872363918642634</v>
      </c>
    </row>
    <row r="39" spans="1:6" x14ac:dyDescent="0.3">
      <c r="B39" s="1" t="s">
        <v>44</v>
      </c>
      <c r="C39" s="16">
        <v>65.920110961887403</v>
      </c>
      <c r="D39" s="16">
        <f t="shared" si="0"/>
        <v>0.31576886447817287</v>
      </c>
      <c r="E39" s="16">
        <v>57.542122453399678</v>
      </c>
      <c r="F39" s="16">
        <f t="shared" si="1"/>
        <v>0.8425127711897602</v>
      </c>
    </row>
    <row r="40" spans="1:6" x14ac:dyDescent="0.3">
      <c r="B40" s="1" t="s">
        <v>45</v>
      </c>
      <c r="C40" s="16">
        <v>65.91870956918396</v>
      </c>
      <c r="D40" s="16">
        <f t="shared" si="0"/>
        <v>-0.1395072630078289</v>
      </c>
      <c r="E40" s="16">
        <v>58.449770626402838</v>
      </c>
      <c r="F40" s="16">
        <f t="shared" si="1"/>
        <v>0.12848410861093384</v>
      </c>
    </row>
    <row r="41" spans="1:6" x14ac:dyDescent="0.3">
      <c r="B41" s="1" t="s">
        <v>46</v>
      </c>
      <c r="C41" s="16">
        <v>66.279714537151264</v>
      </c>
      <c r="D41" s="16">
        <f t="shared" si="0"/>
        <v>-0.24149712715617966</v>
      </c>
      <c r="E41" s="16">
        <v>58.523108264796988</v>
      </c>
      <c r="F41" s="16">
        <f t="shared" si="1"/>
        <v>-0.81778311908864509</v>
      </c>
    </row>
    <row r="42" spans="1:6" x14ac:dyDescent="0.3">
      <c r="B42" s="1" t="s">
        <v>47</v>
      </c>
      <c r="C42" s="16">
        <v>66.06410273544229</v>
      </c>
      <c r="D42" s="16">
        <f t="shared" si="0"/>
        <v>0.30947073417131321</v>
      </c>
      <c r="E42" s="16">
        <v>58.901040318330665</v>
      </c>
      <c r="F42" s="16">
        <f t="shared" si="1"/>
        <v>-0.72363555944586011</v>
      </c>
    </row>
    <row r="43" spans="1:6" x14ac:dyDescent="0.3">
      <c r="B43" s="1" t="s">
        <v>48</v>
      </c>
      <c r="C43" s="16">
        <v>65.1686196461376</v>
      </c>
      <c r="D43" s="16">
        <f t="shared" si="0"/>
        <v>0.76467770588963901</v>
      </c>
      <c r="E43" s="16">
        <v>57.641574709130069</v>
      </c>
      <c r="F43" s="16">
        <f t="shared" si="1"/>
        <v>-0.34443884580005601</v>
      </c>
    </row>
    <row r="44" spans="1:6" x14ac:dyDescent="0.3">
      <c r="B44" s="1" t="s">
        <v>49</v>
      </c>
      <c r="C44" s="16">
        <v>64.188248932195449</v>
      </c>
      <c r="D44" s="16">
        <f t="shared" si="0"/>
        <v>0.99987521582914951</v>
      </c>
      <c r="E44" s="16">
        <v>56.920409430222954</v>
      </c>
      <c r="F44" s="16">
        <f t="shared" si="1"/>
        <v>-0.14640741315540851</v>
      </c>
    </row>
    <row r="45" spans="1:6" x14ac:dyDescent="0.3">
      <c r="A45" s="1">
        <v>2013</v>
      </c>
      <c r="B45" s="1" t="s">
        <v>38</v>
      </c>
      <c r="C45" s="16">
        <v>64.39776997704648</v>
      </c>
      <c r="D45" s="16">
        <f t="shared" si="0"/>
        <v>0.63555471668201591</v>
      </c>
      <c r="E45" s="16">
        <v>56.275490118891916</v>
      </c>
      <c r="F45" s="16">
        <f t="shared" si="1"/>
        <v>-0.46137728868065153</v>
      </c>
    </row>
    <row r="46" spans="1:6" x14ac:dyDescent="0.3">
      <c r="B46" s="1" t="s">
        <v>39</v>
      </c>
      <c r="C46" s="16">
        <v>64.845470203742224</v>
      </c>
      <c r="D46" s="16">
        <f t="shared" si="0"/>
        <v>0.42333972738180137</v>
      </c>
      <c r="E46" s="16">
        <v>56.556386086548407</v>
      </c>
      <c r="F46" s="16">
        <f t="shared" si="1"/>
        <v>-0.69040897818990032</v>
      </c>
    </row>
    <row r="47" spans="1:6" x14ac:dyDescent="0.3">
      <c r="B47" s="1" t="s">
        <v>40</v>
      </c>
      <c r="C47" s="16">
        <v>65.865919296005643</v>
      </c>
      <c r="D47" s="16">
        <f t="shared" si="0"/>
        <v>0.62780009453312857</v>
      </c>
      <c r="E47" s="16">
        <v>57.400835729783552</v>
      </c>
      <c r="F47" s="16">
        <f t="shared" si="1"/>
        <v>-0.35407093485370922</v>
      </c>
    </row>
    <row r="48" spans="1:6" x14ac:dyDescent="0.3">
      <c r="B48" s="1" t="s">
        <v>41</v>
      </c>
      <c r="C48" s="16">
        <v>65.355229214275184</v>
      </c>
      <c r="D48" s="16">
        <f t="shared" si="0"/>
        <v>0.18219086797914485</v>
      </c>
      <c r="E48" s="16">
        <v>57.857756681237738</v>
      </c>
      <c r="F48" s="16">
        <f t="shared" si="1"/>
        <v>-0.31869774589590349</v>
      </c>
    </row>
    <row r="49" spans="1:6" x14ac:dyDescent="0.3">
      <c r="B49" s="1" t="s">
        <v>42</v>
      </c>
      <c r="C49" s="16">
        <v>65.688872240045598</v>
      </c>
      <c r="D49" s="16">
        <f t="shared" si="0"/>
        <v>-1.446119808217361E-2</v>
      </c>
      <c r="E49" s="16">
        <v>58.126093515204516</v>
      </c>
      <c r="F49" s="16">
        <f t="shared" si="1"/>
        <v>3.9354966185406681E-2</v>
      </c>
    </row>
    <row r="50" spans="1:6" x14ac:dyDescent="0.3">
      <c r="B50" s="1" t="s">
        <v>43</v>
      </c>
      <c r="C50" s="16">
        <v>65.872163660929417</v>
      </c>
      <c r="D50" s="16">
        <f t="shared" si="0"/>
        <v>-0.21596531388630069</v>
      </c>
      <c r="E50" s="16">
        <v>58.08052859408118</v>
      </c>
      <c r="F50" s="16">
        <f t="shared" si="1"/>
        <v>3.2955081735664749E-2</v>
      </c>
    </row>
    <row r="51" spans="1:6" x14ac:dyDescent="0.3">
      <c r="B51" s="1" t="s">
        <v>44</v>
      </c>
      <c r="C51" s="16">
        <v>66.081752389080222</v>
      </c>
      <c r="D51" s="16">
        <f t="shared" si="0"/>
        <v>0.16164142719281926</v>
      </c>
      <c r="E51" s="16">
        <v>58.134753254844696</v>
      </c>
      <c r="F51" s="16">
        <f t="shared" si="1"/>
        <v>0.59263080144501856</v>
      </c>
    </row>
    <row r="52" spans="1:6" x14ac:dyDescent="0.3">
      <c r="B52" s="1" t="s">
        <v>45</v>
      </c>
      <c r="C52" s="16">
        <v>65.82583805851084</v>
      </c>
      <c r="D52" s="16">
        <f t="shared" si="0"/>
        <v>-9.2871510673120383E-2</v>
      </c>
      <c r="E52" s="16">
        <v>59.173664989057464</v>
      </c>
      <c r="F52" s="16">
        <f t="shared" si="1"/>
        <v>0.72389436265462592</v>
      </c>
    </row>
    <row r="53" spans="1:6" x14ac:dyDescent="0.3">
      <c r="B53" s="1" t="s">
        <v>46</v>
      </c>
      <c r="C53" s="16">
        <v>65.818008751543218</v>
      </c>
      <c r="D53" s="16">
        <f t="shared" si="0"/>
        <v>-0.46170578560804643</v>
      </c>
      <c r="E53" s="16">
        <v>59.256958410449087</v>
      </c>
      <c r="F53" s="16">
        <f t="shared" si="1"/>
        <v>0.73385014565209872</v>
      </c>
    </row>
    <row r="54" spans="1:6" x14ac:dyDescent="0.3">
      <c r="B54" s="1" t="s">
        <v>47</v>
      </c>
      <c r="C54" s="16">
        <v>65.990255104199917</v>
      </c>
      <c r="D54" s="16">
        <f t="shared" si="0"/>
        <v>-7.3847631242372813E-2</v>
      </c>
      <c r="E54" s="16">
        <v>59.607137266163143</v>
      </c>
      <c r="F54" s="16">
        <f t="shared" si="1"/>
        <v>0.70609694783247789</v>
      </c>
    </row>
    <row r="55" spans="1:6" x14ac:dyDescent="0.3">
      <c r="B55" s="1" t="s">
        <v>48</v>
      </c>
      <c r="C55" s="16">
        <v>65.850943271653477</v>
      </c>
      <c r="D55" s="16">
        <f t="shared" si="0"/>
        <v>0.68232362551587755</v>
      </c>
      <c r="E55" s="16">
        <v>58.153844237025851</v>
      </c>
      <c r="F55" s="16">
        <f t="shared" si="1"/>
        <v>0.51226952789578206</v>
      </c>
    </row>
    <row r="56" spans="1:6" x14ac:dyDescent="0.3">
      <c r="B56" s="1" t="s">
        <v>49</v>
      </c>
      <c r="C56" s="16">
        <v>64.865249251060305</v>
      </c>
      <c r="D56" s="16">
        <f t="shared" si="0"/>
        <v>0.6770003188648559</v>
      </c>
      <c r="E56" s="16">
        <v>57.303606966973511</v>
      </c>
      <c r="F56" s="16">
        <f t="shared" si="1"/>
        <v>0.38319753675055779</v>
      </c>
    </row>
    <row r="57" spans="1:6" x14ac:dyDescent="0.3">
      <c r="A57" s="1">
        <v>2014</v>
      </c>
      <c r="B57" s="1" t="s">
        <v>38</v>
      </c>
      <c r="C57" s="16">
        <v>64.575057128675809</v>
      </c>
      <c r="D57" s="16">
        <f t="shared" si="0"/>
        <v>0.17728715162932929</v>
      </c>
      <c r="E57" s="16">
        <v>56.525845845295322</v>
      </c>
      <c r="F57" s="16">
        <f t="shared" si="1"/>
        <v>0.25035572640340575</v>
      </c>
    </row>
    <row r="58" spans="1:6" x14ac:dyDescent="0.3">
      <c r="B58" s="1" t="s">
        <v>39</v>
      </c>
      <c r="C58" s="16">
        <v>65.319784598691001</v>
      </c>
      <c r="D58" s="16">
        <f t="shared" si="0"/>
        <v>0.47431439494877736</v>
      </c>
      <c r="E58" s="16">
        <v>57.047290341208488</v>
      </c>
      <c r="F58" s="16">
        <f t="shared" si="1"/>
        <v>0.49090425466008014</v>
      </c>
    </row>
    <row r="59" spans="1:6" x14ac:dyDescent="0.3">
      <c r="B59" s="1" t="s">
        <v>40</v>
      </c>
      <c r="C59" s="16">
        <v>65.911852240627894</v>
      </c>
      <c r="D59" s="16">
        <f t="shared" si="0"/>
        <v>4.5932944622251171E-2</v>
      </c>
      <c r="E59" s="16">
        <v>57.724256510467896</v>
      </c>
      <c r="F59" s="16">
        <f t="shared" si="1"/>
        <v>0.32342078068434432</v>
      </c>
    </row>
    <row r="60" spans="1:6" x14ac:dyDescent="0.3">
      <c r="B60" s="1" t="s">
        <v>41</v>
      </c>
      <c r="C60" s="16">
        <v>66.089369789493659</v>
      </c>
      <c r="D60" s="16">
        <f t="shared" si="0"/>
        <v>0.73414057521847553</v>
      </c>
      <c r="E60" s="16">
        <v>58.265518901554692</v>
      </c>
      <c r="F60" s="16">
        <f t="shared" si="1"/>
        <v>0.40776222031695397</v>
      </c>
    </row>
    <row r="61" spans="1:6" x14ac:dyDescent="0.3">
      <c r="B61" s="1" t="s">
        <v>42</v>
      </c>
      <c r="C61" s="16">
        <v>65.614776549882663</v>
      </c>
      <c r="D61" s="16">
        <f t="shared" si="0"/>
        <v>-7.4095690162934602E-2</v>
      </c>
      <c r="E61" s="16">
        <v>58.104735071707779</v>
      </c>
      <c r="F61" s="16">
        <f t="shared" si="1"/>
        <v>-2.1358443496737323E-2</v>
      </c>
    </row>
    <row r="62" spans="1:6" x14ac:dyDescent="0.3">
      <c r="B62" s="1" t="s">
        <v>43</v>
      </c>
      <c r="C62" s="16">
        <v>66.078680057346489</v>
      </c>
      <c r="D62" s="16">
        <f t="shared" si="0"/>
        <v>0.2065163964170722</v>
      </c>
      <c r="E62" s="16">
        <v>58.321104859466075</v>
      </c>
      <c r="F62" s="16">
        <f t="shared" si="1"/>
        <v>0.24057626538489529</v>
      </c>
    </row>
    <row r="63" spans="1:6" x14ac:dyDescent="0.3">
      <c r="B63" s="1" t="s">
        <v>44</v>
      </c>
      <c r="C63" s="16">
        <v>66.898678768596866</v>
      </c>
      <c r="D63" s="16">
        <f t="shared" si="0"/>
        <v>0.81692637951664437</v>
      </c>
      <c r="E63" s="16">
        <v>58.590723546984499</v>
      </c>
      <c r="F63" s="16">
        <f t="shared" si="1"/>
        <v>0.45597029213980278</v>
      </c>
    </row>
    <row r="64" spans="1:6" x14ac:dyDescent="0.3">
      <c r="B64" s="1" t="s">
        <v>45</v>
      </c>
      <c r="C64" s="16">
        <v>67.686824937939107</v>
      </c>
      <c r="D64" s="16">
        <f t="shared" si="0"/>
        <v>1.8609868794282676</v>
      </c>
      <c r="E64" s="16">
        <v>59.80144290265531</v>
      </c>
      <c r="F64" s="16">
        <f t="shared" si="1"/>
        <v>0.62777791359784629</v>
      </c>
    </row>
    <row r="65" spans="1:6" x14ac:dyDescent="0.3">
      <c r="B65" s="1" t="s">
        <v>46</v>
      </c>
      <c r="C65" s="16">
        <v>67.355200484615565</v>
      </c>
      <c r="D65" s="16">
        <f t="shared" si="0"/>
        <v>1.5371917330723477</v>
      </c>
      <c r="E65" s="16">
        <v>60.255309649621879</v>
      </c>
      <c r="F65" s="16">
        <f t="shared" si="1"/>
        <v>0.99835123917279134</v>
      </c>
    </row>
    <row r="66" spans="1:6" x14ac:dyDescent="0.3">
      <c r="B66" s="1" t="s">
        <v>47</v>
      </c>
      <c r="C66" s="16">
        <v>67.145011315167238</v>
      </c>
      <c r="D66" s="16">
        <f t="shared" si="0"/>
        <v>1.1547562109673208</v>
      </c>
      <c r="E66" s="16">
        <v>60.161620048777124</v>
      </c>
      <c r="F66" s="16">
        <f t="shared" si="1"/>
        <v>0.55448278261398087</v>
      </c>
    </row>
    <row r="67" spans="1:6" x14ac:dyDescent="0.3">
      <c r="B67" s="1" t="s">
        <v>48</v>
      </c>
      <c r="C67" s="16">
        <v>66.048192049971306</v>
      </c>
      <c r="D67" s="16">
        <f t="shared" si="0"/>
        <v>0.19724877831782806</v>
      </c>
      <c r="E67" s="16">
        <v>58.714721866292486</v>
      </c>
      <c r="F67" s="16">
        <f t="shared" si="1"/>
        <v>0.56087762926663487</v>
      </c>
    </row>
    <row r="68" spans="1:6" x14ac:dyDescent="0.3">
      <c r="B68" s="1" t="s">
        <v>49</v>
      </c>
      <c r="C68" s="16">
        <v>65.640185114976859</v>
      </c>
      <c r="D68" s="16">
        <f t="shared" si="0"/>
        <v>0.77493586391655356</v>
      </c>
      <c r="E68" s="16">
        <v>57.734223029211741</v>
      </c>
      <c r="F68" s="16">
        <f t="shared" si="1"/>
        <v>0.43061606223822935</v>
      </c>
    </row>
    <row r="69" spans="1:6" x14ac:dyDescent="0.3">
      <c r="A69" s="1">
        <v>2015</v>
      </c>
      <c r="B69" s="1" t="s">
        <v>38</v>
      </c>
      <c r="C69" s="16">
        <v>65.644883112372469</v>
      </c>
      <c r="D69" s="16">
        <f t="shared" si="0"/>
        <v>1.0698259836966599</v>
      </c>
      <c r="E69" s="16">
        <v>57.518869019953897</v>
      </c>
      <c r="F69" s="16">
        <f t="shared" si="1"/>
        <v>0.9930231746585747</v>
      </c>
    </row>
    <row r="70" spans="1:6" x14ac:dyDescent="0.3">
      <c r="B70" s="1" t="s">
        <v>39</v>
      </c>
      <c r="C70" s="16">
        <v>66.082250127964727</v>
      </c>
      <c r="D70" s="16">
        <f t="shared" si="0"/>
        <v>0.76246552927372591</v>
      </c>
      <c r="E70" s="16">
        <v>58.298044313437259</v>
      </c>
      <c r="F70" s="16">
        <f t="shared" si="1"/>
        <v>1.2507539722287717</v>
      </c>
    </row>
    <row r="71" spans="1:6" x14ac:dyDescent="0.3">
      <c r="B71" s="1" t="s">
        <v>40</v>
      </c>
      <c r="C71" s="16">
        <v>66.167277910662435</v>
      </c>
      <c r="D71" s="16">
        <f t="shared" si="0"/>
        <v>0.25542567003454053</v>
      </c>
      <c r="E71" s="16">
        <v>58.772182536881154</v>
      </c>
      <c r="F71" s="16">
        <f t="shared" si="1"/>
        <v>1.0479260264132577</v>
      </c>
    </row>
    <row r="72" spans="1:6" x14ac:dyDescent="0.3">
      <c r="B72" s="1" t="s">
        <v>41</v>
      </c>
      <c r="C72" s="16">
        <v>65.026838634077038</v>
      </c>
      <c r="D72" s="16">
        <f t="shared" si="0"/>
        <v>-1.0625311554166217</v>
      </c>
      <c r="E72" s="16">
        <v>59.061365972578393</v>
      </c>
      <c r="F72" s="16">
        <f t="shared" si="1"/>
        <v>0.79584707102370089</v>
      </c>
    </row>
    <row r="73" spans="1:6" x14ac:dyDescent="0.3">
      <c r="B73" s="1" t="s">
        <v>42</v>
      </c>
      <c r="C73" s="16">
        <v>64.748196546445442</v>
      </c>
      <c r="D73" s="16">
        <f t="shared" si="0"/>
        <v>-0.86658000343722108</v>
      </c>
      <c r="E73" s="16">
        <v>58.754542619307628</v>
      </c>
      <c r="F73" s="16">
        <f t="shared" si="1"/>
        <v>0.64980754759984904</v>
      </c>
    </row>
    <row r="74" spans="1:6" x14ac:dyDescent="0.3">
      <c r="B74" s="1" t="s">
        <v>43</v>
      </c>
      <c r="C74" s="16">
        <v>64.49605752427891</v>
      </c>
      <c r="D74" s="16">
        <f t="shared" si="0"/>
        <v>-1.5826225330675783</v>
      </c>
      <c r="E74" s="16">
        <v>58.770246682969329</v>
      </c>
      <c r="F74" s="16">
        <f t="shared" si="1"/>
        <v>0.44914182350325405</v>
      </c>
    </row>
    <row r="75" spans="1:6" x14ac:dyDescent="0.3">
      <c r="B75" s="1" t="s">
        <v>44</v>
      </c>
      <c r="C75" s="16">
        <v>64.880585918685483</v>
      </c>
      <c r="D75" s="16">
        <f t="shared" si="0"/>
        <v>-2.0180928499113833</v>
      </c>
      <c r="E75" s="16">
        <v>58.642532214927968</v>
      </c>
      <c r="F75" s="16">
        <f t="shared" si="1"/>
        <v>5.1808667943468834E-2</v>
      </c>
    </row>
    <row r="76" spans="1:6" x14ac:dyDescent="0.3">
      <c r="B76" s="1" t="s">
        <v>45</v>
      </c>
      <c r="C76" s="16">
        <v>65.419890740178687</v>
      </c>
      <c r="D76" s="16">
        <f t="shared" si="0"/>
        <v>-2.2669341977604205</v>
      </c>
      <c r="E76" s="16">
        <v>59.662871264299255</v>
      </c>
      <c r="F76" s="16">
        <f t="shared" si="1"/>
        <v>-0.1385716383560549</v>
      </c>
    </row>
    <row r="77" spans="1:6" x14ac:dyDescent="0.3">
      <c r="B77" s="1" t="s">
        <v>46</v>
      </c>
      <c r="C77" s="16">
        <v>66.083020721815487</v>
      </c>
      <c r="D77" s="16">
        <f t="shared" si="0"/>
        <v>-1.2721797628000786</v>
      </c>
      <c r="E77" s="16">
        <v>60.334440568573811</v>
      </c>
      <c r="F77" s="16">
        <f t="shared" si="1"/>
        <v>7.9130918951932472E-2</v>
      </c>
    </row>
    <row r="78" spans="1:6" x14ac:dyDescent="0.3">
      <c r="B78" s="1" t="s">
        <v>47</v>
      </c>
      <c r="C78" s="16">
        <v>65.903839922137479</v>
      </c>
      <c r="D78" s="16">
        <f t="shared" si="0"/>
        <v>-1.2411713930297594</v>
      </c>
      <c r="E78" s="16">
        <v>60.602868281923463</v>
      </c>
      <c r="F78" s="16">
        <f t="shared" si="1"/>
        <v>0.44124823314633943</v>
      </c>
    </row>
    <row r="79" spans="1:6" x14ac:dyDescent="0.3">
      <c r="B79" s="1" t="s">
        <v>48</v>
      </c>
      <c r="C79" s="16">
        <v>63.982201152020501</v>
      </c>
      <c r="D79" s="16">
        <f t="shared" si="0"/>
        <v>-2.0659908979508046</v>
      </c>
      <c r="E79" s="16">
        <v>59.086349351518855</v>
      </c>
      <c r="F79" s="16">
        <f t="shared" si="1"/>
        <v>0.37162748522636946</v>
      </c>
    </row>
    <row r="80" spans="1:6" x14ac:dyDescent="0.3">
      <c r="B80" s="1" t="s">
        <v>49</v>
      </c>
      <c r="C80" s="16">
        <v>63.726401402950458</v>
      </c>
      <c r="D80" s="16">
        <f t="shared" si="0"/>
        <v>-1.913783712026401</v>
      </c>
      <c r="E80" s="16">
        <v>58.106570404681591</v>
      </c>
      <c r="F80" s="16">
        <f t="shared" si="1"/>
        <v>0.37234737546985031</v>
      </c>
    </row>
    <row r="81" spans="1:6" x14ac:dyDescent="0.3">
      <c r="A81" s="1">
        <v>2016</v>
      </c>
      <c r="B81" s="1" t="s">
        <v>38</v>
      </c>
      <c r="C81" s="16">
        <v>63.804714003702514</v>
      </c>
      <c r="D81" s="16">
        <f t="shared" si="0"/>
        <v>-1.8401691086699543</v>
      </c>
      <c r="E81" s="16">
        <v>57.226259131969435</v>
      </c>
      <c r="F81" s="16">
        <f t="shared" si="1"/>
        <v>-0.29260988798446164</v>
      </c>
    </row>
    <row r="82" spans="1:6" x14ac:dyDescent="0.3">
      <c r="B82" s="1" t="s">
        <v>39</v>
      </c>
      <c r="C82" s="16">
        <v>64.991894650109771</v>
      </c>
      <c r="D82" s="16">
        <f t="shared" si="0"/>
        <v>-1.0903554778549562</v>
      </c>
      <c r="E82" s="16">
        <v>57.85860207890321</v>
      </c>
      <c r="F82" s="16">
        <f t="shared" si="1"/>
        <v>-0.43944223453404874</v>
      </c>
    </row>
    <row r="83" spans="1:6" x14ac:dyDescent="0.3">
      <c r="B83" s="1" t="s">
        <v>40</v>
      </c>
      <c r="C83" s="16">
        <v>64.075549920866649</v>
      </c>
      <c r="D83" s="16">
        <f t="shared" si="0"/>
        <v>-2.0917279897957854</v>
      </c>
      <c r="E83" s="16">
        <v>57.954541932209366</v>
      </c>
      <c r="F83" s="16">
        <f t="shared" si="1"/>
        <v>-0.81764060467178723</v>
      </c>
    </row>
    <row r="84" spans="1:6" x14ac:dyDescent="0.3">
      <c r="B84" s="1" t="s">
        <v>41</v>
      </c>
      <c r="C84" s="16">
        <v>64.179170426916968</v>
      </c>
      <c r="D84" s="16">
        <f t="shared" si="0"/>
        <v>-0.84766820716006919</v>
      </c>
      <c r="E84" s="16">
        <v>58.599217358070419</v>
      </c>
      <c r="F84" s="16">
        <f t="shared" si="1"/>
        <v>-0.46214861450797429</v>
      </c>
    </row>
    <row r="85" spans="1:6" x14ac:dyDescent="0.3">
      <c r="B85" s="1" t="s">
        <v>42</v>
      </c>
      <c r="C85" s="16">
        <v>63.981411570083111</v>
      </c>
      <c r="D85" s="16">
        <f t="shared" si="0"/>
        <v>-0.76678497636233089</v>
      </c>
      <c r="E85" s="16">
        <v>58.111745945983316</v>
      </c>
      <c r="F85" s="16">
        <f t="shared" si="1"/>
        <v>-0.64279667332431245</v>
      </c>
    </row>
    <row r="86" spans="1:6" x14ac:dyDescent="0.3">
      <c r="B86" s="1" t="s">
        <v>43</v>
      </c>
      <c r="C86" s="16">
        <v>64.134604506752936</v>
      </c>
      <c r="D86" s="16">
        <f t="shared" si="0"/>
        <v>-0.36145301752597447</v>
      </c>
      <c r="E86" s="16">
        <v>58.301388086564785</v>
      </c>
      <c r="F86" s="16">
        <f t="shared" si="1"/>
        <v>-0.46885859640454441</v>
      </c>
    </row>
    <row r="87" spans="1:6" x14ac:dyDescent="0.3">
      <c r="B87" s="1" t="s">
        <v>44</v>
      </c>
      <c r="C87" s="16">
        <v>63.993931461178612</v>
      </c>
      <c r="D87" s="16">
        <f t="shared" si="0"/>
        <v>-0.88665445750687155</v>
      </c>
      <c r="E87" s="16">
        <v>58.267772054452593</v>
      </c>
      <c r="F87" s="16">
        <f t="shared" si="1"/>
        <v>-0.37476016047537541</v>
      </c>
    </row>
    <row r="88" spans="1:6" x14ac:dyDescent="0.3">
      <c r="B88" s="1" t="s">
        <v>45</v>
      </c>
      <c r="C88" s="16">
        <v>64.526462940511507</v>
      </c>
      <c r="D88" s="16">
        <f t="shared" si="0"/>
        <v>-0.89342779966717956</v>
      </c>
      <c r="E88" s="16">
        <v>59.425683099959038</v>
      </c>
      <c r="F88" s="16">
        <f t="shared" si="1"/>
        <v>-0.23718816434021761</v>
      </c>
    </row>
    <row r="89" spans="1:6" x14ac:dyDescent="0.3">
      <c r="B89" s="1" t="s">
        <v>46</v>
      </c>
      <c r="C89" s="16">
        <v>64.742783000068798</v>
      </c>
      <c r="D89" s="16">
        <f t="shared" si="0"/>
        <v>-1.3402377217466892</v>
      </c>
      <c r="E89" s="16">
        <v>59.944673703583263</v>
      </c>
      <c r="F89" s="16">
        <f t="shared" si="1"/>
        <v>-0.38976686499054836</v>
      </c>
    </row>
    <row r="90" spans="1:6" x14ac:dyDescent="0.3">
      <c r="B90" s="1" t="s">
        <v>47</v>
      </c>
      <c r="C90" s="16">
        <v>64.763024242636476</v>
      </c>
      <c r="D90" s="16">
        <f t="shared" si="0"/>
        <v>-1.1408156795010029</v>
      </c>
      <c r="E90" s="16">
        <v>60.031618839508447</v>
      </c>
      <c r="F90" s="16">
        <f t="shared" si="1"/>
        <v>-0.57124944241501652</v>
      </c>
    </row>
    <row r="91" spans="1:6" x14ac:dyDescent="0.3">
      <c r="B91" s="1" t="s">
        <v>48</v>
      </c>
      <c r="C91" s="16">
        <v>62.952294372377871</v>
      </c>
      <c r="D91" s="16">
        <f t="shared" si="0"/>
        <v>-1.02990677964263</v>
      </c>
      <c r="E91" s="16">
        <v>58.554883982844231</v>
      </c>
      <c r="F91" s="16">
        <f t="shared" si="1"/>
        <v>-0.53146536867462402</v>
      </c>
    </row>
    <row r="92" spans="1:6" x14ac:dyDescent="0.3">
      <c r="B92" s="1" t="s">
        <v>49</v>
      </c>
      <c r="C92" s="16">
        <v>62.134711792695306</v>
      </c>
      <c r="D92" s="16">
        <f t="shared" si="0"/>
        <v>-1.5916896102551519</v>
      </c>
      <c r="E92" s="16">
        <v>57.523993907649242</v>
      </c>
      <c r="F92" s="16">
        <f t="shared" si="1"/>
        <v>-0.58257649703234904</v>
      </c>
    </row>
    <row r="93" spans="1:6" x14ac:dyDescent="0.3">
      <c r="A93" s="1">
        <v>2017</v>
      </c>
      <c r="B93" s="1" t="s">
        <v>38</v>
      </c>
      <c r="C93" s="16">
        <v>61.474397955577544</v>
      </c>
      <c r="D93" s="16">
        <f t="shared" si="0"/>
        <v>-2.3303160481249705</v>
      </c>
      <c r="E93" s="16">
        <v>56.999122899593957</v>
      </c>
      <c r="F93" s="16">
        <f t="shared" si="1"/>
        <v>-0.22713623237547864</v>
      </c>
    </row>
    <row r="94" spans="1:6" x14ac:dyDescent="0.3">
      <c r="B94" s="1" t="s">
        <v>39</v>
      </c>
      <c r="C94" s="16">
        <v>62.194231754778805</v>
      </c>
      <c r="D94" s="16">
        <f t="shared" si="0"/>
        <v>-2.7976628953309657</v>
      </c>
      <c r="E94" s="16">
        <v>57.972932720929691</v>
      </c>
      <c r="F94" s="16">
        <f t="shared" si="1"/>
        <v>0.11433064202648069</v>
      </c>
    </row>
    <row r="95" spans="1:6" x14ac:dyDescent="0.3">
      <c r="B95" s="1" t="s">
        <v>40</v>
      </c>
      <c r="C95" s="16">
        <v>62.307463011818662</v>
      </c>
      <c r="D95" s="16">
        <f t="shared" si="0"/>
        <v>-1.7680869090479874</v>
      </c>
      <c r="E95" s="16">
        <v>58.268626177707297</v>
      </c>
      <c r="F95" s="16">
        <f t="shared" si="1"/>
        <v>0.31408424549793068</v>
      </c>
    </row>
    <row r="96" spans="1:6" x14ac:dyDescent="0.3">
      <c r="B96" s="1" t="s">
        <v>41</v>
      </c>
      <c r="C96" s="16">
        <v>62.360581160144754</v>
      </c>
      <c r="D96" s="16">
        <f t="shared" si="0"/>
        <v>-1.8185892667722143</v>
      </c>
      <c r="E96" s="16">
        <v>58.962653246622565</v>
      </c>
      <c r="F96" s="16">
        <f t="shared" si="1"/>
        <v>0.36343588855214648</v>
      </c>
    </row>
    <row r="97" spans="1:6" x14ac:dyDescent="0.3">
      <c r="B97" s="1" t="s">
        <v>42</v>
      </c>
      <c r="C97" s="16">
        <v>61.805604897338696</v>
      </c>
      <c r="D97" s="16">
        <f t="shared" si="0"/>
        <v>-2.1758066727444145</v>
      </c>
      <c r="E97" s="16">
        <v>58.380506826829304</v>
      </c>
      <c r="F97" s="16">
        <f t="shared" si="1"/>
        <v>0.26876088084598848</v>
      </c>
    </row>
    <row r="98" spans="1:6" x14ac:dyDescent="0.3">
      <c r="B98" s="1" t="s">
        <v>43</v>
      </c>
      <c r="C98" s="16">
        <v>62.234997682529681</v>
      </c>
      <c r="D98" s="16">
        <f t="shared" ref="D98:D140" si="2">+C98-C86</f>
        <v>-1.8996068242232553</v>
      </c>
      <c r="E98" s="16">
        <v>58.538314641578268</v>
      </c>
      <c r="F98" s="16">
        <f t="shared" ref="F98:F140" si="3">+E98-E86</f>
        <v>0.2369265550134827</v>
      </c>
    </row>
    <row r="99" spans="1:6" x14ac:dyDescent="0.3">
      <c r="B99" s="1" t="s">
        <v>44</v>
      </c>
      <c r="C99" s="16">
        <v>62.754689495942294</v>
      </c>
      <c r="D99" s="16">
        <f t="shared" si="2"/>
        <v>-1.2392419652363174</v>
      </c>
      <c r="E99" s="16">
        <v>58.122661302108682</v>
      </c>
      <c r="F99" s="16">
        <f t="shared" si="3"/>
        <v>-0.14511075234391058</v>
      </c>
    </row>
    <row r="100" spans="1:6" x14ac:dyDescent="0.3">
      <c r="B100" s="1" t="s">
        <v>45</v>
      </c>
      <c r="C100" s="16">
        <v>63.451022571659045</v>
      </c>
      <c r="D100" s="16">
        <f t="shared" si="2"/>
        <v>-1.0754403688524619</v>
      </c>
      <c r="E100" s="16">
        <v>58.933484511071121</v>
      </c>
      <c r="F100" s="16">
        <f t="shared" si="3"/>
        <v>-0.49219858888791634</v>
      </c>
    </row>
    <row r="101" spans="1:6" x14ac:dyDescent="0.3">
      <c r="B101" s="1" t="s">
        <v>46</v>
      </c>
      <c r="C101" s="16">
        <v>63.287642366575902</v>
      </c>
      <c r="D101" s="16">
        <f t="shared" si="2"/>
        <v>-1.4551406334928956</v>
      </c>
      <c r="E101" s="16">
        <v>59.177392078679588</v>
      </c>
      <c r="F101" s="16">
        <f t="shared" si="3"/>
        <v>-0.76728162490367424</v>
      </c>
    </row>
    <row r="102" spans="1:6" x14ac:dyDescent="0.3">
      <c r="B102" s="1" t="s">
        <v>47</v>
      </c>
      <c r="C102" s="16">
        <v>62.668590519892156</v>
      </c>
      <c r="D102" s="16">
        <f t="shared" si="2"/>
        <v>-2.0944337227443199</v>
      </c>
      <c r="E102" s="16">
        <v>59.331336164468205</v>
      </c>
      <c r="F102" s="16">
        <f t="shared" si="3"/>
        <v>-0.700282675040242</v>
      </c>
    </row>
    <row r="103" spans="1:6" x14ac:dyDescent="0.3">
      <c r="B103" s="1" t="s">
        <v>48</v>
      </c>
      <c r="C103" s="16">
        <v>61.114538308633584</v>
      </c>
      <c r="D103" s="16">
        <f t="shared" si="2"/>
        <v>-1.8377560637442869</v>
      </c>
      <c r="E103" s="16">
        <v>57.946296009439592</v>
      </c>
      <c r="F103" s="16">
        <f t="shared" si="3"/>
        <v>-0.60858797340463866</v>
      </c>
    </row>
    <row r="104" spans="1:6" x14ac:dyDescent="0.3">
      <c r="B104" s="1" t="s">
        <v>49</v>
      </c>
      <c r="C104" s="16">
        <v>60.159853789487002</v>
      </c>
      <c r="D104" s="16">
        <f t="shared" si="2"/>
        <v>-1.9748580032083041</v>
      </c>
      <c r="E104" s="16">
        <v>56.992250065349239</v>
      </c>
      <c r="F104" s="16">
        <f t="shared" si="3"/>
        <v>-0.53174384230000271</v>
      </c>
    </row>
    <row r="105" spans="1:6" x14ac:dyDescent="0.3">
      <c r="B105" s="1" t="s">
        <v>38</v>
      </c>
      <c r="C105" s="16">
        <v>60.311572252307208</v>
      </c>
      <c r="D105" s="16">
        <f t="shared" si="2"/>
        <v>-1.162825703270336</v>
      </c>
      <c r="E105" s="16">
        <v>56.425120699695228</v>
      </c>
      <c r="F105" s="16">
        <f t="shared" si="3"/>
        <v>-0.5740021998987288</v>
      </c>
    </row>
    <row r="106" spans="1:6" x14ac:dyDescent="0.3">
      <c r="B106" s="1" t="s">
        <v>39</v>
      </c>
      <c r="C106" s="16">
        <v>61.691791283640271</v>
      </c>
      <c r="D106" s="16">
        <f t="shared" si="2"/>
        <v>-0.50244047113853441</v>
      </c>
      <c r="E106" s="16">
        <v>57.326670433039659</v>
      </c>
      <c r="F106" s="16">
        <f t="shared" si="3"/>
        <v>-0.64626228789003193</v>
      </c>
    </row>
    <row r="107" spans="1:6" x14ac:dyDescent="0.3">
      <c r="B107" s="1" t="s">
        <v>40</v>
      </c>
      <c r="C107" s="16">
        <v>62.914811336767087</v>
      </c>
      <c r="D107" s="16">
        <f t="shared" si="2"/>
        <v>0.6073483249484255</v>
      </c>
      <c r="E107" s="16">
        <v>57.791044255901646</v>
      </c>
      <c r="F107" s="16">
        <f t="shared" si="3"/>
        <v>-0.47758192180565118</v>
      </c>
    </row>
    <row r="108" spans="1:6" x14ac:dyDescent="0.3">
      <c r="A108" s="1">
        <v>2018</v>
      </c>
      <c r="B108" s="1" t="s">
        <v>41</v>
      </c>
      <c r="C108" s="16">
        <v>62.052784809572636</v>
      </c>
      <c r="D108" s="16">
        <f t="shared" si="2"/>
        <v>-0.30779635057211863</v>
      </c>
      <c r="E108" s="16">
        <v>58.229477364823225</v>
      </c>
      <c r="F108" s="16">
        <f t="shared" si="3"/>
        <v>-0.73317588179934035</v>
      </c>
    </row>
    <row r="109" spans="1:6" x14ac:dyDescent="0.3">
      <c r="B109" s="1" t="s">
        <v>42</v>
      </c>
      <c r="C109" s="16">
        <v>62.679302944073299</v>
      </c>
      <c r="D109" s="16">
        <f t="shared" si="2"/>
        <v>0.87369804673460294</v>
      </c>
      <c r="E109" s="16">
        <v>57.87483908638238</v>
      </c>
      <c r="F109" s="16">
        <f t="shared" si="3"/>
        <v>-0.50566774044692409</v>
      </c>
    </row>
    <row r="110" spans="1:6" x14ac:dyDescent="0.3">
      <c r="B110" s="1" t="s">
        <v>43</v>
      </c>
      <c r="C110" s="16">
        <v>62.015407190968375</v>
      </c>
      <c r="D110" s="16">
        <f t="shared" si="2"/>
        <v>-0.21959049156130561</v>
      </c>
      <c r="E110" s="16">
        <v>58.007398902833785</v>
      </c>
      <c r="F110" s="16">
        <f t="shared" si="3"/>
        <v>-0.53091573874448272</v>
      </c>
    </row>
    <row r="111" spans="1:6" x14ac:dyDescent="0.3">
      <c r="B111" s="1" t="s">
        <v>44</v>
      </c>
      <c r="C111" s="16">
        <v>63.203282732681011</v>
      </c>
      <c r="D111" s="16">
        <f t="shared" si="2"/>
        <v>0.44859323673871643</v>
      </c>
      <c r="E111" s="16">
        <v>57.996001510182779</v>
      </c>
      <c r="F111" s="16">
        <f t="shared" si="3"/>
        <v>-0.12665979192590271</v>
      </c>
    </row>
    <row r="112" spans="1:6" x14ac:dyDescent="0.3">
      <c r="B112" s="1" t="s">
        <v>45</v>
      </c>
      <c r="C112" s="16">
        <v>62.436877748281525</v>
      </c>
      <c r="D112" s="16">
        <f t="shared" si="2"/>
        <v>-1.0141448233775208</v>
      </c>
      <c r="E112" s="16">
        <v>58.590540535453265</v>
      </c>
      <c r="F112" s="16">
        <f t="shared" si="3"/>
        <v>-0.34294397561785672</v>
      </c>
    </row>
    <row r="113" spans="1:6" x14ac:dyDescent="0.3">
      <c r="B113" s="1" t="s">
        <v>46</v>
      </c>
      <c r="C113" s="16">
        <v>62.392324524717168</v>
      </c>
      <c r="D113" s="16">
        <f t="shared" si="2"/>
        <v>-0.8953178418587342</v>
      </c>
      <c r="E113" s="16">
        <v>58.343020986705383</v>
      </c>
      <c r="F113" s="16">
        <f t="shared" si="3"/>
        <v>-0.83437109197420511</v>
      </c>
    </row>
    <row r="114" spans="1:6" x14ac:dyDescent="0.3">
      <c r="B114" s="1" t="s">
        <v>47</v>
      </c>
      <c r="C114" s="16">
        <v>61.86688379421502</v>
      </c>
      <c r="D114" s="16">
        <f t="shared" si="2"/>
        <v>-0.80170672567713552</v>
      </c>
      <c r="E114" s="16">
        <v>58.493577388654231</v>
      </c>
      <c r="F114" s="16">
        <f t="shared" si="3"/>
        <v>-0.83775877581397395</v>
      </c>
    </row>
    <row r="115" spans="1:6" x14ac:dyDescent="0.3">
      <c r="B115" s="1" t="s">
        <v>48</v>
      </c>
      <c r="C115" s="16">
        <v>60.866467993918995</v>
      </c>
      <c r="D115" s="16">
        <f t="shared" si="2"/>
        <v>-0.24807031471458885</v>
      </c>
      <c r="E115" s="16">
        <v>57.196221424354746</v>
      </c>
      <c r="F115" s="16">
        <f t="shared" si="3"/>
        <v>-0.75007458508484603</v>
      </c>
    </row>
    <row r="116" spans="1:6" x14ac:dyDescent="0.3">
      <c r="B116" s="1" t="s">
        <v>49</v>
      </c>
      <c r="C116" s="16">
        <v>60.393536085898091</v>
      </c>
      <c r="D116" s="16">
        <f t="shared" si="2"/>
        <v>0.2336822964110894</v>
      </c>
      <c r="E116" s="16">
        <v>56.802754705564716</v>
      </c>
      <c r="F116" s="16">
        <f t="shared" si="3"/>
        <v>-0.18949535978452303</v>
      </c>
    </row>
    <row r="117" spans="1:6" x14ac:dyDescent="0.3">
      <c r="A117" s="1">
        <v>2019</v>
      </c>
      <c r="B117" s="1" t="s">
        <v>38</v>
      </c>
      <c r="C117" s="16">
        <v>60.153078651305037</v>
      </c>
      <c r="D117" s="16">
        <f t="shared" si="2"/>
        <v>-0.15849360100217069</v>
      </c>
      <c r="E117" s="16">
        <v>56.026191982373241</v>
      </c>
      <c r="F117" s="16">
        <f t="shared" si="3"/>
        <v>-0.39892871732198643</v>
      </c>
    </row>
    <row r="118" spans="1:6" x14ac:dyDescent="0.3">
      <c r="B118" s="1" t="s">
        <v>39</v>
      </c>
      <c r="C118" s="16">
        <v>60.749600918499311</v>
      </c>
      <c r="D118" s="16">
        <f t="shared" si="2"/>
        <v>-0.94219036514095933</v>
      </c>
      <c r="E118" s="16">
        <v>56.176017482240461</v>
      </c>
      <c r="F118" s="16">
        <f t="shared" si="3"/>
        <v>-1.1506529507991985</v>
      </c>
    </row>
    <row r="119" spans="1:6" x14ac:dyDescent="0.3">
      <c r="B119" s="1" t="s">
        <v>40</v>
      </c>
      <c r="C119" s="16">
        <v>61.441855914841057</v>
      </c>
      <c r="D119" s="16">
        <f t="shared" si="2"/>
        <v>-1.4729554219260308</v>
      </c>
      <c r="E119" s="16">
        <v>56.195464397415208</v>
      </c>
      <c r="F119" s="16">
        <f t="shared" si="3"/>
        <v>-1.5955798584864382</v>
      </c>
    </row>
    <row r="120" spans="1:6" x14ac:dyDescent="0.3">
      <c r="B120" s="1" t="s">
        <v>41</v>
      </c>
      <c r="C120" s="16">
        <v>61.75930237364193</v>
      </c>
      <c r="D120" s="16">
        <f t="shared" si="2"/>
        <v>-0.29348243593070578</v>
      </c>
      <c r="E120" s="16">
        <v>56.565734732687787</v>
      </c>
      <c r="F120" s="16">
        <f t="shared" si="3"/>
        <v>-1.6637426321354383</v>
      </c>
    </row>
    <row r="121" spans="1:6" x14ac:dyDescent="0.3">
      <c r="B121" s="1" t="s">
        <v>42</v>
      </c>
      <c r="C121" s="16">
        <v>62.503739037787639</v>
      </c>
      <c r="D121" s="16">
        <f t="shared" si="2"/>
        <v>-0.17556390628566021</v>
      </c>
      <c r="E121" s="16">
        <v>56.712621721285814</v>
      </c>
      <c r="F121" s="16">
        <f t="shared" si="3"/>
        <v>-1.1622173650965664</v>
      </c>
    </row>
    <row r="122" spans="1:6" x14ac:dyDescent="0.3">
      <c r="B122" s="1" t="s">
        <v>43</v>
      </c>
      <c r="C122" s="16">
        <v>61.592791521176899</v>
      </c>
      <c r="D122" s="16">
        <f t="shared" si="2"/>
        <v>-0.42261566979147602</v>
      </c>
      <c r="E122" s="16">
        <v>56.611800766646802</v>
      </c>
      <c r="F122" s="16">
        <f t="shared" si="3"/>
        <v>-1.3955981361869831</v>
      </c>
    </row>
    <row r="123" spans="1:6" x14ac:dyDescent="0.3">
      <c r="B123" s="1" t="s">
        <v>44</v>
      </c>
      <c r="C123" s="16">
        <v>61.752819886837109</v>
      </c>
      <c r="D123" s="16">
        <f t="shared" si="2"/>
        <v>-1.4504628458439015</v>
      </c>
      <c r="E123" s="16">
        <v>56.223423305367724</v>
      </c>
      <c r="F123" s="16">
        <f t="shared" si="3"/>
        <v>-1.7725782048150549</v>
      </c>
    </row>
    <row r="124" spans="1:6" x14ac:dyDescent="0.3">
      <c r="B124" s="1" t="s">
        <v>45</v>
      </c>
      <c r="C124" s="16">
        <v>61.537239261145061</v>
      </c>
      <c r="D124" s="16">
        <f t="shared" si="2"/>
        <v>-0.89963848713646399</v>
      </c>
      <c r="E124" s="16">
        <v>56.732783259607501</v>
      </c>
      <c r="F124" s="16">
        <f t="shared" si="3"/>
        <v>-1.8577572758457634</v>
      </c>
    </row>
    <row r="125" spans="1:6" x14ac:dyDescent="0.3">
      <c r="B125" s="1" t="s">
        <v>46</v>
      </c>
      <c r="C125" s="16">
        <v>62.560633479200256</v>
      </c>
      <c r="D125" s="16">
        <f t="shared" si="2"/>
        <v>0.1683089544830878</v>
      </c>
      <c r="E125" s="16">
        <v>57.312979602230399</v>
      </c>
      <c r="F125" s="16">
        <f t="shared" si="3"/>
        <v>-1.0300413844749841</v>
      </c>
    </row>
    <row r="126" spans="1:6" x14ac:dyDescent="0.3">
      <c r="B126" s="1" t="s">
        <v>47</v>
      </c>
      <c r="C126" s="16">
        <v>62.195895607046126</v>
      </c>
      <c r="D126" s="16">
        <f t="shared" si="2"/>
        <v>0.32901181283110503</v>
      </c>
      <c r="E126" s="16">
        <v>57.700340145636822</v>
      </c>
      <c r="F126" s="16">
        <f t="shared" si="3"/>
        <v>-0.79323724301740839</v>
      </c>
    </row>
    <row r="127" spans="1:6" x14ac:dyDescent="0.3">
      <c r="B127" s="1" t="s">
        <v>48</v>
      </c>
      <c r="C127" s="16">
        <v>61.40940070569291</v>
      </c>
      <c r="D127" s="16">
        <f t="shared" si="2"/>
        <v>0.54293271177391489</v>
      </c>
      <c r="E127" s="16">
        <v>56.571464035345123</v>
      </c>
      <c r="F127" s="16">
        <f t="shared" si="3"/>
        <v>-0.62475738900962341</v>
      </c>
    </row>
    <row r="128" spans="1:6" x14ac:dyDescent="0.3">
      <c r="B128" s="1" t="s">
        <v>49</v>
      </c>
      <c r="C128" s="16">
        <v>61.022033336570026</v>
      </c>
      <c r="D128" s="16">
        <f t="shared" si="2"/>
        <v>0.62849725067193418</v>
      </c>
      <c r="E128" s="16">
        <v>55.781220851053504</v>
      </c>
      <c r="F128" s="16">
        <f t="shared" si="3"/>
        <v>-1.0215338545112118</v>
      </c>
    </row>
    <row r="129" spans="1:6" x14ac:dyDescent="0.3">
      <c r="A129" s="1">
        <v>2020</v>
      </c>
      <c r="B129" s="1" t="s">
        <v>38</v>
      </c>
      <c r="C129" s="16">
        <v>58.600715885948283</v>
      </c>
      <c r="D129" s="16">
        <f t="shared" si="2"/>
        <v>-1.5523627653567544</v>
      </c>
      <c r="E129" s="16">
        <v>53.848561419194695</v>
      </c>
      <c r="F129" s="16">
        <f t="shared" si="3"/>
        <v>-2.1776305631785462</v>
      </c>
    </row>
    <row r="130" spans="1:6" x14ac:dyDescent="0.3">
      <c r="B130" s="1" t="s">
        <v>39</v>
      </c>
      <c r="C130" s="16">
        <v>52.424606520983652</v>
      </c>
      <c r="D130" s="16">
        <f t="shared" si="2"/>
        <v>-8.3249943975156597</v>
      </c>
      <c r="E130" s="16">
        <v>49.57785723024827</v>
      </c>
      <c r="F130" s="16">
        <f t="shared" si="3"/>
        <v>-6.5981602519921907</v>
      </c>
    </row>
    <row r="131" spans="1:6" x14ac:dyDescent="0.3">
      <c r="B131" s="1" t="s">
        <v>40</v>
      </c>
      <c r="C131" s="16">
        <v>47.666043406933554</v>
      </c>
      <c r="D131" s="16">
        <f t="shared" si="2"/>
        <v>-13.775812507907503</v>
      </c>
      <c r="E131" s="16">
        <v>45.548242323447255</v>
      </c>
      <c r="F131" s="16">
        <f t="shared" si="3"/>
        <v>-10.647222073967953</v>
      </c>
    </row>
    <row r="132" spans="1:6" x14ac:dyDescent="0.3">
      <c r="B132" s="1" t="s">
        <v>41</v>
      </c>
      <c r="C132" s="16">
        <v>44.854949875186591</v>
      </c>
      <c r="D132" s="16">
        <f t="shared" si="2"/>
        <v>-16.904352498455339</v>
      </c>
      <c r="E132" s="16">
        <v>43.66936039438535</v>
      </c>
      <c r="F132" s="16">
        <f t="shared" si="3"/>
        <v>-12.896374338302437</v>
      </c>
    </row>
    <row r="133" spans="1:6" x14ac:dyDescent="0.3">
      <c r="B133" s="1" t="s">
        <v>42</v>
      </c>
      <c r="C133" s="16">
        <v>46.733473222780773</v>
      </c>
      <c r="D133" s="16">
        <f t="shared" si="2"/>
        <v>-15.770265815006866</v>
      </c>
      <c r="E133" s="16">
        <v>44.844449724822482</v>
      </c>
      <c r="F133" s="16">
        <f t="shared" si="3"/>
        <v>-11.868171996463332</v>
      </c>
    </row>
    <row r="134" spans="1:6" x14ac:dyDescent="0.3">
      <c r="B134" s="1" t="s">
        <v>43</v>
      </c>
      <c r="C134" s="16">
        <v>48.003329051181339</v>
      </c>
      <c r="D134" s="16">
        <f t="shared" si="2"/>
        <v>-13.58946246999556</v>
      </c>
      <c r="E134" s="16">
        <v>46.832730080724872</v>
      </c>
      <c r="F134" s="16">
        <f t="shared" si="3"/>
        <v>-9.7790706859219299</v>
      </c>
    </row>
    <row r="135" spans="1:6" x14ac:dyDescent="0.3">
      <c r="B135" s="1" t="s">
        <v>44</v>
      </c>
      <c r="C135" s="16">
        <v>50.609932201380836</v>
      </c>
      <c r="D135" s="16">
        <f t="shared" si="2"/>
        <v>-11.142887685456273</v>
      </c>
      <c r="E135" s="16">
        <v>48.359802037789898</v>
      </c>
      <c r="F135" s="16">
        <f t="shared" si="3"/>
        <v>-7.8636212675778268</v>
      </c>
    </row>
    <row r="136" spans="1:6" x14ac:dyDescent="0.3">
      <c r="B136" s="1" t="s">
        <v>45</v>
      </c>
      <c r="C136" s="16">
        <v>53.342366289634668</v>
      </c>
      <c r="D136" s="16">
        <f t="shared" si="2"/>
        <v>-8.1948729715103923</v>
      </c>
      <c r="E136" s="16">
        <v>51.054789070839902</v>
      </c>
      <c r="F136" s="16">
        <f t="shared" si="3"/>
        <v>-5.6779941887675989</v>
      </c>
    </row>
    <row r="137" spans="1:6" x14ac:dyDescent="0.3">
      <c r="B137" s="1" t="s">
        <v>46</v>
      </c>
      <c r="C137" s="16">
        <v>55.493722492881425</v>
      </c>
      <c r="D137" s="16">
        <f t="shared" si="2"/>
        <v>-7.0669109863188311</v>
      </c>
      <c r="E137" s="16">
        <v>52.348113833013429</v>
      </c>
      <c r="F137" s="16">
        <f t="shared" si="3"/>
        <v>-4.9648657692169706</v>
      </c>
    </row>
    <row r="138" spans="1:6" x14ac:dyDescent="0.3">
      <c r="B138" s="1" t="s">
        <v>47</v>
      </c>
      <c r="C138" s="16">
        <v>56.071316245258885</v>
      </c>
      <c r="D138" s="16">
        <f t="shared" si="2"/>
        <v>-6.1245793617872408</v>
      </c>
      <c r="E138" s="16">
        <v>53.273942491042767</v>
      </c>
      <c r="F138" s="16">
        <f t="shared" si="3"/>
        <v>-4.4263976545940551</v>
      </c>
    </row>
    <row r="139" spans="1:6" x14ac:dyDescent="0.3">
      <c r="B139" s="1" t="s">
        <v>48</v>
      </c>
      <c r="C139" s="16">
        <v>54.896909256116409</v>
      </c>
      <c r="D139" s="16">
        <f t="shared" si="2"/>
        <v>-6.5124914495765012</v>
      </c>
      <c r="E139" s="16">
        <v>52.132125218674595</v>
      </c>
      <c r="F139" s="16">
        <f t="shared" si="3"/>
        <v>-4.4393388166705279</v>
      </c>
    </row>
    <row r="140" spans="1:6" x14ac:dyDescent="0.3">
      <c r="B140" s="1" t="s">
        <v>49</v>
      </c>
      <c r="C140" s="16">
        <v>53.925475560297677</v>
      </c>
      <c r="D140" s="16">
        <f t="shared" si="2"/>
        <v>-7.0965577762723484</v>
      </c>
      <c r="E140" s="16">
        <v>51.666837118809447</v>
      </c>
      <c r="F140" s="16">
        <f t="shared" si="3"/>
        <v>-4.1143837322440575</v>
      </c>
    </row>
    <row r="141" spans="1:6" x14ac:dyDescent="0.3">
      <c r="A141" s="1">
        <v>2021</v>
      </c>
      <c r="B141" s="1" t="s">
        <v>38</v>
      </c>
      <c r="C141" s="16">
        <v>53.55543680968696</v>
      </c>
      <c r="D141" s="16">
        <f t="shared" ref="D141:D143" si="4">+C141-C129</f>
        <v>-5.0452790762613233</v>
      </c>
      <c r="E141" s="16">
        <v>51.108795684748252</v>
      </c>
      <c r="F141" s="16">
        <f t="shared" ref="F141:F143" si="5">+E141-E129</f>
        <v>-2.7397657344464434</v>
      </c>
    </row>
    <row r="142" spans="1:6" x14ac:dyDescent="0.3">
      <c r="B142" s="1" t="s">
        <v>39</v>
      </c>
      <c r="C142" s="16">
        <v>53.668891190109051</v>
      </c>
      <c r="D142" s="16">
        <f t="shared" si="4"/>
        <v>1.244284669125399</v>
      </c>
      <c r="E142" s="16">
        <v>51.468007318403671</v>
      </c>
      <c r="F142" s="16">
        <f t="shared" si="5"/>
        <v>1.8901500881554014</v>
      </c>
    </row>
    <row r="143" spans="1:6" x14ac:dyDescent="0.3">
      <c r="B143" s="1" t="s">
        <v>40</v>
      </c>
      <c r="C143" s="16">
        <v>53.804273516677924</v>
      </c>
      <c r="D143" s="16">
        <f t="shared" si="4"/>
        <v>6.1382301097443701</v>
      </c>
      <c r="E143" s="16">
        <v>51.124563261689602</v>
      </c>
      <c r="F143" s="16">
        <f t="shared" si="5"/>
        <v>5.5763209382423469</v>
      </c>
    </row>
    <row r="144" spans="1:6" x14ac:dyDescent="0.3">
      <c r="B144" s="1" t="s">
        <v>41</v>
      </c>
      <c r="C144" s="16">
        <v>53.064703278455013</v>
      </c>
      <c r="D144" s="16">
        <f t="shared" ref="D144:D146" si="6">+C144-C132</f>
        <v>8.2097534032684223</v>
      </c>
      <c r="E144" s="16">
        <v>50.928076757534768</v>
      </c>
      <c r="F144" s="16">
        <f t="shared" ref="F144:F146" si="7">+E144-E132</f>
        <v>7.2587163631494178</v>
      </c>
    </row>
    <row r="145" spans="2:6" x14ac:dyDescent="0.3">
      <c r="B145" s="1" t="s">
        <v>42</v>
      </c>
      <c r="C145" s="16">
        <v>54.326164318869807</v>
      </c>
      <c r="D145" s="16">
        <f t="shared" si="6"/>
        <v>7.5926910960890339</v>
      </c>
      <c r="E145" s="16">
        <v>51.235966262039099</v>
      </c>
      <c r="F145" s="16">
        <f t="shared" si="7"/>
        <v>6.3915165372166172</v>
      </c>
    </row>
    <row r="146" spans="2:6" x14ac:dyDescent="0.3">
      <c r="B146" s="1" t="s">
        <v>43</v>
      </c>
      <c r="C146" s="16">
        <v>54.612621928639037</v>
      </c>
      <c r="D146" s="16">
        <f t="shared" si="6"/>
        <v>6.6092928774576976</v>
      </c>
      <c r="E146" s="16">
        <v>52.193741329402997</v>
      </c>
      <c r="F146" s="16">
        <f t="shared" si="7"/>
        <v>5.3610112486781247</v>
      </c>
    </row>
  </sheetData>
  <mergeCells count="9">
    <mergeCell ref="A17:F17"/>
    <mergeCell ref="N9:O9"/>
    <mergeCell ref="N10:O10"/>
    <mergeCell ref="A13:F13"/>
    <mergeCell ref="A14:F14"/>
    <mergeCell ref="A15:F15"/>
    <mergeCell ref="A12:F12"/>
    <mergeCell ref="A16:F16"/>
    <mergeCell ref="A10:F11"/>
  </mergeCells>
  <pageMargins left="0.7" right="0.7" top="0.75" bottom="0.75" header="0.3" footer="0.3"/>
  <pageSetup paperSize="9" scale="35" orientation="portrait" r:id="rId1"/>
  <rowBreaks count="1" manualBreakCount="1">
    <brk id="133" max="14" man="1"/>
  </rowBreaks>
  <colBreaks count="1" manualBreakCount="1">
    <brk id="15" max="25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
  <sheetViews>
    <sheetView zoomScale="90" zoomScaleNormal="90" workbookViewId="0">
      <selection activeCell="A9" sqref="A9"/>
    </sheetView>
  </sheetViews>
  <sheetFormatPr baseColWidth="10" defaultColWidth="11.5546875" defaultRowHeight="14.4" x14ac:dyDescent="0.3"/>
  <cols>
    <col min="1" max="1" width="8.33203125" style="1" customWidth="1"/>
    <col min="2" max="2" width="11.5546875" style="1"/>
    <col min="3" max="3" width="13.44140625" style="1" customWidth="1"/>
    <col min="4" max="4" width="12.6640625" style="1" customWidth="1"/>
    <col min="5" max="6" width="12.44140625" style="1" customWidth="1"/>
    <col min="7" max="7" width="12.5546875" style="1" customWidth="1"/>
    <col min="8"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95" customHeight="1" x14ac:dyDescent="0.3"/>
    <row r="9" spans="1:15" ht="21" x14ac:dyDescent="0.4">
      <c r="A9" s="8" t="s">
        <v>233</v>
      </c>
      <c r="N9" s="109" t="s">
        <v>61</v>
      </c>
      <c r="O9" s="109"/>
    </row>
    <row r="10" spans="1:15" ht="21" x14ac:dyDescent="0.4">
      <c r="A10" s="118" t="s">
        <v>155</v>
      </c>
      <c r="B10" s="118"/>
      <c r="C10" s="118"/>
      <c r="D10" s="118"/>
      <c r="E10" s="118"/>
      <c r="F10" s="118"/>
      <c r="N10" s="110">
        <v>44497</v>
      </c>
      <c r="O10" s="110"/>
    </row>
    <row r="11" spans="1:15" x14ac:dyDescent="0.3">
      <c r="A11" s="118"/>
      <c r="B11" s="118"/>
      <c r="C11" s="118"/>
      <c r="D11" s="118"/>
      <c r="E11" s="118"/>
      <c r="F11" s="118"/>
    </row>
    <row r="12" spans="1:15" x14ac:dyDescent="0.3">
      <c r="A12" s="114" t="s">
        <v>152</v>
      </c>
      <c r="B12" s="114"/>
      <c r="C12" s="114"/>
      <c r="D12" s="114"/>
      <c r="E12" s="114"/>
      <c r="F12" s="114"/>
    </row>
    <row r="13" spans="1:15" x14ac:dyDescent="0.3">
      <c r="A13" s="114" t="s">
        <v>32</v>
      </c>
      <c r="B13" s="114"/>
      <c r="C13" s="114"/>
      <c r="D13" s="114"/>
      <c r="E13" s="114"/>
      <c r="F13" s="114"/>
    </row>
    <row r="14" spans="1:15" x14ac:dyDescent="0.3">
      <c r="A14" s="114" t="s">
        <v>33</v>
      </c>
      <c r="B14" s="114"/>
      <c r="C14" s="114"/>
      <c r="D14" s="114"/>
      <c r="E14" s="114"/>
      <c r="F14" s="114"/>
    </row>
    <row r="15" spans="1:15" ht="15" customHeight="1" x14ac:dyDescent="0.3">
      <c r="A15" s="114" t="s">
        <v>143</v>
      </c>
      <c r="B15" s="114"/>
      <c r="C15" s="114"/>
      <c r="D15" s="114"/>
      <c r="E15" s="114"/>
      <c r="F15" s="114"/>
    </row>
    <row r="16" spans="1:15" ht="15" customHeight="1" x14ac:dyDescent="0.3">
      <c r="A16" s="114" t="s">
        <v>34</v>
      </c>
      <c r="B16" s="114"/>
      <c r="C16" s="114"/>
      <c r="D16" s="114"/>
      <c r="E16" s="114"/>
      <c r="F16" s="114"/>
      <c r="H16" s="17"/>
      <c r="I16" s="17"/>
      <c r="J16" s="17"/>
      <c r="K16" s="17"/>
      <c r="L16" s="17"/>
      <c r="M16" s="17"/>
    </row>
    <row r="17" spans="1:13" ht="151.19999999999999" customHeight="1" x14ac:dyDescent="0.3">
      <c r="A17" s="123" t="s">
        <v>156</v>
      </c>
      <c r="B17" s="123"/>
      <c r="C17" s="123"/>
      <c r="D17" s="123"/>
      <c r="E17" s="123"/>
      <c r="F17" s="123"/>
      <c r="H17" s="17"/>
      <c r="I17" s="17"/>
      <c r="J17" s="17"/>
      <c r="K17" s="17"/>
      <c r="L17" s="17"/>
      <c r="M17" s="17"/>
    </row>
    <row r="18" spans="1:13" ht="15" customHeight="1" x14ac:dyDescent="0.3">
      <c r="H18" s="17"/>
      <c r="I18" s="17"/>
      <c r="J18" s="17"/>
      <c r="K18" s="17"/>
      <c r="L18" s="17"/>
      <c r="M18" s="17"/>
    </row>
    <row r="19" spans="1:13" ht="15" customHeight="1" x14ac:dyDescent="0.3">
      <c r="H19" s="17"/>
      <c r="I19" s="17"/>
      <c r="J19" s="17"/>
      <c r="K19" s="17"/>
      <c r="L19" s="17"/>
      <c r="M19" s="17"/>
    </row>
    <row r="20" spans="1:13" ht="85.2" customHeight="1" x14ac:dyDescent="0.3">
      <c r="A20" s="4" t="s">
        <v>11</v>
      </c>
      <c r="B20" s="4" t="s">
        <v>58</v>
      </c>
      <c r="C20" s="4" t="s">
        <v>317</v>
      </c>
      <c r="D20" s="4" t="s">
        <v>229</v>
      </c>
      <c r="E20" s="4" t="s">
        <v>318</v>
      </c>
      <c r="F20" s="4" t="s">
        <v>229</v>
      </c>
      <c r="G20" s="17"/>
      <c r="H20" s="17"/>
      <c r="I20" s="17"/>
    </row>
    <row r="21" spans="1:13" x14ac:dyDescent="0.3">
      <c r="A21" s="1">
        <v>2011</v>
      </c>
      <c r="B21" s="1" t="s">
        <v>38</v>
      </c>
      <c r="C21" s="21">
        <v>45.436996101626043</v>
      </c>
      <c r="D21" s="6"/>
      <c r="E21" s="6">
        <v>52.178357456922562</v>
      </c>
      <c r="F21" s="6"/>
    </row>
    <row r="22" spans="1:13" x14ac:dyDescent="0.3">
      <c r="B22" s="1" t="s">
        <v>39</v>
      </c>
      <c r="C22" s="21">
        <v>45.452852077441307</v>
      </c>
      <c r="D22" s="6"/>
      <c r="E22" s="6">
        <v>52.398809834157255</v>
      </c>
      <c r="F22" s="6"/>
    </row>
    <row r="23" spans="1:13" x14ac:dyDescent="0.3">
      <c r="B23" s="1" t="s">
        <v>40</v>
      </c>
      <c r="C23" s="21">
        <v>44.813971266106179</v>
      </c>
      <c r="D23" s="6"/>
      <c r="E23" s="6">
        <v>52.100779608930857</v>
      </c>
      <c r="F23" s="6"/>
    </row>
    <row r="24" spans="1:13" x14ac:dyDescent="0.3">
      <c r="B24" s="1" t="s">
        <v>41</v>
      </c>
      <c r="C24" s="21">
        <v>45.570297400723597</v>
      </c>
      <c r="D24" s="6"/>
      <c r="E24" s="6">
        <v>52.566931348911631</v>
      </c>
      <c r="F24" s="6"/>
    </row>
    <row r="25" spans="1:13" x14ac:dyDescent="0.3">
      <c r="B25" s="1" t="s">
        <v>42</v>
      </c>
      <c r="C25" s="21">
        <v>45.721329283672709</v>
      </c>
      <c r="D25" s="6"/>
      <c r="E25" s="6">
        <v>52.631802217851323</v>
      </c>
      <c r="F25" s="6"/>
    </row>
    <row r="26" spans="1:13" x14ac:dyDescent="0.3">
      <c r="B26" s="1" t="s">
        <v>43</v>
      </c>
      <c r="C26" s="21">
        <v>46.110434183161722</v>
      </c>
      <c r="D26" s="6"/>
      <c r="E26" s="6">
        <v>52.589446197055409</v>
      </c>
      <c r="F26" s="6"/>
    </row>
    <row r="27" spans="1:13" x14ac:dyDescent="0.3">
      <c r="B27" s="1" t="s">
        <v>44</v>
      </c>
      <c r="C27" s="21">
        <v>45.144899483183423</v>
      </c>
      <c r="D27" s="6"/>
      <c r="E27" s="6">
        <v>52.01138474300727</v>
      </c>
      <c r="F27" s="6"/>
    </row>
    <row r="28" spans="1:13" x14ac:dyDescent="0.3">
      <c r="B28" s="1" t="s">
        <v>45</v>
      </c>
      <c r="C28" s="21">
        <v>46.359377056950294</v>
      </c>
      <c r="D28" s="6"/>
      <c r="E28" s="6">
        <v>52.276122419800672</v>
      </c>
      <c r="F28" s="6"/>
    </row>
    <row r="29" spans="1:13" x14ac:dyDescent="0.3">
      <c r="B29" s="1" t="s">
        <v>46</v>
      </c>
      <c r="C29" s="21">
        <v>45.487536645157221</v>
      </c>
      <c r="D29" s="6"/>
      <c r="E29" s="6">
        <v>52.283677515656599</v>
      </c>
      <c r="F29" s="6"/>
    </row>
    <row r="30" spans="1:13" x14ac:dyDescent="0.3">
      <c r="B30" s="1" t="s">
        <v>47</v>
      </c>
      <c r="C30" s="21">
        <v>46.240897521463566</v>
      </c>
      <c r="D30" s="6"/>
      <c r="E30" s="6">
        <v>52.541755108219448</v>
      </c>
      <c r="F30" s="6"/>
    </row>
    <row r="31" spans="1:13" x14ac:dyDescent="0.3">
      <c r="B31" s="1" t="s">
        <v>48</v>
      </c>
      <c r="C31" s="21">
        <v>44.719361982534622</v>
      </c>
      <c r="D31" s="6"/>
      <c r="E31" s="6">
        <v>52.05375224423917</v>
      </c>
      <c r="F31" s="6"/>
    </row>
    <row r="32" spans="1:13" x14ac:dyDescent="0.3">
      <c r="B32" s="1" t="s">
        <v>49</v>
      </c>
      <c r="C32" s="21">
        <v>45.122760920867172</v>
      </c>
      <c r="D32" s="6"/>
      <c r="E32" s="6">
        <v>51.811592537027408</v>
      </c>
      <c r="F32" s="6"/>
    </row>
    <row r="33" spans="1:6" x14ac:dyDescent="0.3">
      <c r="A33" s="1">
        <v>2012</v>
      </c>
      <c r="B33" s="1" t="s">
        <v>38</v>
      </c>
      <c r="C33" s="21">
        <v>45.176544084638245</v>
      </c>
      <c r="D33" s="6">
        <f>+C33-C21</f>
        <v>-0.26045201698779863</v>
      </c>
      <c r="E33" s="6">
        <v>51.698531682312286</v>
      </c>
      <c r="F33" s="6">
        <f>+E33-E21</f>
        <v>-0.47982577461027631</v>
      </c>
    </row>
    <row r="34" spans="1:6" x14ac:dyDescent="0.3">
      <c r="B34" s="1" t="s">
        <v>39</v>
      </c>
      <c r="C34" s="6">
        <v>44.578173877518431</v>
      </c>
      <c r="D34" s="6">
        <f t="shared" ref="D34:D97" si="0">+C34-C22</f>
        <v>-0.87467819992287588</v>
      </c>
      <c r="E34" s="6">
        <v>51.56223907042812</v>
      </c>
      <c r="F34" s="6">
        <f t="shared" ref="F34:F97" si="1">+E34-E22</f>
        <v>-0.83657076372913508</v>
      </c>
    </row>
    <row r="35" spans="1:6" x14ac:dyDescent="0.3">
      <c r="B35" s="1" t="s">
        <v>40</v>
      </c>
      <c r="C35" s="6">
        <v>45.03703565974682</v>
      </c>
      <c r="D35" s="6">
        <f t="shared" si="0"/>
        <v>0.2230643936406409</v>
      </c>
      <c r="E35" s="6">
        <v>51.845123289421501</v>
      </c>
      <c r="F35" s="6">
        <f t="shared" si="1"/>
        <v>-0.25565631950935597</v>
      </c>
    </row>
    <row r="36" spans="1:6" x14ac:dyDescent="0.3">
      <c r="B36" s="1" t="s">
        <v>41</v>
      </c>
      <c r="C36" s="6">
        <v>45.298319481099639</v>
      </c>
      <c r="D36" s="6">
        <f t="shared" si="0"/>
        <v>-0.27197791962395712</v>
      </c>
      <c r="E36" s="6">
        <v>52.33091306162563</v>
      </c>
      <c r="F36" s="6">
        <f t="shared" si="1"/>
        <v>-0.23601828728600083</v>
      </c>
    </row>
    <row r="37" spans="1:6" x14ac:dyDescent="0.3">
      <c r="B37" s="1" t="s">
        <v>42</v>
      </c>
      <c r="C37" s="6">
        <v>47.124500291944692</v>
      </c>
      <c r="D37" s="6">
        <f t="shared" si="0"/>
        <v>1.4031710082719826</v>
      </c>
      <c r="E37" s="6">
        <v>52.88288499586136</v>
      </c>
      <c r="F37" s="6">
        <f t="shared" si="1"/>
        <v>0.25108277801003709</v>
      </c>
    </row>
    <row r="38" spans="1:6" x14ac:dyDescent="0.3">
      <c r="B38" s="1" t="s">
        <v>43</v>
      </c>
      <c r="C38" s="6">
        <v>46.571377833453901</v>
      </c>
      <c r="D38" s="6">
        <f t="shared" si="0"/>
        <v>0.46094365029217954</v>
      </c>
      <c r="E38" s="6">
        <v>52.43877855094081</v>
      </c>
      <c r="F38" s="6">
        <f t="shared" si="1"/>
        <v>-0.1506676461145986</v>
      </c>
    </row>
    <row r="39" spans="1:6" x14ac:dyDescent="0.3">
      <c r="B39" s="1" t="s">
        <v>44</v>
      </c>
      <c r="C39" s="6">
        <v>47.32990255277636</v>
      </c>
      <c r="D39" s="6">
        <f t="shared" si="0"/>
        <v>2.1850030695929377</v>
      </c>
      <c r="E39" s="6">
        <v>52.538526504748994</v>
      </c>
      <c r="F39" s="6">
        <f t="shared" si="1"/>
        <v>0.52714176174172422</v>
      </c>
    </row>
    <row r="40" spans="1:6" x14ac:dyDescent="0.3">
      <c r="B40" s="1" t="s">
        <v>45</v>
      </c>
      <c r="C40" s="6">
        <v>47.315433313803915</v>
      </c>
      <c r="D40" s="6">
        <f t="shared" si="0"/>
        <v>0.95605625685362128</v>
      </c>
      <c r="E40" s="6">
        <v>52.317388973186951</v>
      </c>
      <c r="F40" s="6">
        <f t="shared" si="1"/>
        <v>4.126655338627927E-2</v>
      </c>
    </row>
    <row r="41" spans="1:6" x14ac:dyDescent="0.3">
      <c r="B41" s="1" t="s">
        <v>46</v>
      </c>
      <c r="C41" s="6">
        <v>47.725027258864301</v>
      </c>
      <c r="D41" s="6">
        <f t="shared" si="0"/>
        <v>2.2374906137070809</v>
      </c>
      <c r="E41" s="6">
        <v>52.548856376472344</v>
      </c>
      <c r="F41" s="6">
        <f t="shared" si="1"/>
        <v>0.2651788608157446</v>
      </c>
    </row>
    <row r="42" spans="1:6" x14ac:dyDescent="0.3">
      <c r="B42" s="1" t="s">
        <v>47</v>
      </c>
      <c r="C42" s="6">
        <v>47.170993942916191</v>
      </c>
      <c r="D42" s="6">
        <f t="shared" si="0"/>
        <v>0.93009642145262461</v>
      </c>
      <c r="E42" s="6">
        <v>52.19805741965601</v>
      </c>
      <c r="F42" s="6">
        <f t="shared" si="1"/>
        <v>-0.34369768856343796</v>
      </c>
    </row>
    <row r="43" spans="1:6" x14ac:dyDescent="0.3">
      <c r="B43" s="1" t="s">
        <v>48</v>
      </c>
      <c r="C43" s="6">
        <v>45.975061920689278</v>
      </c>
      <c r="D43" s="6">
        <f t="shared" si="0"/>
        <v>1.2556999381546561</v>
      </c>
      <c r="E43" s="6">
        <v>51.82011838880144</v>
      </c>
      <c r="F43" s="6">
        <f t="shared" si="1"/>
        <v>-0.23363385543773063</v>
      </c>
    </row>
    <row r="44" spans="1:6" x14ac:dyDescent="0.3">
      <c r="B44" s="1" t="s">
        <v>49</v>
      </c>
      <c r="C44" s="6">
        <v>44.955818941512376</v>
      </c>
      <c r="D44" s="6">
        <f t="shared" si="0"/>
        <v>-0.16694197935479593</v>
      </c>
      <c r="E44" s="6">
        <v>51.411674385482854</v>
      </c>
      <c r="F44" s="6">
        <f t="shared" si="1"/>
        <v>-0.39991815154455423</v>
      </c>
    </row>
    <row r="45" spans="1:6" x14ac:dyDescent="0.3">
      <c r="A45" s="1">
        <v>2013</v>
      </c>
      <c r="B45" s="1" t="s">
        <v>38</v>
      </c>
      <c r="C45" s="6">
        <v>43.659684119868004</v>
      </c>
      <c r="D45" s="6">
        <f t="shared" si="0"/>
        <v>-1.5168599647702408</v>
      </c>
      <c r="E45" s="6">
        <v>51.006291662310929</v>
      </c>
      <c r="F45" s="6">
        <f t="shared" si="1"/>
        <v>-0.69224002000135698</v>
      </c>
    </row>
    <row r="46" spans="1:6" x14ac:dyDescent="0.3">
      <c r="B46" s="1" t="s">
        <v>39</v>
      </c>
      <c r="C46" s="6">
        <v>43.340010638324358</v>
      </c>
      <c r="D46" s="6">
        <f t="shared" si="0"/>
        <v>-1.2381632391940727</v>
      </c>
      <c r="E46" s="6">
        <v>50.757993918273023</v>
      </c>
      <c r="F46" s="6">
        <f t="shared" si="1"/>
        <v>-0.80424515215509729</v>
      </c>
    </row>
    <row r="47" spans="1:6" x14ac:dyDescent="0.3">
      <c r="B47" s="1" t="s">
        <v>40</v>
      </c>
      <c r="C47" s="6">
        <v>43.977126161577402</v>
      </c>
      <c r="D47" s="6">
        <f t="shared" si="0"/>
        <v>-1.0599094981694179</v>
      </c>
      <c r="E47" s="6">
        <v>50.642865673756589</v>
      </c>
      <c r="F47" s="6">
        <f t="shared" si="1"/>
        <v>-1.2022576156649123</v>
      </c>
    </row>
    <row r="48" spans="1:6" x14ac:dyDescent="0.3">
      <c r="B48" s="1" t="s">
        <v>41</v>
      </c>
      <c r="C48" s="6">
        <v>44.133033618705966</v>
      </c>
      <c r="D48" s="6">
        <f t="shared" si="0"/>
        <v>-1.1652858623936737</v>
      </c>
      <c r="E48" s="6">
        <v>50.558955878081392</v>
      </c>
      <c r="F48" s="6">
        <f t="shared" si="1"/>
        <v>-1.771957183544238</v>
      </c>
    </row>
    <row r="49" spans="1:6" x14ac:dyDescent="0.3">
      <c r="B49" s="1" t="s">
        <v>42</v>
      </c>
      <c r="C49" s="6">
        <v>44.572390453724957</v>
      </c>
      <c r="D49" s="6">
        <f t="shared" si="0"/>
        <v>-2.5521098382197351</v>
      </c>
      <c r="E49" s="6">
        <v>50.377344035198732</v>
      </c>
      <c r="F49" s="6">
        <f t="shared" si="1"/>
        <v>-2.5055409606626284</v>
      </c>
    </row>
    <row r="50" spans="1:6" x14ac:dyDescent="0.3">
      <c r="B50" s="1" t="s">
        <v>43</v>
      </c>
      <c r="C50" s="6">
        <v>44.593106376472186</v>
      </c>
      <c r="D50" s="6">
        <f t="shared" si="0"/>
        <v>-1.9782714569817159</v>
      </c>
      <c r="E50" s="6">
        <v>50.738886492901777</v>
      </c>
      <c r="F50" s="6">
        <f t="shared" si="1"/>
        <v>-1.6998920580390333</v>
      </c>
    </row>
    <row r="51" spans="1:6" x14ac:dyDescent="0.3">
      <c r="B51" s="1" t="s">
        <v>44</v>
      </c>
      <c r="C51" s="6">
        <v>44.153381464540779</v>
      </c>
      <c r="D51" s="6">
        <f t="shared" si="0"/>
        <v>-3.1765210882355817</v>
      </c>
      <c r="E51" s="6">
        <v>50.344738226036014</v>
      </c>
      <c r="F51" s="6">
        <f t="shared" si="1"/>
        <v>-2.1937882787129794</v>
      </c>
    </row>
    <row r="52" spans="1:6" x14ac:dyDescent="0.3">
      <c r="B52" s="1" t="s">
        <v>45</v>
      </c>
      <c r="C52" s="6">
        <v>43.480223789832166</v>
      </c>
      <c r="D52" s="6">
        <f t="shared" si="0"/>
        <v>-3.8352095239717485</v>
      </c>
      <c r="E52" s="6">
        <v>50.295871424542767</v>
      </c>
      <c r="F52" s="6">
        <f t="shared" si="1"/>
        <v>-2.0215175486441836</v>
      </c>
    </row>
    <row r="53" spans="1:6" x14ac:dyDescent="0.3">
      <c r="B53" s="1" t="s">
        <v>46</v>
      </c>
      <c r="C53" s="6">
        <v>42.537251969709772</v>
      </c>
      <c r="D53" s="6">
        <f t="shared" si="0"/>
        <v>-5.1877752891545299</v>
      </c>
      <c r="E53" s="6">
        <v>49.660716619829238</v>
      </c>
      <c r="F53" s="6">
        <f t="shared" si="1"/>
        <v>-2.8881397566431062</v>
      </c>
    </row>
    <row r="54" spans="1:6" x14ac:dyDescent="0.3">
      <c r="B54" s="1" t="s">
        <v>47</v>
      </c>
      <c r="C54" s="6">
        <v>43.563566646401156</v>
      </c>
      <c r="D54" s="6">
        <f t="shared" si="0"/>
        <v>-3.6074272965150342</v>
      </c>
      <c r="E54" s="6">
        <v>50.205777744762003</v>
      </c>
      <c r="F54" s="6">
        <f t="shared" si="1"/>
        <v>-1.9922796748940073</v>
      </c>
    </row>
    <row r="55" spans="1:6" x14ac:dyDescent="0.3">
      <c r="B55" s="1" t="s">
        <v>48</v>
      </c>
      <c r="C55" s="6">
        <v>43.534843800756768</v>
      </c>
      <c r="D55" s="6">
        <f t="shared" si="0"/>
        <v>-2.4402181199325099</v>
      </c>
      <c r="E55" s="6">
        <v>50.126255840801413</v>
      </c>
      <c r="F55" s="6">
        <f t="shared" si="1"/>
        <v>-1.6938625480000269</v>
      </c>
    </row>
    <row r="56" spans="1:6" x14ac:dyDescent="0.3">
      <c r="B56" s="1" t="s">
        <v>49</v>
      </c>
      <c r="C56" s="6">
        <v>44.069666250819346</v>
      </c>
      <c r="D56" s="6">
        <f t="shared" si="0"/>
        <v>-0.88615269069303082</v>
      </c>
      <c r="E56" s="6">
        <v>50.137945972689536</v>
      </c>
      <c r="F56" s="6">
        <f t="shared" si="1"/>
        <v>-1.2737284127933179</v>
      </c>
    </row>
    <row r="57" spans="1:6" x14ac:dyDescent="0.3">
      <c r="A57" s="1">
        <v>2014</v>
      </c>
      <c r="B57" s="1" t="s">
        <v>38</v>
      </c>
      <c r="C57" s="6">
        <v>43.507458360912651</v>
      </c>
      <c r="D57" s="6">
        <f t="shared" si="0"/>
        <v>-0.15222575895535329</v>
      </c>
      <c r="E57" s="6">
        <v>49.846217872801091</v>
      </c>
      <c r="F57" s="6">
        <f t="shared" si="1"/>
        <v>-1.1600737895098376</v>
      </c>
    </row>
    <row r="58" spans="1:6" x14ac:dyDescent="0.3">
      <c r="B58" s="1" t="s">
        <v>39</v>
      </c>
      <c r="C58" s="6">
        <v>43.599892809672149</v>
      </c>
      <c r="D58" s="6">
        <f t="shared" si="0"/>
        <v>0.25988217134779035</v>
      </c>
      <c r="E58" s="6">
        <v>49.718969329051546</v>
      </c>
      <c r="F58" s="6">
        <f t="shared" si="1"/>
        <v>-1.0390245892214764</v>
      </c>
    </row>
    <row r="59" spans="1:6" x14ac:dyDescent="0.3">
      <c r="B59" s="1" t="s">
        <v>40</v>
      </c>
      <c r="C59" s="6">
        <v>44.077972613847777</v>
      </c>
      <c r="D59" s="6">
        <f t="shared" si="0"/>
        <v>0.1008464522703747</v>
      </c>
      <c r="E59" s="6">
        <v>49.679406140393141</v>
      </c>
      <c r="F59" s="6">
        <f t="shared" si="1"/>
        <v>-0.96345953336344792</v>
      </c>
    </row>
    <row r="60" spans="1:6" x14ac:dyDescent="0.3">
      <c r="B60" s="1" t="s">
        <v>41</v>
      </c>
      <c r="C60" s="6">
        <v>43.978475447538621</v>
      </c>
      <c r="D60" s="6">
        <f t="shared" si="0"/>
        <v>-0.15455817116734494</v>
      </c>
      <c r="E60" s="6">
        <v>49.345110925499554</v>
      </c>
      <c r="F60" s="6">
        <f t="shared" si="1"/>
        <v>-1.2138449525818373</v>
      </c>
    </row>
    <row r="61" spans="1:6" x14ac:dyDescent="0.3">
      <c r="B61" s="1" t="s">
        <v>42</v>
      </c>
      <c r="C61" s="6">
        <v>43.959869550642203</v>
      </c>
      <c r="D61" s="6">
        <f t="shared" si="0"/>
        <v>-0.61252090308275342</v>
      </c>
      <c r="E61" s="6">
        <v>49.157583976660831</v>
      </c>
      <c r="F61" s="6">
        <f t="shared" si="1"/>
        <v>-1.2197600585379007</v>
      </c>
    </row>
    <row r="62" spans="1:6" x14ac:dyDescent="0.3">
      <c r="B62" s="1" t="s">
        <v>43</v>
      </c>
      <c r="C62" s="6">
        <v>43.334499097940487</v>
      </c>
      <c r="D62" s="6">
        <f t="shared" si="0"/>
        <v>-1.2586072785316986</v>
      </c>
      <c r="E62" s="6">
        <v>49.297044587670619</v>
      </c>
      <c r="F62" s="6">
        <f t="shared" si="1"/>
        <v>-1.4418419052311577</v>
      </c>
    </row>
    <row r="63" spans="1:6" x14ac:dyDescent="0.3">
      <c r="B63" s="1" t="s">
        <v>44</v>
      </c>
      <c r="C63" s="6">
        <v>43.509914650908698</v>
      </c>
      <c r="D63" s="6">
        <f t="shared" si="0"/>
        <v>-0.64346681363208091</v>
      </c>
      <c r="E63" s="6">
        <v>49.601431525329239</v>
      </c>
      <c r="F63" s="6">
        <f t="shared" si="1"/>
        <v>-0.74330670070677485</v>
      </c>
    </row>
    <row r="64" spans="1:6" x14ac:dyDescent="0.3">
      <c r="B64" s="1" t="s">
        <v>45</v>
      </c>
      <c r="C64" s="6">
        <v>43.693965788847159</v>
      </c>
      <c r="D64" s="6">
        <f t="shared" si="0"/>
        <v>0.21374199901499225</v>
      </c>
      <c r="E64" s="6">
        <v>49.799410096929932</v>
      </c>
      <c r="F64" s="6">
        <f t="shared" si="1"/>
        <v>-0.49646132761283468</v>
      </c>
    </row>
    <row r="65" spans="1:6" x14ac:dyDescent="0.3">
      <c r="B65" s="1" t="s">
        <v>46</v>
      </c>
      <c r="C65" s="6">
        <v>43.83435786601774</v>
      </c>
      <c r="D65" s="6">
        <f t="shared" si="0"/>
        <v>1.2971058963079685</v>
      </c>
      <c r="E65" s="6">
        <v>49.55430894684406</v>
      </c>
      <c r="F65" s="6">
        <f t="shared" si="1"/>
        <v>-0.10640767298517773</v>
      </c>
    </row>
    <row r="66" spans="1:6" x14ac:dyDescent="0.3">
      <c r="B66" s="1" t="s">
        <v>47</v>
      </c>
      <c r="C66" s="6">
        <v>43.798818459950184</v>
      </c>
      <c r="D66" s="6">
        <f t="shared" si="0"/>
        <v>0.23525181354902713</v>
      </c>
      <c r="E66" s="6">
        <v>49.412251541658378</v>
      </c>
      <c r="F66" s="6">
        <f t="shared" si="1"/>
        <v>-0.79352620310362454</v>
      </c>
    </row>
    <row r="67" spans="1:6" x14ac:dyDescent="0.3">
      <c r="B67" s="1" t="s">
        <v>48</v>
      </c>
      <c r="C67" s="6">
        <v>43.783154450071009</v>
      </c>
      <c r="D67" s="6">
        <f t="shared" si="0"/>
        <v>0.24831064931424152</v>
      </c>
      <c r="E67" s="6">
        <v>49.284717483368475</v>
      </c>
      <c r="F67" s="6">
        <f t="shared" si="1"/>
        <v>-0.84153835743293826</v>
      </c>
    </row>
    <row r="68" spans="1:6" x14ac:dyDescent="0.3">
      <c r="B68" s="1" t="s">
        <v>49</v>
      </c>
      <c r="C68" s="6">
        <v>43.755869037899267</v>
      </c>
      <c r="D68" s="6">
        <f t="shared" si="0"/>
        <v>-0.31379721292007901</v>
      </c>
      <c r="E68" s="6">
        <v>49.463392390092828</v>
      </c>
      <c r="F68" s="6">
        <f t="shared" si="1"/>
        <v>-0.67455358259670817</v>
      </c>
    </row>
    <row r="69" spans="1:6" x14ac:dyDescent="0.3">
      <c r="A69" s="1">
        <v>2015</v>
      </c>
      <c r="B69" s="1" t="s">
        <v>38</v>
      </c>
      <c r="C69" s="6">
        <v>44.269284260289105</v>
      </c>
      <c r="D69" s="6">
        <f t="shared" si="0"/>
        <v>0.76182589937645417</v>
      </c>
      <c r="E69" s="6">
        <v>49.437845163000937</v>
      </c>
      <c r="F69" s="6">
        <f t="shared" si="1"/>
        <v>-0.40837270980015461</v>
      </c>
    </row>
    <row r="70" spans="1:6" x14ac:dyDescent="0.3">
      <c r="B70" s="1" t="s">
        <v>39</v>
      </c>
      <c r="C70" s="6">
        <v>43.994228909158949</v>
      </c>
      <c r="D70" s="6">
        <f t="shared" si="0"/>
        <v>0.39433609948680015</v>
      </c>
      <c r="E70" s="6">
        <v>49.538082416955014</v>
      </c>
      <c r="F70" s="6">
        <f t="shared" si="1"/>
        <v>-0.18088691209653263</v>
      </c>
    </row>
    <row r="71" spans="1:6" x14ac:dyDescent="0.3">
      <c r="B71" s="1" t="s">
        <v>40</v>
      </c>
      <c r="C71" s="6">
        <v>44.12894628231949</v>
      </c>
      <c r="D71" s="6">
        <f t="shared" si="0"/>
        <v>5.0973668471712585E-2</v>
      </c>
      <c r="E71" s="6">
        <v>49.613768966279522</v>
      </c>
      <c r="F71" s="6">
        <f t="shared" si="1"/>
        <v>-6.5637174113618357E-2</v>
      </c>
    </row>
    <row r="72" spans="1:6" x14ac:dyDescent="0.3">
      <c r="B72" s="1" t="s">
        <v>41</v>
      </c>
      <c r="C72" s="6">
        <v>44.233275471715004</v>
      </c>
      <c r="D72" s="6">
        <f t="shared" si="0"/>
        <v>0.25480002417638303</v>
      </c>
      <c r="E72" s="6">
        <v>49.68232366553471</v>
      </c>
      <c r="F72" s="6">
        <f t="shared" si="1"/>
        <v>0.33721274003515589</v>
      </c>
    </row>
    <row r="73" spans="1:6" x14ac:dyDescent="0.3">
      <c r="B73" s="1" t="s">
        <v>42</v>
      </c>
      <c r="C73" s="6">
        <v>44.73134654203114</v>
      </c>
      <c r="D73" s="6">
        <f t="shared" si="0"/>
        <v>0.77147699138893699</v>
      </c>
      <c r="E73" s="6">
        <v>49.721235546917399</v>
      </c>
      <c r="F73" s="6">
        <f t="shared" si="1"/>
        <v>0.56365157025656742</v>
      </c>
    </row>
    <row r="74" spans="1:6" x14ac:dyDescent="0.3">
      <c r="B74" s="1" t="s">
        <v>43</v>
      </c>
      <c r="C74" s="6">
        <v>44.287089333626795</v>
      </c>
      <c r="D74" s="6">
        <f t="shared" si="0"/>
        <v>0.95259023568630852</v>
      </c>
      <c r="E74" s="6">
        <v>49.368031072515031</v>
      </c>
      <c r="F74" s="6">
        <f t="shared" si="1"/>
        <v>7.0986484844411279E-2</v>
      </c>
    </row>
    <row r="75" spans="1:6" x14ac:dyDescent="0.3">
      <c r="B75" s="1" t="s">
        <v>44</v>
      </c>
      <c r="C75" s="6">
        <v>43.627197709981047</v>
      </c>
      <c r="D75" s="6">
        <f t="shared" si="0"/>
        <v>0.11728305907234926</v>
      </c>
      <c r="E75" s="6">
        <v>49.105820486172775</v>
      </c>
      <c r="F75" s="6">
        <f t="shared" si="1"/>
        <v>-0.49561103915646498</v>
      </c>
    </row>
    <row r="76" spans="1:6" x14ac:dyDescent="0.3">
      <c r="B76" s="1" t="s">
        <v>45</v>
      </c>
      <c r="C76" s="6">
        <v>43.322173458649182</v>
      </c>
      <c r="D76" s="6">
        <f t="shared" si="0"/>
        <v>-0.37179233019797664</v>
      </c>
      <c r="E76" s="6">
        <v>48.93857245185157</v>
      </c>
      <c r="F76" s="6">
        <f t="shared" si="1"/>
        <v>-0.86083764507836236</v>
      </c>
    </row>
    <row r="77" spans="1:6" x14ac:dyDescent="0.3">
      <c r="B77" s="1" t="s">
        <v>46</v>
      </c>
      <c r="C77" s="6">
        <v>43.273199796228859</v>
      </c>
      <c r="D77" s="6">
        <f t="shared" si="0"/>
        <v>-0.56115806978888116</v>
      </c>
      <c r="E77" s="6">
        <v>48.827860798065906</v>
      </c>
      <c r="F77" s="6">
        <f t="shared" si="1"/>
        <v>-0.72644814877815378</v>
      </c>
    </row>
    <row r="78" spans="1:6" x14ac:dyDescent="0.3">
      <c r="B78" s="1" t="s">
        <v>47</v>
      </c>
      <c r="C78" s="6">
        <v>42.221489256185926</v>
      </c>
      <c r="D78" s="6">
        <f t="shared" si="0"/>
        <v>-1.5773292037642577</v>
      </c>
      <c r="E78" s="6">
        <v>48.456202832563363</v>
      </c>
      <c r="F78" s="6">
        <f t="shared" si="1"/>
        <v>-0.95604870909501471</v>
      </c>
    </row>
    <row r="79" spans="1:6" x14ac:dyDescent="0.3">
      <c r="B79" s="1" t="s">
        <v>48</v>
      </c>
      <c r="C79" s="6">
        <v>41.643188050150485</v>
      </c>
      <c r="D79" s="6">
        <f t="shared" si="0"/>
        <v>-2.1399663999205245</v>
      </c>
      <c r="E79" s="6">
        <v>48.36386215723855</v>
      </c>
      <c r="F79" s="6">
        <f t="shared" si="1"/>
        <v>-0.92085532612992438</v>
      </c>
    </row>
    <row r="80" spans="1:6" x14ac:dyDescent="0.3">
      <c r="B80" s="1" t="s">
        <v>49</v>
      </c>
      <c r="C80" s="6">
        <v>41.572693949860998</v>
      </c>
      <c r="D80" s="6">
        <f t="shared" si="0"/>
        <v>-2.1831750880382685</v>
      </c>
      <c r="E80" s="6">
        <v>48.434837808711137</v>
      </c>
      <c r="F80" s="6">
        <f t="shared" si="1"/>
        <v>-1.028554581381691</v>
      </c>
    </row>
    <row r="81" spans="1:6" x14ac:dyDescent="0.3">
      <c r="A81" s="1">
        <v>2016</v>
      </c>
      <c r="B81" s="1" t="s">
        <v>38</v>
      </c>
      <c r="C81" s="6">
        <v>41.567960418646202</v>
      </c>
      <c r="D81" s="6">
        <f t="shared" si="0"/>
        <v>-2.7013238416429033</v>
      </c>
      <c r="E81" s="6">
        <v>48.436195518622185</v>
      </c>
      <c r="F81" s="6">
        <f t="shared" si="1"/>
        <v>-1.0016496443787517</v>
      </c>
    </row>
    <row r="82" spans="1:6" x14ac:dyDescent="0.3">
      <c r="B82" s="1" t="s">
        <v>39</v>
      </c>
      <c r="C82" s="6">
        <v>42.379386345931621</v>
      </c>
      <c r="D82" s="6">
        <f t="shared" si="0"/>
        <v>-1.6148425632273273</v>
      </c>
      <c r="E82" s="6">
        <v>48.587900984986916</v>
      </c>
      <c r="F82" s="6">
        <f t="shared" si="1"/>
        <v>-0.95018143196809746</v>
      </c>
    </row>
    <row r="83" spans="1:6" x14ac:dyDescent="0.3">
      <c r="B83" s="1" t="s">
        <v>40</v>
      </c>
      <c r="C83" s="6">
        <v>42.340910176434761</v>
      </c>
      <c r="D83" s="6">
        <f t="shared" si="0"/>
        <v>-1.7880361058847285</v>
      </c>
      <c r="E83" s="6">
        <v>48.650237622241129</v>
      </c>
      <c r="F83" s="6">
        <f t="shared" si="1"/>
        <v>-0.96353134403839391</v>
      </c>
    </row>
    <row r="84" spans="1:6" x14ac:dyDescent="0.3">
      <c r="B84" s="1" t="s">
        <v>41</v>
      </c>
      <c r="C84" s="6">
        <v>42.470113972453333</v>
      </c>
      <c r="D84" s="6">
        <f t="shared" si="0"/>
        <v>-1.7631614992616704</v>
      </c>
      <c r="E84" s="6">
        <v>48.631281797073882</v>
      </c>
      <c r="F84" s="6">
        <f t="shared" si="1"/>
        <v>-1.0510418684608283</v>
      </c>
    </row>
    <row r="85" spans="1:6" x14ac:dyDescent="0.3">
      <c r="B85" s="1" t="s">
        <v>42</v>
      </c>
      <c r="C85" s="6">
        <v>42.466513481765872</v>
      </c>
      <c r="D85" s="6">
        <f t="shared" si="0"/>
        <v>-2.2648330602652678</v>
      </c>
      <c r="E85" s="6">
        <v>48.834202181932078</v>
      </c>
      <c r="F85" s="6">
        <f t="shared" si="1"/>
        <v>-0.88703336498532082</v>
      </c>
    </row>
    <row r="86" spans="1:6" x14ac:dyDescent="0.3">
      <c r="B86" s="1" t="s">
        <v>43</v>
      </c>
      <c r="C86" s="6">
        <v>41.656300019025096</v>
      </c>
      <c r="D86" s="6">
        <f t="shared" si="0"/>
        <v>-2.6307893146016994</v>
      </c>
      <c r="E86" s="6">
        <v>48.532988737983459</v>
      </c>
      <c r="F86" s="6">
        <f t="shared" si="1"/>
        <v>-0.83504233453157184</v>
      </c>
    </row>
    <row r="87" spans="1:6" x14ac:dyDescent="0.3">
      <c r="B87" s="1" t="s">
        <v>44</v>
      </c>
      <c r="C87" s="6">
        <v>42.227512870280371</v>
      </c>
      <c r="D87" s="6">
        <f t="shared" si="0"/>
        <v>-1.3996848397006758</v>
      </c>
      <c r="E87" s="6">
        <v>48.759625811132132</v>
      </c>
      <c r="F87" s="6">
        <f t="shared" si="1"/>
        <v>-0.34619467504064261</v>
      </c>
    </row>
    <row r="88" spans="1:6" x14ac:dyDescent="0.3">
      <c r="B88" s="1" t="s">
        <v>45</v>
      </c>
      <c r="C88" s="6">
        <v>42.025995055486604</v>
      </c>
      <c r="D88" s="6">
        <f t="shared" si="0"/>
        <v>-1.2961784031625783</v>
      </c>
      <c r="E88" s="6">
        <v>48.421363020501332</v>
      </c>
      <c r="F88" s="6">
        <f t="shared" si="1"/>
        <v>-0.51720943135023845</v>
      </c>
    </row>
    <row r="89" spans="1:6" x14ac:dyDescent="0.3">
      <c r="B89" s="1" t="s">
        <v>46</v>
      </c>
      <c r="C89" s="6">
        <v>43.932384340238492</v>
      </c>
      <c r="D89" s="6">
        <f t="shared" si="0"/>
        <v>0.65918454400963356</v>
      </c>
      <c r="E89" s="6">
        <v>48.869499377468642</v>
      </c>
      <c r="F89" s="6">
        <f t="shared" si="1"/>
        <v>4.1638579402736298E-2</v>
      </c>
    </row>
    <row r="90" spans="1:6" x14ac:dyDescent="0.3">
      <c r="B90" s="1" t="s">
        <v>47</v>
      </c>
      <c r="C90" s="6">
        <v>43.703814501175422</v>
      </c>
      <c r="D90" s="6">
        <f t="shared" si="0"/>
        <v>1.4823252449894966</v>
      </c>
      <c r="E90" s="6">
        <v>48.669215515659879</v>
      </c>
      <c r="F90" s="6">
        <f t="shared" si="1"/>
        <v>0.21301268309651533</v>
      </c>
    </row>
    <row r="91" spans="1:6" x14ac:dyDescent="0.3">
      <c r="B91" s="1" t="s">
        <v>48</v>
      </c>
      <c r="C91" s="6">
        <v>43.227141508348438</v>
      </c>
      <c r="D91" s="6">
        <f t="shared" si="0"/>
        <v>1.5839534581979535</v>
      </c>
      <c r="E91" s="6">
        <v>48.540326430971511</v>
      </c>
      <c r="F91" s="6">
        <f t="shared" si="1"/>
        <v>0.17646427373296092</v>
      </c>
    </row>
    <row r="92" spans="1:6" x14ac:dyDescent="0.3">
      <c r="B92" s="1" t="s">
        <v>49</v>
      </c>
      <c r="C92" s="6">
        <v>41.585303751031887</v>
      </c>
      <c r="D92" s="6">
        <f t="shared" si="0"/>
        <v>1.2609801170889057E-2</v>
      </c>
      <c r="E92" s="6">
        <v>48.179326157444599</v>
      </c>
      <c r="F92" s="6">
        <f t="shared" si="1"/>
        <v>-0.25551165126653785</v>
      </c>
    </row>
    <row r="93" spans="1:6" x14ac:dyDescent="0.3">
      <c r="A93" s="1">
        <v>2017</v>
      </c>
      <c r="B93" s="1" t="s">
        <v>38</v>
      </c>
      <c r="C93" s="6">
        <v>41.720293494237424</v>
      </c>
      <c r="D93" s="6">
        <f t="shared" si="0"/>
        <v>0.15233307559122267</v>
      </c>
      <c r="E93" s="6">
        <v>48.511993664005594</v>
      </c>
      <c r="F93" s="6">
        <f t="shared" si="1"/>
        <v>7.5798145383409121E-2</v>
      </c>
    </row>
    <row r="94" spans="1:6" x14ac:dyDescent="0.3">
      <c r="B94" s="1" t="s">
        <v>39</v>
      </c>
      <c r="C94" s="6">
        <v>40.531023998753533</v>
      </c>
      <c r="D94" s="6">
        <f t="shared" si="0"/>
        <v>-1.8483623471780888</v>
      </c>
      <c r="E94" s="6">
        <v>48.235260198249378</v>
      </c>
      <c r="F94" s="6">
        <f t="shared" si="1"/>
        <v>-0.35264078673753829</v>
      </c>
    </row>
    <row r="95" spans="1:6" x14ac:dyDescent="0.3">
      <c r="B95" s="1" t="s">
        <v>40</v>
      </c>
      <c r="C95" s="6">
        <v>40.05702968447612</v>
      </c>
      <c r="D95" s="6">
        <f t="shared" si="0"/>
        <v>-2.2838804919586408</v>
      </c>
      <c r="E95" s="6">
        <v>47.961793562278174</v>
      </c>
      <c r="F95" s="6">
        <f t="shared" si="1"/>
        <v>-0.68844405996295421</v>
      </c>
    </row>
    <row r="96" spans="1:6" x14ac:dyDescent="0.3">
      <c r="B96" s="1" t="s">
        <v>41</v>
      </c>
      <c r="C96" s="6">
        <v>40.230169898902723</v>
      </c>
      <c r="D96" s="6">
        <f t="shared" si="0"/>
        <v>-2.2399440735506104</v>
      </c>
      <c r="E96" s="6">
        <v>48.040879719418314</v>
      </c>
      <c r="F96" s="6">
        <f t="shared" si="1"/>
        <v>-0.59040207765556829</v>
      </c>
    </row>
    <row r="97" spans="1:6" x14ac:dyDescent="0.3">
      <c r="B97" s="1" t="s">
        <v>42</v>
      </c>
      <c r="C97" s="6">
        <v>41.262810068830483</v>
      </c>
      <c r="D97" s="6">
        <f t="shared" si="0"/>
        <v>-1.2037034129353898</v>
      </c>
      <c r="E97" s="6">
        <v>48.490397280909377</v>
      </c>
      <c r="F97" s="6">
        <f t="shared" si="1"/>
        <v>-0.34380490102270045</v>
      </c>
    </row>
    <row r="98" spans="1:6" x14ac:dyDescent="0.3">
      <c r="B98" s="1" t="s">
        <v>43</v>
      </c>
      <c r="C98" s="6">
        <v>42.394340204308008</v>
      </c>
      <c r="D98" s="6">
        <f t="shared" ref="D98:D128" si="2">+C98-C86</f>
        <v>0.73804018528291238</v>
      </c>
      <c r="E98" s="6">
        <v>48.831645391272247</v>
      </c>
      <c r="F98" s="6">
        <f t="shared" ref="F98:F128" si="3">+E98-E86</f>
        <v>0.29865665328878777</v>
      </c>
    </row>
    <row r="99" spans="1:6" x14ac:dyDescent="0.3">
      <c r="B99" s="1" t="s">
        <v>44</v>
      </c>
      <c r="C99" s="6">
        <v>42.489821048472862</v>
      </c>
      <c r="D99" s="6">
        <f t="shared" si="2"/>
        <v>0.26230817819249097</v>
      </c>
      <c r="E99" s="6">
        <v>48.745081354790969</v>
      </c>
      <c r="F99" s="6">
        <f t="shared" si="3"/>
        <v>-1.454445634116297E-2</v>
      </c>
    </row>
    <row r="100" spans="1:6" x14ac:dyDescent="0.3">
      <c r="B100" s="1" t="s">
        <v>45</v>
      </c>
      <c r="C100" s="6">
        <v>43.112840091287914</v>
      </c>
      <c r="D100" s="6">
        <f t="shared" si="2"/>
        <v>1.0868450358013106</v>
      </c>
      <c r="E100" s="6">
        <v>48.698017114846721</v>
      </c>
      <c r="F100" s="6">
        <f t="shared" si="3"/>
        <v>0.27665409434538901</v>
      </c>
    </row>
    <row r="101" spans="1:6" x14ac:dyDescent="0.3">
      <c r="B101" s="1" t="s">
        <v>46</v>
      </c>
      <c r="C101" s="6">
        <v>42.52388283498469</v>
      </c>
      <c r="D101" s="6">
        <f t="shared" si="2"/>
        <v>-1.4085015052538026</v>
      </c>
      <c r="E101" s="6">
        <v>48.493632606982814</v>
      </c>
      <c r="F101" s="6">
        <f t="shared" si="3"/>
        <v>-0.37586677048582828</v>
      </c>
    </row>
    <row r="102" spans="1:6" x14ac:dyDescent="0.3">
      <c r="B102" s="1" t="s">
        <v>47</v>
      </c>
      <c r="C102" s="6">
        <v>42.263273723580134</v>
      </c>
      <c r="D102" s="6">
        <f t="shared" si="2"/>
        <v>-1.4405407775952881</v>
      </c>
      <c r="E102" s="6">
        <v>48.302483006261767</v>
      </c>
      <c r="F102" s="6">
        <f t="shared" si="3"/>
        <v>-0.36673250939811197</v>
      </c>
    </row>
    <row r="103" spans="1:6" x14ac:dyDescent="0.3">
      <c r="B103" s="1" t="s">
        <v>48</v>
      </c>
      <c r="C103" s="6">
        <v>41.885391698682575</v>
      </c>
      <c r="D103" s="6">
        <f t="shared" si="2"/>
        <v>-1.3417498096658633</v>
      </c>
      <c r="E103" s="6">
        <v>48.143252701880549</v>
      </c>
      <c r="F103" s="6">
        <f t="shared" si="3"/>
        <v>-0.3970737290909625</v>
      </c>
    </row>
    <row r="104" spans="1:6" x14ac:dyDescent="0.3">
      <c r="B104" s="1" t="s">
        <v>49</v>
      </c>
      <c r="C104" s="6">
        <v>41.740658211059703</v>
      </c>
      <c r="D104" s="6">
        <f t="shared" si="2"/>
        <v>0.15535446002781583</v>
      </c>
      <c r="E104" s="6">
        <v>48.193443341705702</v>
      </c>
      <c r="F104" s="6">
        <f t="shared" si="3"/>
        <v>1.4117184261102977E-2</v>
      </c>
    </row>
    <row r="105" spans="1:6" x14ac:dyDescent="0.3">
      <c r="A105" s="1">
        <v>2018</v>
      </c>
      <c r="B105" s="1" t="s">
        <v>38</v>
      </c>
      <c r="C105" s="6">
        <v>42.115752028550979</v>
      </c>
      <c r="D105" s="6">
        <f t="shared" si="2"/>
        <v>0.39545853431355482</v>
      </c>
      <c r="E105" s="6">
        <v>48.421565357412476</v>
      </c>
      <c r="F105" s="6">
        <f t="shared" si="3"/>
        <v>-9.042830659311818E-2</v>
      </c>
    </row>
    <row r="106" spans="1:6" x14ac:dyDescent="0.3">
      <c r="B106" s="1" t="s">
        <v>39</v>
      </c>
      <c r="C106" s="6">
        <v>41.996761752021769</v>
      </c>
      <c r="D106" s="6">
        <f t="shared" si="2"/>
        <v>1.4657377532682361</v>
      </c>
      <c r="E106" s="6">
        <v>48.597629937078239</v>
      </c>
      <c r="F106" s="6">
        <f t="shared" si="3"/>
        <v>0.36236973882886048</v>
      </c>
    </row>
    <row r="107" spans="1:6" x14ac:dyDescent="0.3">
      <c r="B107" s="1" t="s">
        <v>40</v>
      </c>
      <c r="C107" s="6">
        <v>42.483646061850777</v>
      </c>
      <c r="D107" s="6">
        <f t="shared" si="2"/>
        <v>2.426616377374657</v>
      </c>
      <c r="E107" s="6">
        <v>48.523092821400205</v>
      </c>
      <c r="F107" s="6">
        <f t="shared" si="3"/>
        <v>0.56129925912203049</v>
      </c>
    </row>
    <row r="108" spans="1:6" x14ac:dyDescent="0.3">
      <c r="B108" s="1" t="s">
        <v>41</v>
      </c>
      <c r="C108" s="6">
        <v>41.90173798880685</v>
      </c>
      <c r="D108" s="6">
        <f t="shared" si="2"/>
        <v>1.6715680899041274</v>
      </c>
      <c r="E108" s="6">
        <v>48.320106324571185</v>
      </c>
      <c r="F108" s="6">
        <f t="shared" si="3"/>
        <v>0.27922660515287134</v>
      </c>
    </row>
    <row r="109" spans="1:6" x14ac:dyDescent="0.3">
      <c r="B109" s="1" t="s">
        <v>42</v>
      </c>
      <c r="C109" s="6">
        <v>41.550666836569405</v>
      </c>
      <c r="D109" s="6">
        <f t="shared" si="2"/>
        <v>0.28785676773892277</v>
      </c>
      <c r="E109" s="6">
        <v>48.108304008959486</v>
      </c>
      <c r="F109" s="6">
        <f t="shared" si="3"/>
        <v>-0.38209327194989129</v>
      </c>
    </row>
    <row r="110" spans="1:6" x14ac:dyDescent="0.3">
      <c r="B110" s="1" t="s">
        <v>43</v>
      </c>
      <c r="C110" s="6">
        <v>41.070844293847436</v>
      </c>
      <c r="D110" s="6">
        <f t="shared" si="2"/>
        <v>-1.3234959104605721</v>
      </c>
      <c r="E110" s="6">
        <v>47.956211219969262</v>
      </c>
      <c r="F110" s="6">
        <f t="shared" si="3"/>
        <v>-0.87543417130298451</v>
      </c>
    </row>
    <row r="111" spans="1:6" x14ac:dyDescent="0.3">
      <c r="B111" s="1" t="s">
        <v>44</v>
      </c>
      <c r="C111" s="6">
        <v>41.192149648511098</v>
      </c>
      <c r="D111" s="6">
        <f t="shared" si="2"/>
        <v>-1.2976713999617644</v>
      </c>
      <c r="E111" s="6">
        <v>48.022504717654364</v>
      </c>
      <c r="F111" s="6">
        <f t="shared" si="3"/>
        <v>-0.72257663713660492</v>
      </c>
    </row>
    <row r="112" spans="1:6" x14ac:dyDescent="0.3">
      <c r="B112" s="1" t="s">
        <v>45</v>
      </c>
      <c r="C112" s="6">
        <v>41.294642007815433</v>
      </c>
      <c r="D112" s="6">
        <f t="shared" si="2"/>
        <v>-1.8181980834724811</v>
      </c>
      <c r="E112" s="6">
        <v>47.962368823092824</v>
      </c>
      <c r="F112" s="6">
        <f t="shared" si="3"/>
        <v>-0.7356482917538969</v>
      </c>
    </row>
    <row r="113" spans="1:6" x14ac:dyDescent="0.3">
      <c r="B113" s="1" t="s">
        <v>46</v>
      </c>
      <c r="C113" s="6">
        <v>41.964593167838181</v>
      </c>
      <c r="D113" s="6">
        <f t="shared" si="2"/>
        <v>-0.55928966714650841</v>
      </c>
      <c r="E113" s="6">
        <v>48.121878115812287</v>
      </c>
      <c r="F113" s="6">
        <f t="shared" si="3"/>
        <v>-0.3717544911705275</v>
      </c>
    </row>
    <row r="114" spans="1:6" x14ac:dyDescent="0.3">
      <c r="B114" s="1" t="s">
        <v>47</v>
      </c>
      <c r="C114" s="6">
        <v>42.05803597438679</v>
      </c>
      <c r="D114" s="6">
        <f t="shared" si="2"/>
        <v>-0.20523774919334414</v>
      </c>
      <c r="E114" s="6">
        <v>48.16235700675395</v>
      </c>
      <c r="F114" s="6">
        <f t="shared" si="3"/>
        <v>-0.14012599950781635</v>
      </c>
    </row>
    <row r="115" spans="1:6" x14ac:dyDescent="0.3">
      <c r="B115" s="1" t="s">
        <v>48</v>
      </c>
      <c r="C115" s="6">
        <v>40.657907978513336</v>
      </c>
      <c r="D115" s="6">
        <f t="shared" si="2"/>
        <v>-1.2274837201692392</v>
      </c>
      <c r="E115" s="6">
        <v>47.675455163216014</v>
      </c>
      <c r="F115" s="6">
        <f t="shared" si="3"/>
        <v>-0.46779753866453433</v>
      </c>
    </row>
    <row r="116" spans="1:6" x14ac:dyDescent="0.3">
      <c r="B116" s="1" t="s">
        <v>49</v>
      </c>
      <c r="C116" s="6">
        <v>39.317050865352435</v>
      </c>
      <c r="D116" s="6">
        <f t="shared" si="2"/>
        <v>-2.4236073457072678</v>
      </c>
      <c r="E116" s="6">
        <v>47.295578670459534</v>
      </c>
      <c r="F116" s="6">
        <f t="shared" si="3"/>
        <v>-0.8978646712461682</v>
      </c>
    </row>
    <row r="117" spans="1:6" x14ac:dyDescent="0.3">
      <c r="A117" s="1">
        <v>2019</v>
      </c>
      <c r="B117" s="1" t="s">
        <v>38</v>
      </c>
      <c r="C117" s="6">
        <v>39.012603851164478</v>
      </c>
      <c r="D117" s="6">
        <f t="shared" si="2"/>
        <v>-3.1031481773865011</v>
      </c>
      <c r="E117" s="6">
        <v>46.964675498970863</v>
      </c>
      <c r="F117" s="6">
        <f t="shared" si="3"/>
        <v>-1.4568898584416132</v>
      </c>
    </row>
    <row r="118" spans="1:6" x14ac:dyDescent="0.3">
      <c r="B118" s="1" t="s">
        <v>39</v>
      </c>
      <c r="C118" s="6">
        <v>41.118852018389944</v>
      </c>
      <c r="D118" s="6">
        <f t="shared" si="2"/>
        <v>-0.87790973363182445</v>
      </c>
      <c r="E118" s="6">
        <v>47.679589874389386</v>
      </c>
      <c r="F118" s="6">
        <f t="shared" si="3"/>
        <v>-0.91804006268885274</v>
      </c>
    </row>
    <row r="119" spans="1:6" x14ac:dyDescent="0.3">
      <c r="B119" s="1" t="s">
        <v>40</v>
      </c>
      <c r="C119" s="6">
        <v>42.239712937658574</v>
      </c>
      <c r="D119" s="6">
        <f t="shared" si="2"/>
        <v>-0.24393312419220337</v>
      </c>
      <c r="E119" s="6">
        <v>48.083901343910703</v>
      </c>
      <c r="F119" s="6">
        <f t="shared" si="3"/>
        <v>-0.43919147748950138</v>
      </c>
    </row>
    <row r="120" spans="1:6" x14ac:dyDescent="0.3">
      <c r="B120" s="1" t="s">
        <v>41</v>
      </c>
      <c r="C120" s="6">
        <v>42.100063216991465</v>
      </c>
      <c r="D120" s="6">
        <f t="shared" si="2"/>
        <v>0.19832522818461484</v>
      </c>
      <c r="E120" s="6">
        <v>47.944129604275624</v>
      </c>
      <c r="F120" s="6">
        <f t="shared" si="3"/>
        <v>-0.37597672029556151</v>
      </c>
    </row>
    <row r="121" spans="1:6" x14ac:dyDescent="0.3">
      <c r="B121" s="1" t="s">
        <v>42</v>
      </c>
      <c r="C121" s="6">
        <v>41.085895393044503</v>
      </c>
      <c r="D121" s="6">
        <f t="shared" si="2"/>
        <v>-0.46477144352490285</v>
      </c>
      <c r="E121" s="6">
        <v>47.528667927928034</v>
      </c>
      <c r="F121" s="6">
        <f t="shared" si="3"/>
        <v>-0.57963608103145248</v>
      </c>
    </row>
    <row r="122" spans="1:6" x14ac:dyDescent="0.3">
      <c r="B122" s="1" t="s">
        <v>43</v>
      </c>
      <c r="C122" s="6">
        <v>39.361086308773402</v>
      </c>
      <c r="D122" s="6">
        <f t="shared" si="2"/>
        <v>-1.7097579850740345</v>
      </c>
      <c r="E122" s="6">
        <v>47.013303156988499</v>
      </c>
      <c r="F122" s="6">
        <f t="shared" si="3"/>
        <v>-0.94290806298076291</v>
      </c>
    </row>
    <row r="123" spans="1:6" x14ac:dyDescent="0.3">
      <c r="B123" s="1" t="s">
        <v>44</v>
      </c>
      <c r="C123" s="6">
        <v>39.0632562008619</v>
      </c>
      <c r="D123" s="6">
        <f t="shared" si="2"/>
        <v>-2.1288934476491974</v>
      </c>
      <c r="E123" s="6">
        <v>46.863650938296949</v>
      </c>
      <c r="F123" s="6">
        <f t="shared" si="3"/>
        <v>-1.1588537793574147</v>
      </c>
    </row>
    <row r="124" spans="1:6" x14ac:dyDescent="0.3">
      <c r="B124" s="1" t="s">
        <v>45</v>
      </c>
      <c r="C124" s="6">
        <v>39.412824849688732</v>
      </c>
      <c r="D124" s="6">
        <f t="shared" si="2"/>
        <v>-1.8818171581267009</v>
      </c>
      <c r="E124" s="6">
        <v>46.708767507949766</v>
      </c>
      <c r="F124" s="6">
        <f t="shared" si="3"/>
        <v>-1.2536013151430581</v>
      </c>
    </row>
    <row r="125" spans="1:6" x14ac:dyDescent="0.3">
      <c r="B125" s="1" t="s">
        <v>46</v>
      </c>
      <c r="C125" s="6">
        <v>41.374714967159569</v>
      </c>
      <c r="D125" s="6">
        <f t="shared" si="2"/>
        <v>-0.58987820067861207</v>
      </c>
      <c r="E125" s="6">
        <v>47.245261574361855</v>
      </c>
      <c r="F125" s="6">
        <f t="shared" si="3"/>
        <v>-0.87661654145043144</v>
      </c>
    </row>
    <row r="126" spans="1:6" x14ac:dyDescent="0.3">
      <c r="B126" s="1" t="s">
        <v>47</v>
      </c>
      <c r="C126" s="6">
        <v>42.278240343646651</v>
      </c>
      <c r="D126" s="6">
        <f t="shared" si="2"/>
        <v>0.22020436925986075</v>
      </c>
      <c r="E126" s="6">
        <v>47.609436363819526</v>
      </c>
      <c r="F126" s="6">
        <f t="shared" si="3"/>
        <v>-0.55292064293442422</v>
      </c>
    </row>
    <row r="127" spans="1:6" x14ac:dyDescent="0.3">
      <c r="B127" s="1" t="s">
        <v>48</v>
      </c>
      <c r="C127" s="6">
        <v>41.825923705342731</v>
      </c>
      <c r="D127" s="6">
        <f t="shared" si="2"/>
        <v>1.1680157268293954</v>
      </c>
      <c r="E127" s="6">
        <v>47.729222877980824</v>
      </c>
      <c r="F127" s="6">
        <f t="shared" si="3"/>
        <v>5.3767714764809682E-2</v>
      </c>
    </row>
    <row r="128" spans="1:6" x14ac:dyDescent="0.3">
      <c r="B128" s="1" t="s">
        <v>49</v>
      </c>
      <c r="C128" s="6">
        <v>41.68184535489155</v>
      </c>
      <c r="D128" s="6">
        <f t="shared" si="2"/>
        <v>2.3647944895391149</v>
      </c>
      <c r="E128" s="6">
        <v>47.866992921787848</v>
      </c>
      <c r="F128" s="6">
        <f t="shared" si="3"/>
        <v>0.57141425132831358</v>
      </c>
    </row>
    <row r="129" spans="1:6" x14ac:dyDescent="0.3">
      <c r="C129" s="6"/>
      <c r="D129" s="6"/>
      <c r="E129" s="6"/>
      <c r="F129" s="6"/>
    </row>
    <row r="130" spans="1:6" x14ac:dyDescent="0.3">
      <c r="A130" s="1">
        <v>2020</v>
      </c>
      <c r="B130" s="1" t="s">
        <v>38</v>
      </c>
      <c r="C130" s="15" t="s">
        <v>314</v>
      </c>
      <c r="D130" s="15" t="s">
        <v>314</v>
      </c>
      <c r="E130" s="15" t="s">
        <v>314</v>
      </c>
      <c r="F130" s="15" t="s">
        <v>314</v>
      </c>
    </row>
    <row r="131" spans="1:6" x14ac:dyDescent="0.3">
      <c r="B131" s="1" t="s">
        <v>39</v>
      </c>
      <c r="C131" s="15" t="s">
        <v>314</v>
      </c>
      <c r="D131" s="15" t="s">
        <v>314</v>
      </c>
      <c r="E131" s="15" t="s">
        <v>314</v>
      </c>
      <c r="F131" s="15" t="s">
        <v>314</v>
      </c>
    </row>
    <row r="132" spans="1:6" x14ac:dyDescent="0.3">
      <c r="B132" s="1" t="s">
        <v>40</v>
      </c>
      <c r="C132" s="15" t="s">
        <v>314</v>
      </c>
      <c r="D132" s="15" t="s">
        <v>314</v>
      </c>
      <c r="E132" s="15" t="s">
        <v>314</v>
      </c>
      <c r="F132" s="15" t="s">
        <v>314</v>
      </c>
    </row>
    <row r="133" spans="1:6" x14ac:dyDescent="0.3">
      <c r="B133" s="1" t="s">
        <v>41</v>
      </c>
      <c r="C133" s="15" t="s">
        <v>314</v>
      </c>
      <c r="D133" s="15" t="s">
        <v>314</v>
      </c>
      <c r="E133" s="15" t="s">
        <v>314</v>
      </c>
      <c r="F133" s="15" t="s">
        <v>314</v>
      </c>
    </row>
    <row r="134" spans="1:6" x14ac:dyDescent="0.3">
      <c r="C134" s="15"/>
      <c r="D134" s="15"/>
      <c r="E134" s="15"/>
      <c r="F134" s="15"/>
    </row>
    <row r="135" spans="1:6" x14ac:dyDescent="0.3">
      <c r="A135" s="1">
        <v>2020</v>
      </c>
      <c r="B135" s="1" t="s">
        <v>42</v>
      </c>
      <c r="C135" s="6">
        <v>39.806756305831364</v>
      </c>
      <c r="D135" s="6">
        <f t="shared" ref="D135:D142" si="4">+C135-C121</f>
        <v>-1.2791390872131387</v>
      </c>
      <c r="E135" s="6">
        <v>46.990259726634761</v>
      </c>
      <c r="F135" s="6">
        <f t="shared" ref="F135:F142" si="5">+E135-E121</f>
        <v>-0.53840820129327227</v>
      </c>
    </row>
    <row r="136" spans="1:6" x14ac:dyDescent="0.3">
      <c r="B136" s="1" t="s">
        <v>43</v>
      </c>
      <c r="C136" s="6">
        <v>39.420025783822467</v>
      </c>
      <c r="D136" s="6">
        <f t="shared" si="4"/>
        <v>5.8939475049065493E-2</v>
      </c>
      <c r="E136" s="6">
        <v>47.209367075428496</v>
      </c>
      <c r="F136" s="6">
        <f t="shared" si="5"/>
        <v>0.1960639184399966</v>
      </c>
    </row>
    <row r="137" spans="1:6" x14ac:dyDescent="0.3">
      <c r="B137" s="1" t="s">
        <v>44</v>
      </c>
      <c r="C137" s="6">
        <v>41.426672903234227</v>
      </c>
      <c r="D137" s="6">
        <f t="shared" si="4"/>
        <v>2.3634167023723265</v>
      </c>
      <c r="E137" s="6">
        <v>48.003221634822921</v>
      </c>
      <c r="F137" s="6">
        <f t="shared" si="5"/>
        <v>1.139570696525972</v>
      </c>
    </row>
    <row r="138" spans="1:6" x14ac:dyDescent="0.3">
      <c r="B138" s="1" t="s">
        <v>45</v>
      </c>
      <c r="C138" s="6">
        <v>41.464411284154579</v>
      </c>
      <c r="D138" s="6">
        <f t="shared" si="4"/>
        <v>2.0515864344658468</v>
      </c>
      <c r="E138" s="6">
        <v>48.463143298053382</v>
      </c>
      <c r="F138" s="6">
        <f t="shared" si="5"/>
        <v>1.7543757901036159</v>
      </c>
    </row>
    <row r="139" spans="1:6" x14ac:dyDescent="0.3">
      <c r="B139" s="1" t="s">
        <v>46</v>
      </c>
      <c r="C139" s="6">
        <v>41.901811388369566</v>
      </c>
      <c r="D139" s="6">
        <f t="shared" si="4"/>
        <v>0.52709642120999689</v>
      </c>
      <c r="E139" s="6">
        <v>48.668374968121157</v>
      </c>
      <c r="F139" s="6">
        <f t="shared" si="5"/>
        <v>1.4231133937593015</v>
      </c>
    </row>
    <row r="140" spans="1:6" x14ac:dyDescent="0.3">
      <c r="B140" s="1" t="s">
        <v>47</v>
      </c>
      <c r="C140" s="6">
        <v>42.1668864517423</v>
      </c>
      <c r="D140" s="6">
        <f t="shared" si="4"/>
        <v>-0.11135389190435063</v>
      </c>
      <c r="E140" s="6">
        <v>48.966069691901133</v>
      </c>
      <c r="F140" s="6">
        <f t="shared" si="5"/>
        <v>1.3566333280816067</v>
      </c>
    </row>
    <row r="141" spans="1:6" x14ac:dyDescent="0.3">
      <c r="B141" s="1" t="s">
        <v>48</v>
      </c>
      <c r="C141" s="6">
        <v>42.9</v>
      </c>
      <c r="D141" s="6">
        <f t="shared" si="4"/>
        <v>1.0740762946572673</v>
      </c>
      <c r="E141" s="6">
        <v>49.2</v>
      </c>
      <c r="F141" s="6">
        <f t="shared" si="5"/>
        <v>1.4707771220191788</v>
      </c>
    </row>
    <row r="142" spans="1:6" x14ac:dyDescent="0.3">
      <c r="B142" s="1" t="s">
        <v>49</v>
      </c>
      <c r="C142" s="6">
        <v>42.670342931706465</v>
      </c>
      <c r="D142" s="6">
        <f t="shared" si="4"/>
        <v>0.98849757681491468</v>
      </c>
      <c r="E142" s="6">
        <v>49.241206319885443</v>
      </c>
      <c r="F142" s="6">
        <f t="shared" si="5"/>
        <v>1.374213398097595</v>
      </c>
    </row>
    <row r="143" spans="1:6" x14ac:dyDescent="0.3">
      <c r="A143" s="1">
        <v>2021</v>
      </c>
      <c r="B143" s="1" t="s">
        <v>38</v>
      </c>
      <c r="C143" s="6">
        <v>42.291057881788248</v>
      </c>
      <c r="D143" s="15" t="s">
        <v>314</v>
      </c>
      <c r="E143" s="6">
        <v>49.020602922551824</v>
      </c>
      <c r="F143" s="15" t="s">
        <v>314</v>
      </c>
    </row>
    <row r="144" spans="1:6" x14ac:dyDescent="0.3">
      <c r="B144" s="1" t="s">
        <v>39</v>
      </c>
      <c r="C144" s="6">
        <v>41.162051170341506</v>
      </c>
      <c r="D144" s="15" t="s">
        <v>314</v>
      </c>
      <c r="E144" s="6">
        <v>48.595348721384035</v>
      </c>
      <c r="F144" s="15" t="s">
        <v>314</v>
      </c>
    </row>
    <row r="145" spans="2:6" x14ac:dyDescent="0.3">
      <c r="B145" s="1" t="s">
        <v>40</v>
      </c>
      <c r="C145" s="6">
        <v>41.794241582380295</v>
      </c>
      <c r="D145" s="15" t="s">
        <v>314</v>
      </c>
      <c r="E145" s="6">
        <v>48.627567621954725</v>
      </c>
      <c r="F145" s="15" t="s">
        <v>314</v>
      </c>
    </row>
    <row r="146" spans="2:6" x14ac:dyDescent="0.3">
      <c r="B146" s="1" t="s">
        <v>41</v>
      </c>
      <c r="C146" s="6">
        <v>41.992181058679805</v>
      </c>
      <c r="D146" s="15" t="s">
        <v>314</v>
      </c>
      <c r="E146" s="6">
        <v>48.520209639503193</v>
      </c>
      <c r="F146" s="15" t="s">
        <v>314</v>
      </c>
    </row>
    <row r="147" spans="2:6" x14ac:dyDescent="0.3">
      <c r="B147" s="1" t="s">
        <v>42</v>
      </c>
      <c r="C147" s="6">
        <v>41.635128150837794</v>
      </c>
      <c r="D147" s="15">
        <f>+C147-C135</f>
        <v>1.8283718450064299</v>
      </c>
      <c r="E147" s="6">
        <v>48.126004621314131</v>
      </c>
      <c r="F147" s="15">
        <f>+E147-E135</f>
        <v>1.1357448946793696</v>
      </c>
    </row>
    <row r="148" spans="2:6" x14ac:dyDescent="0.3">
      <c r="B148" s="1" t="s">
        <v>43</v>
      </c>
      <c r="C148" s="6">
        <v>40.696294595341882</v>
      </c>
      <c r="D148" s="15">
        <f>+C148-C136</f>
        <v>1.2762688115194152</v>
      </c>
      <c r="E148" s="6">
        <v>47.662036179181229</v>
      </c>
      <c r="F148" s="15">
        <f>+E148-E136</f>
        <v>0.45266910375273284</v>
      </c>
    </row>
  </sheetData>
  <mergeCells count="9">
    <mergeCell ref="A17:F17"/>
    <mergeCell ref="A10:F11"/>
    <mergeCell ref="N9:O9"/>
    <mergeCell ref="N10:O10"/>
    <mergeCell ref="A14:F14"/>
    <mergeCell ref="A15:F15"/>
    <mergeCell ref="A16:F16"/>
    <mergeCell ref="A12:F12"/>
    <mergeCell ref="A13:F13"/>
  </mergeCells>
  <pageMargins left="0.7" right="0.7" top="0.75" bottom="0.75" header="0.3" footer="0.3"/>
  <pageSetup paperSize="9" scale="35" orientation="portrait" r:id="rId1"/>
  <rowBreaks count="1" manualBreakCount="1">
    <brk id="130" max="14" man="1"/>
  </rowBreaks>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6"/>
  <sheetViews>
    <sheetView zoomScale="90" zoomScaleNormal="90" workbookViewId="0">
      <selection activeCell="A9" sqref="A9"/>
    </sheetView>
  </sheetViews>
  <sheetFormatPr baseColWidth="10" defaultColWidth="11.5546875" defaultRowHeight="14.4" x14ac:dyDescent="0.3"/>
  <cols>
    <col min="1" max="1" width="8.33203125" style="1" customWidth="1"/>
    <col min="2" max="2" width="11.5546875" style="1"/>
    <col min="3" max="3" width="13.44140625" style="1" customWidth="1"/>
    <col min="4" max="4" width="12.6640625" style="1" customWidth="1"/>
    <col min="5" max="5" width="16.109375" style="1" customWidth="1"/>
    <col min="6" max="6" width="12.44140625" style="1" customWidth="1"/>
    <col min="7" max="7" width="12.5546875" style="1" customWidth="1"/>
    <col min="8"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2.95" customHeight="1" x14ac:dyDescent="0.3"/>
    <row r="9" spans="1:15" ht="21" x14ac:dyDescent="0.4">
      <c r="A9" s="8" t="s">
        <v>234</v>
      </c>
      <c r="N9" s="109" t="s">
        <v>61</v>
      </c>
      <c r="O9" s="109"/>
    </row>
    <row r="10" spans="1:15" ht="21" x14ac:dyDescent="0.4">
      <c r="A10" s="118" t="s">
        <v>320</v>
      </c>
      <c r="B10" s="118"/>
      <c r="C10" s="118"/>
      <c r="D10" s="118"/>
      <c r="E10" s="118"/>
      <c r="F10" s="118"/>
      <c r="N10" s="110">
        <v>44497</v>
      </c>
      <c r="O10" s="110"/>
    </row>
    <row r="11" spans="1:15" x14ac:dyDescent="0.3">
      <c r="A11" s="118"/>
      <c r="B11" s="118"/>
      <c r="C11" s="118"/>
      <c r="D11" s="118"/>
      <c r="E11" s="118"/>
      <c r="F11" s="118"/>
    </row>
    <row r="12" spans="1:15" x14ac:dyDescent="0.3">
      <c r="A12" s="114" t="s">
        <v>152</v>
      </c>
      <c r="B12" s="114"/>
      <c r="C12" s="114"/>
      <c r="D12" s="114"/>
      <c r="E12" s="114"/>
      <c r="F12" s="114"/>
    </row>
    <row r="13" spans="1:15" x14ac:dyDescent="0.3">
      <c r="A13" s="114" t="s">
        <v>32</v>
      </c>
      <c r="B13" s="114"/>
      <c r="C13" s="114"/>
      <c r="D13" s="114"/>
      <c r="E13" s="114"/>
      <c r="F13" s="114"/>
    </row>
    <row r="14" spans="1:15" x14ac:dyDescent="0.3">
      <c r="A14" s="114" t="s">
        <v>33</v>
      </c>
      <c r="B14" s="114"/>
      <c r="C14" s="114"/>
      <c r="D14" s="114"/>
      <c r="E14" s="114"/>
      <c r="F14" s="114"/>
    </row>
    <row r="15" spans="1:15" ht="15" customHeight="1" x14ac:dyDescent="0.3">
      <c r="A15" s="114" t="s">
        <v>143</v>
      </c>
      <c r="B15" s="114"/>
      <c r="C15" s="114"/>
      <c r="D15" s="114"/>
      <c r="E15" s="114"/>
      <c r="F15" s="114"/>
    </row>
    <row r="16" spans="1:15" ht="15" customHeight="1" x14ac:dyDescent="0.3">
      <c r="A16" s="114" t="s">
        <v>34</v>
      </c>
      <c r="B16" s="114"/>
      <c r="C16" s="114"/>
      <c r="D16" s="114"/>
      <c r="E16" s="114"/>
      <c r="F16" s="114"/>
      <c r="H16" s="17"/>
      <c r="I16" s="17"/>
      <c r="J16" s="17"/>
      <c r="K16" s="17"/>
      <c r="L16" s="17"/>
      <c r="M16" s="17"/>
    </row>
    <row r="17" spans="1:13" ht="65.400000000000006" customHeight="1" x14ac:dyDescent="0.3">
      <c r="A17" s="123" t="s">
        <v>321</v>
      </c>
      <c r="B17" s="123"/>
      <c r="C17" s="123"/>
      <c r="D17" s="123"/>
      <c r="E17" s="123"/>
      <c r="F17" s="123"/>
      <c r="H17" s="17"/>
      <c r="I17" s="17"/>
      <c r="J17" s="17"/>
      <c r="K17" s="17"/>
      <c r="L17" s="17"/>
      <c r="M17" s="17"/>
    </row>
    <row r="18" spans="1:13" ht="15" customHeight="1" x14ac:dyDescent="0.3">
      <c r="H18" s="17"/>
      <c r="I18" s="17"/>
      <c r="J18" s="17"/>
      <c r="K18" s="17"/>
      <c r="L18" s="17"/>
      <c r="M18" s="17"/>
    </row>
    <row r="19" spans="1:13" ht="15" customHeight="1" x14ac:dyDescent="0.3">
      <c r="H19" s="17"/>
      <c r="I19" s="17"/>
      <c r="J19" s="17"/>
      <c r="K19" s="17"/>
      <c r="L19" s="17"/>
      <c r="M19" s="17"/>
    </row>
    <row r="20" spans="1:13" ht="85.2" customHeight="1" x14ac:dyDescent="0.3">
      <c r="A20" s="4" t="s">
        <v>11</v>
      </c>
      <c r="B20" s="4" t="s">
        <v>58</v>
      </c>
      <c r="C20" s="4" t="s">
        <v>319</v>
      </c>
      <c r="D20" s="4" t="s">
        <v>229</v>
      </c>
      <c r="E20" s="4" t="s">
        <v>383</v>
      </c>
      <c r="F20" s="4" t="s">
        <v>229</v>
      </c>
      <c r="G20" s="17"/>
      <c r="H20" s="17"/>
      <c r="I20" s="17"/>
    </row>
    <row r="21" spans="1:13" x14ac:dyDescent="0.3">
      <c r="A21" s="1">
        <v>2011</v>
      </c>
      <c r="B21" s="1" t="s">
        <v>38</v>
      </c>
      <c r="C21" s="16">
        <v>51.126003228661929</v>
      </c>
      <c r="E21" s="16">
        <v>55.237505131366959</v>
      </c>
    </row>
    <row r="22" spans="1:13" x14ac:dyDescent="0.3">
      <c r="B22" s="1" t="s">
        <v>39</v>
      </c>
      <c r="C22" s="16">
        <v>51.385498252031503</v>
      </c>
      <c r="E22" s="16">
        <v>55.692055341293752</v>
      </c>
    </row>
    <row r="23" spans="1:13" x14ac:dyDescent="0.3">
      <c r="B23" s="1" t="s">
        <v>40</v>
      </c>
      <c r="C23" s="16">
        <v>51.119749055504279</v>
      </c>
      <c r="E23" s="16">
        <v>55.689678203077655</v>
      </c>
    </row>
    <row r="24" spans="1:13" x14ac:dyDescent="0.3">
      <c r="B24" s="1" t="s">
        <v>41</v>
      </c>
      <c r="C24" s="16">
        <v>51.999280189669363</v>
      </c>
      <c r="E24" s="16">
        <v>56.107652934308192</v>
      </c>
    </row>
    <row r="25" spans="1:13" x14ac:dyDescent="0.3">
      <c r="B25" s="1" t="s">
        <v>42</v>
      </c>
      <c r="C25" s="16">
        <v>51.907524654059259</v>
      </c>
      <c r="E25" s="16">
        <v>56.208393174045881</v>
      </c>
    </row>
    <row r="26" spans="1:13" x14ac:dyDescent="0.3">
      <c r="B26" s="1" t="s">
        <v>43</v>
      </c>
      <c r="C26" s="16">
        <v>51.814177929078198</v>
      </c>
      <c r="E26" s="16">
        <v>56.12224563876935</v>
      </c>
    </row>
    <row r="27" spans="1:13" x14ac:dyDescent="0.3">
      <c r="B27" s="1" t="s">
        <v>44</v>
      </c>
      <c r="C27" s="16">
        <v>51.407430486612739</v>
      </c>
      <c r="E27" s="16">
        <v>55.91820706737699</v>
      </c>
    </row>
    <row r="28" spans="1:13" x14ac:dyDescent="0.3">
      <c r="B28" s="1" t="s">
        <v>45</v>
      </c>
      <c r="C28" s="16">
        <v>52.66899886506414</v>
      </c>
      <c r="E28" s="16">
        <v>56.360829826517431</v>
      </c>
    </row>
    <row r="29" spans="1:13" x14ac:dyDescent="0.3">
      <c r="B29" s="1" t="s">
        <v>46</v>
      </c>
      <c r="C29" s="16">
        <v>53.060364994102216</v>
      </c>
      <c r="E29" s="16">
        <v>56.603370380998584</v>
      </c>
    </row>
    <row r="30" spans="1:13" x14ac:dyDescent="0.3">
      <c r="B30" s="1" t="s">
        <v>47</v>
      </c>
      <c r="C30" s="16">
        <v>53.00802734656321</v>
      </c>
      <c r="E30" s="16">
        <v>56.670044408671075</v>
      </c>
    </row>
    <row r="31" spans="1:13" x14ac:dyDescent="0.3">
      <c r="B31" s="1" t="s">
        <v>48</v>
      </c>
      <c r="C31" s="16">
        <v>50.886218906729994</v>
      </c>
      <c r="E31" s="16">
        <v>55.608830117246612</v>
      </c>
    </row>
    <row r="32" spans="1:13" x14ac:dyDescent="0.3">
      <c r="B32" s="1" t="s">
        <v>49</v>
      </c>
      <c r="C32" s="16">
        <v>49.939882675421138</v>
      </c>
      <c r="E32" s="16">
        <v>54.756586920656993</v>
      </c>
    </row>
    <row r="33" spans="1:6" x14ac:dyDescent="0.3">
      <c r="A33" s="1">
        <v>2012</v>
      </c>
      <c r="B33" s="1" t="s">
        <v>38</v>
      </c>
      <c r="C33" s="16">
        <v>49.778911837631959</v>
      </c>
      <c r="D33" s="16">
        <f>+C33-C21</f>
        <v>-1.34709139102997</v>
      </c>
      <c r="E33" s="16">
        <v>54.389731217524705</v>
      </c>
      <c r="F33" s="16">
        <f>+E33-E21</f>
        <v>-0.84777391384225353</v>
      </c>
    </row>
    <row r="34" spans="1:6" x14ac:dyDescent="0.3">
      <c r="B34" s="1" t="s">
        <v>39</v>
      </c>
      <c r="C34" s="16">
        <v>50.152728318363351</v>
      </c>
      <c r="D34" s="16">
        <f t="shared" ref="D34:D97" si="0">+C34-C22</f>
        <v>-1.2327699336681519</v>
      </c>
      <c r="E34" s="16">
        <v>54.607572403091595</v>
      </c>
      <c r="F34" s="16">
        <f t="shared" ref="F34:F97" si="1">+E34-E22</f>
        <v>-1.0844829382021572</v>
      </c>
    </row>
    <row r="35" spans="1:6" x14ac:dyDescent="0.3">
      <c r="B35" s="1" t="s">
        <v>40</v>
      </c>
      <c r="C35" s="16">
        <v>50.509911345849815</v>
      </c>
      <c r="D35" s="16">
        <f t="shared" si="0"/>
        <v>-0.60983770965446382</v>
      </c>
      <c r="E35" s="16">
        <v>54.87099253813804</v>
      </c>
      <c r="F35" s="16">
        <f t="shared" si="1"/>
        <v>-0.81868566493961481</v>
      </c>
    </row>
    <row r="36" spans="1:6" x14ac:dyDescent="0.3">
      <c r="B36" s="1" t="s">
        <v>41</v>
      </c>
      <c r="C36" s="16">
        <v>50.734238303765167</v>
      </c>
      <c r="D36" s="16">
        <f t="shared" si="0"/>
        <v>-1.2650418859041963</v>
      </c>
      <c r="E36" s="16">
        <v>55.32457503890906</v>
      </c>
      <c r="F36" s="16">
        <f t="shared" si="1"/>
        <v>-0.78307789539913131</v>
      </c>
    </row>
    <row r="37" spans="1:6" x14ac:dyDescent="0.3">
      <c r="B37" s="1" t="s">
        <v>42</v>
      </c>
      <c r="C37" s="16">
        <v>52.300664476900238</v>
      </c>
      <c r="D37" s="16">
        <f t="shared" si="0"/>
        <v>0.39313982284097904</v>
      </c>
      <c r="E37" s="16">
        <v>55.948117628363988</v>
      </c>
      <c r="F37" s="16">
        <f t="shared" si="1"/>
        <v>-0.26027554568189259</v>
      </c>
    </row>
    <row r="38" spans="1:6" x14ac:dyDescent="0.3">
      <c r="B38" s="1" t="s">
        <v>43</v>
      </c>
      <c r="C38" s="16">
        <v>51.33019663493782</v>
      </c>
      <c r="D38" s="16">
        <f t="shared" si="0"/>
        <v>-0.48398129414037783</v>
      </c>
      <c r="E38" s="16">
        <v>55.221647837808788</v>
      </c>
      <c r="F38" s="16">
        <f t="shared" si="1"/>
        <v>-0.9005978009605613</v>
      </c>
    </row>
    <row r="39" spans="1:6" x14ac:dyDescent="0.3">
      <c r="B39" s="1" t="s">
        <v>44</v>
      </c>
      <c r="C39" s="16">
        <v>51.946270583064937</v>
      </c>
      <c r="D39" s="16">
        <f t="shared" si="0"/>
        <v>0.53884009645219777</v>
      </c>
      <c r="E39" s="16">
        <v>55.299002501768754</v>
      </c>
      <c r="F39" s="16">
        <f t="shared" si="1"/>
        <v>-0.61920456560823567</v>
      </c>
    </row>
    <row r="40" spans="1:6" x14ac:dyDescent="0.3">
      <c r="B40" s="1" t="s">
        <v>45</v>
      </c>
      <c r="C40" s="16">
        <v>51.628805439691725</v>
      </c>
      <c r="D40" s="16">
        <f t="shared" si="0"/>
        <v>-1.040193425372415</v>
      </c>
      <c r="E40" s="16">
        <v>55.111261907334551</v>
      </c>
      <c r="F40" s="16">
        <f t="shared" si="1"/>
        <v>-1.2495679191828799</v>
      </c>
    </row>
    <row r="41" spans="1:6" x14ac:dyDescent="0.3">
      <c r="B41" s="1" t="s">
        <v>46</v>
      </c>
      <c r="C41" s="16">
        <v>52.171766214126059</v>
      </c>
      <c r="D41" s="16">
        <f t="shared" si="0"/>
        <v>-0.88859877997615655</v>
      </c>
      <c r="E41" s="16">
        <v>55.675141078865529</v>
      </c>
      <c r="F41" s="16">
        <f t="shared" si="1"/>
        <v>-0.92822930213305455</v>
      </c>
    </row>
    <row r="42" spans="1:6" x14ac:dyDescent="0.3">
      <c r="B42" s="1" t="s">
        <v>47</v>
      </c>
      <c r="C42" s="16">
        <v>51.758879649500741</v>
      </c>
      <c r="D42" s="16">
        <f t="shared" si="0"/>
        <v>-1.2491476970624689</v>
      </c>
      <c r="E42" s="16">
        <v>55.618674434427085</v>
      </c>
      <c r="F42" s="16">
        <f t="shared" si="1"/>
        <v>-1.0513699742439897</v>
      </c>
    </row>
    <row r="43" spans="1:6" x14ac:dyDescent="0.3">
      <c r="B43" s="1" t="s">
        <v>48</v>
      </c>
      <c r="C43" s="16">
        <v>49.678178611334459</v>
      </c>
      <c r="D43" s="16">
        <f t="shared" si="0"/>
        <v>-1.2080402953955343</v>
      </c>
      <c r="E43" s="16">
        <v>54.391087034925704</v>
      </c>
      <c r="F43" s="16">
        <f t="shared" si="1"/>
        <v>-1.2177430823209079</v>
      </c>
    </row>
    <row r="44" spans="1:6" x14ac:dyDescent="0.3">
      <c r="B44" s="1" t="s">
        <v>49</v>
      </c>
      <c r="C44" s="16">
        <v>49.219345678623895</v>
      </c>
      <c r="D44" s="16">
        <f t="shared" si="0"/>
        <v>-0.72053699679724303</v>
      </c>
      <c r="E44" s="16">
        <v>53.881872163144607</v>
      </c>
      <c r="F44" s="16">
        <f t="shared" si="1"/>
        <v>-0.87471475751238614</v>
      </c>
    </row>
    <row r="45" spans="1:6" x14ac:dyDescent="0.3">
      <c r="A45" s="1">
        <v>2013</v>
      </c>
      <c r="B45" s="1" t="s">
        <v>38</v>
      </c>
      <c r="C45" s="16">
        <v>48.401001454342719</v>
      </c>
      <c r="D45" s="16">
        <f t="shared" si="0"/>
        <v>-1.3779103832892403</v>
      </c>
      <c r="E45" s="16">
        <v>53.071382227602918</v>
      </c>
      <c r="F45" s="16">
        <f t="shared" si="1"/>
        <v>-1.3183489899217875</v>
      </c>
    </row>
    <row r="46" spans="1:6" x14ac:dyDescent="0.3">
      <c r="B46" s="1" t="s">
        <v>39</v>
      </c>
      <c r="C46" s="16">
        <v>48.355816819844236</v>
      </c>
      <c r="D46" s="16">
        <f t="shared" si="0"/>
        <v>-1.7969114985191155</v>
      </c>
      <c r="E46" s="16">
        <v>52.907083599280277</v>
      </c>
      <c r="F46" s="16">
        <f t="shared" si="1"/>
        <v>-1.700488803811318</v>
      </c>
    </row>
    <row r="47" spans="1:6" x14ac:dyDescent="0.3">
      <c r="B47" s="1" t="s">
        <v>40</v>
      </c>
      <c r="C47" s="16">
        <v>48.656611839454364</v>
      </c>
      <c r="D47" s="16">
        <f t="shared" si="0"/>
        <v>-1.8532995063954516</v>
      </c>
      <c r="E47" s="16">
        <v>52.994334953408206</v>
      </c>
      <c r="F47" s="16">
        <f t="shared" si="1"/>
        <v>-1.8766575847298341</v>
      </c>
    </row>
    <row r="48" spans="1:6" x14ac:dyDescent="0.3">
      <c r="B48" s="1" t="s">
        <v>41</v>
      </c>
      <c r="C48" s="16">
        <v>47.870736959908342</v>
      </c>
      <c r="D48" s="16">
        <f t="shared" si="0"/>
        <v>-2.8635013438568251</v>
      </c>
      <c r="E48" s="16">
        <v>52.655940474493988</v>
      </c>
      <c r="F48" s="16">
        <f t="shared" si="1"/>
        <v>-2.668634564415072</v>
      </c>
    </row>
    <row r="49" spans="1:6" x14ac:dyDescent="0.3">
      <c r="B49" s="1" t="s">
        <v>42</v>
      </c>
      <c r="C49" s="16">
        <v>48.03493939323166</v>
      </c>
      <c r="D49" s="16">
        <f t="shared" si="0"/>
        <v>-4.2657250836685776</v>
      </c>
      <c r="E49" s="16">
        <v>52.78025699098108</v>
      </c>
      <c r="F49" s="16">
        <f t="shared" si="1"/>
        <v>-3.1678606373829084</v>
      </c>
    </row>
    <row r="50" spans="1:6" x14ac:dyDescent="0.3">
      <c r="B50" s="1" t="s">
        <v>43</v>
      </c>
      <c r="C50" s="16">
        <v>47.693143448735611</v>
      </c>
      <c r="D50" s="16">
        <f t="shared" si="0"/>
        <v>-3.6370531862022091</v>
      </c>
      <c r="E50" s="16">
        <v>52.63740823160645</v>
      </c>
      <c r="F50" s="16">
        <f t="shared" si="1"/>
        <v>-2.5842396062023383</v>
      </c>
    </row>
    <row r="51" spans="1:6" x14ac:dyDescent="0.3">
      <c r="B51" s="1" t="s">
        <v>44</v>
      </c>
      <c r="C51" s="16">
        <v>47.329661409470141</v>
      </c>
      <c r="D51" s="16">
        <f t="shared" si="0"/>
        <v>-4.6166091735947958</v>
      </c>
      <c r="E51" s="16">
        <v>52.32190631543839</v>
      </c>
      <c r="F51" s="16">
        <f t="shared" si="1"/>
        <v>-2.977096186330364</v>
      </c>
    </row>
    <row r="52" spans="1:6" x14ac:dyDescent="0.3">
      <c r="B52" s="1" t="s">
        <v>45</v>
      </c>
      <c r="C52" s="16">
        <v>46.665309790622302</v>
      </c>
      <c r="D52" s="16">
        <f t="shared" si="0"/>
        <v>-4.9634956490694222</v>
      </c>
      <c r="E52" s="16">
        <v>51.944606454764163</v>
      </c>
      <c r="F52" s="16">
        <f t="shared" si="1"/>
        <v>-3.1666554525703887</v>
      </c>
    </row>
    <row r="53" spans="1:6" x14ac:dyDescent="0.3">
      <c r="B53" s="1" t="s">
        <v>46</v>
      </c>
      <c r="C53" s="16">
        <v>46.027725181894681</v>
      </c>
      <c r="D53" s="16">
        <f t="shared" si="0"/>
        <v>-6.1440410322313781</v>
      </c>
      <c r="E53" s="16">
        <v>51.654643193737584</v>
      </c>
      <c r="F53" s="16">
        <f t="shared" si="1"/>
        <v>-4.0204978851279449</v>
      </c>
    </row>
    <row r="54" spans="1:6" x14ac:dyDescent="0.3">
      <c r="B54" s="1" t="s">
        <v>47</v>
      </c>
      <c r="C54" s="16">
        <v>46.842170494291892</v>
      </c>
      <c r="D54" s="16">
        <f t="shared" si="0"/>
        <v>-4.9167091552088493</v>
      </c>
      <c r="E54" s="16">
        <v>52.121215072113735</v>
      </c>
      <c r="F54" s="16">
        <f t="shared" si="1"/>
        <v>-3.4974593623133501</v>
      </c>
    </row>
    <row r="55" spans="1:6" x14ac:dyDescent="0.3">
      <c r="B55" s="1" t="s">
        <v>48</v>
      </c>
      <c r="C55" s="16">
        <v>46.222044257639268</v>
      </c>
      <c r="D55" s="16">
        <f t="shared" si="0"/>
        <v>-3.456134353695191</v>
      </c>
      <c r="E55" s="16">
        <v>51.750388030659209</v>
      </c>
      <c r="F55" s="16">
        <f t="shared" si="1"/>
        <v>-2.6406990042664944</v>
      </c>
    </row>
    <row r="56" spans="1:6" x14ac:dyDescent="0.3">
      <c r="B56" s="1" t="s">
        <v>49</v>
      </c>
      <c r="C56" s="16">
        <v>46.370617898698519</v>
      </c>
      <c r="D56" s="16">
        <f t="shared" si="0"/>
        <v>-2.8487277799253761</v>
      </c>
      <c r="E56" s="16">
        <v>51.50025518810817</v>
      </c>
      <c r="F56" s="16">
        <f t="shared" si="1"/>
        <v>-2.3816169750364367</v>
      </c>
    </row>
    <row r="57" spans="1:6" x14ac:dyDescent="0.3">
      <c r="A57" s="1">
        <v>2014</v>
      </c>
      <c r="B57" s="1" t="s">
        <v>38</v>
      </c>
      <c r="C57" s="16">
        <v>45.836784693530163</v>
      </c>
      <c r="D57" s="16">
        <f t="shared" si="0"/>
        <v>-2.5642167608125561</v>
      </c>
      <c r="E57" s="16">
        <v>50.988213628604896</v>
      </c>
      <c r="F57" s="16">
        <f t="shared" si="1"/>
        <v>-2.0831685989980215</v>
      </c>
    </row>
    <row r="58" spans="1:6" x14ac:dyDescent="0.3">
      <c r="B58" s="1" t="s">
        <v>39</v>
      </c>
      <c r="C58" s="16">
        <v>46.225041874582892</v>
      </c>
      <c r="D58" s="16">
        <f t="shared" si="0"/>
        <v>-2.1307749452613436</v>
      </c>
      <c r="E58" s="16">
        <v>51.099137741861433</v>
      </c>
      <c r="F58" s="16">
        <f t="shared" si="1"/>
        <v>-1.8079458574188436</v>
      </c>
    </row>
    <row r="59" spans="1:6" x14ac:dyDescent="0.3">
      <c r="B59" s="1" t="s">
        <v>40</v>
      </c>
      <c r="C59" s="16">
        <v>45.580314357599306</v>
      </c>
      <c r="D59" s="16">
        <f t="shared" si="0"/>
        <v>-3.0762974818550575</v>
      </c>
      <c r="E59" s="16">
        <v>50.575107128247275</v>
      </c>
      <c r="F59" s="16">
        <f t="shared" si="1"/>
        <v>-2.4192278251609309</v>
      </c>
    </row>
    <row r="60" spans="1:6" x14ac:dyDescent="0.3">
      <c r="B60" s="1" t="s">
        <v>41</v>
      </c>
      <c r="C60" s="16">
        <v>45.536578360696076</v>
      </c>
      <c r="D60" s="16">
        <f t="shared" si="0"/>
        <v>-2.334158599212266</v>
      </c>
      <c r="E60" s="16">
        <v>50.573276932994958</v>
      </c>
      <c r="F60" s="16">
        <f t="shared" si="1"/>
        <v>-2.0826635414990307</v>
      </c>
    </row>
    <row r="61" spans="1:6" x14ac:dyDescent="0.3">
      <c r="B61" s="1" t="s">
        <v>42</v>
      </c>
      <c r="C61" s="16">
        <v>45.487131602961227</v>
      </c>
      <c r="D61" s="16">
        <f t="shared" si="0"/>
        <v>-2.5478077902704328</v>
      </c>
      <c r="E61" s="16">
        <v>50.299972036187803</v>
      </c>
      <c r="F61" s="16">
        <f t="shared" si="1"/>
        <v>-2.4802849547932766</v>
      </c>
    </row>
    <row r="62" spans="1:6" x14ac:dyDescent="0.3">
      <c r="B62" s="1" t="s">
        <v>43</v>
      </c>
      <c r="C62" s="16">
        <v>46.641042542500159</v>
      </c>
      <c r="D62" s="16">
        <f t="shared" si="0"/>
        <v>-1.0521009062354523</v>
      </c>
      <c r="E62" s="16">
        <v>51.105608780125209</v>
      </c>
      <c r="F62" s="16">
        <f t="shared" si="1"/>
        <v>-1.5317994514812412</v>
      </c>
    </row>
    <row r="63" spans="1:6" x14ac:dyDescent="0.3">
      <c r="B63" s="1" t="s">
        <v>44</v>
      </c>
      <c r="C63" s="16">
        <v>46.756730049667091</v>
      </c>
      <c r="D63" s="16">
        <f t="shared" si="0"/>
        <v>-0.5729313598030501</v>
      </c>
      <c r="E63" s="16">
        <v>51.115022827364712</v>
      </c>
      <c r="F63" s="16">
        <f t="shared" si="1"/>
        <v>-1.2068834880736787</v>
      </c>
    </row>
    <row r="64" spans="1:6" x14ac:dyDescent="0.3">
      <c r="B64" s="1" t="s">
        <v>45</v>
      </c>
      <c r="C64" s="16">
        <v>46.896322703639001</v>
      </c>
      <c r="D64" s="16">
        <f t="shared" si="0"/>
        <v>0.23101291301669846</v>
      </c>
      <c r="E64" s="16">
        <v>51.259928173193273</v>
      </c>
      <c r="F64" s="16">
        <f t="shared" si="1"/>
        <v>-0.68467828157088917</v>
      </c>
    </row>
    <row r="65" spans="1:6" x14ac:dyDescent="0.3">
      <c r="B65" s="1" t="s">
        <v>46</v>
      </c>
      <c r="C65" s="16">
        <v>45.948439078673601</v>
      </c>
      <c r="D65" s="16">
        <f t="shared" si="0"/>
        <v>-7.9286103221079429E-2</v>
      </c>
      <c r="E65" s="16">
        <v>50.54203767518014</v>
      </c>
      <c r="F65" s="16">
        <f t="shared" si="1"/>
        <v>-1.1126055185574444</v>
      </c>
    </row>
    <row r="66" spans="1:6" x14ac:dyDescent="0.3">
      <c r="B66" s="1" t="s">
        <v>47</v>
      </c>
      <c r="C66" s="16">
        <v>45.851499917056344</v>
      </c>
      <c r="D66" s="16">
        <f t="shared" si="0"/>
        <v>-0.99067057723554797</v>
      </c>
      <c r="E66" s="16">
        <v>50.343548489836465</v>
      </c>
      <c r="F66" s="16">
        <f t="shared" si="1"/>
        <v>-1.7776665822772699</v>
      </c>
    </row>
    <row r="67" spans="1:6" x14ac:dyDescent="0.3">
      <c r="B67" s="1" t="s">
        <v>48</v>
      </c>
      <c r="C67" s="16">
        <v>45.919441066483891</v>
      </c>
      <c r="D67" s="16">
        <f t="shared" si="0"/>
        <v>-0.30260319115537726</v>
      </c>
      <c r="E67" s="16">
        <v>50.30358628368311</v>
      </c>
      <c r="F67" s="16">
        <f t="shared" si="1"/>
        <v>-1.4468017469760994</v>
      </c>
    </row>
    <row r="68" spans="1:6" x14ac:dyDescent="0.3">
      <c r="B68" s="1" t="s">
        <v>49</v>
      </c>
      <c r="C68" s="16">
        <v>46.025895351069671</v>
      </c>
      <c r="D68" s="16">
        <f t="shared" si="0"/>
        <v>-0.34472254762884802</v>
      </c>
      <c r="E68" s="16">
        <v>50.324194396765918</v>
      </c>
      <c r="F68" s="16">
        <f t="shared" si="1"/>
        <v>-1.1760607913422518</v>
      </c>
    </row>
    <row r="69" spans="1:6" x14ac:dyDescent="0.3">
      <c r="A69" s="1">
        <v>2015</v>
      </c>
      <c r="B69" s="1" t="s">
        <v>38</v>
      </c>
      <c r="C69" s="16">
        <v>47.218945714390209</v>
      </c>
      <c r="D69" s="16">
        <f t="shared" si="0"/>
        <v>1.3821610208600461</v>
      </c>
      <c r="E69" s="16">
        <v>50.564778860040569</v>
      </c>
      <c r="F69" s="16">
        <f t="shared" si="1"/>
        <v>-0.42343476856432716</v>
      </c>
    </row>
    <row r="70" spans="1:6" x14ac:dyDescent="0.3">
      <c r="B70" s="1" t="s">
        <v>39</v>
      </c>
      <c r="C70" s="16">
        <v>46.555573672058202</v>
      </c>
      <c r="D70" s="16">
        <f t="shared" si="0"/>
        <v>0.33053179747530947</v>
      </c>
      <c r="E70" s="16">
        <v>50.31939316316646</v>
      </c>
      <c r="F70" s="16">
        <f t="shared" si="1"/>
        <v>-0.77974457869497371</v>
      </c>
    </row>
    <row r="71" spans="1:6" x14ac:dyDescent="0.3">
      <c r="B71" s="1" t="s">
        <v>40</v>
      </c>
      <c r="C71" s="16">
        <v>46.077000043219122</v>
      </c>
      <c r="D71" s="16">
        <f t="shared" si="0"/>
        <v>0.4966856856198163</v>
      </c>
      <c r="E71" s="16">
        <v>50.203305197151614</v>
      </c>
      <c r="F71" s="16">
        <f t="shared" si="1"/>
        <v>-0.37180193109566062</v>
      </c>
    </row>
    <row r="72" spans="1:6" x14ac:dyDescent="0.3">
      <c r="B72" s="1" t="s">
        <v>41</v>
      </c>
      <c r="C72" s="16">
        <v>44.911977613315997</v>
      </c>
      <c r="D72" s="16">
        <f t="shared" si="0"/>
        <v>-0.62460074738007876</v>
      </c>
      <c r="E72" s="16">
        <v>49.681788455600952</v>
      </c>
      <c r="F72" s="16">
        <f t="shared" si="1"/>
        <v>-0.89148847739400594</v>
      </c>
    </row>
    <row r="73" spans="1:6" x14ac:dyDescent="0.3">
      <c r="B73" s="1" t="s">
        <v>42</v>
      </c>
      <c r="C73" s="16">
        <v>45.304408480956511</v>
      </c>
      <c r="D73" s="16">
        <f t="shared" si="0"/>
        <v>-0.18272312200471674</v>
      </c>
      <c r="E73" s="16">
        <v>49.699244554747892</v>
      </c>
      <c r="F73" s="16">
        <f t="shared" si="1"/>
        <v>-0.60072748143991106</v>
      </c>
    </row>
    <row r="74" spans="1:6" x14ac:dyDescent="0.3">
      <c r="B74" s="1" t="s">
        <v>43</v>
      </c>
      <c r="C74" s="16">
        <v>45.370376193302448</v>
      </c>
      <c r="D74" s="16">
        <f t="shared" si="0"/>
        <v>-1.270666349197711</v>
      </c>
      <c r="E74" s="16">
        <v>49.496022140363749</v>
      </c>
      <c r="F74" s="16">
        <f t="shared" si="1"/>
        <v>-1.60958663976146</v>
      </c>
    </row>
    <row r="75" spans="1:6" x14ac:dyDescent="0.3">
      <c r="B75" s="1" t="s">
        <v>44</v>
      </c>
      <c r="C75" s="16">
        <v>45.522298216844149</v>
      </c>
      <c r="D75" s="16">
        <f t="shared" si="0"/>
        <v>-1.234431832822942</v>
      </c>
      <c r="E75" s="16">
        <v>49.544013523894264</v>
      </c>
      <c r="F75" s="16">
        <f t="shared" si="1"/>
        <v>-1.5710093034704471</v>
      </c>
    </row>
    <row r="76" spans="1:6" x14ac:dyDescent="0.3">
      <c r="B76" s="1" t="s">
        <v>45</v>
      </c>
      <c r="C76" s="16">
        <v>44.886963580901714</v>
      </c>
      <c r="D76" s="16">
        <f t="shared" si="0"/>
        <v>-2.0093591227372869</v>
      </c>
      <c r="E76" s="16">
        <v>49.362574809638268</v>
      </c>
      <c r="F76" s="16">
        <f t="shared" si="1"/>
        <v>-1.8973533635550055</v>
      </c>
    </row>
    <row r="77" spans="1:6" x14ac:dyDescent="0.3">
      <c r="B77" s="1" t="s">
        <v>46</v>
      </c>
      <c r="C77" s="16">
        <v>44.171142185375309</v>
      </c>
      <c r="D77" s="16">
        <f t="shared" si="0"/>
        <v>-1.777296893298292</v>
      </c>
      <c r="E77" s="16">
        <v>49.544355652347988</v>
      </c>
      <c r="F77" s="16">
        <f t="shared" si="1"/>
        <v>-0.99768202283215146</v>
      </c>
    </row>
    <row r="78" spans="1:6" x14ac:dyDescent="0.3">
      <c r="B78" s="1" t="s">
        <v>47</v>
      </c>
      <c r="C78" s="16">
        <v>42.562264161822348</v>
      </c>
      <c r="D78" s="16">
        <f t="shared" si="0"/>
        <v>-3.2892357552339959</v>
      </c>
      <c r="E78" s="16">
        <v>48.495890072549003</v>
      </c>
      <c r="F78" s="16">
        <f t="shared" si="1"/>
        <v>-1.8476584172874624</v>
      </c>
    </row>
    <row r="79" spans="1:6" x14ac:dyDescent="0.3">
      <c r="B79" s="1" t="s">
        <v>48</v>
      </c>
      <c r="C79" s="16">
        <v>42.0678847191705</v>
      </c>
      <c r="D79" s="16">
        <f t="shared" si="0"/>
        <v>-3.8515563473133909</v>
      </c>
      <c r="E79" s="16">
        <v>48.313600374691198</v>
      </c>
      <c r="F79" s="16">
        <f t="shared" si="1"/>
        <v>-1.9899859089919119</v>
      </c>
    </row>
    <row r="80" spans="1:6" x14ac:dyDescent="0.3">
      <c r="B80" s="1" t="s">
        <v>49</v>
      </c>
      <c r="C80" s="16">
        <v>42.336203986168272</v>
      </c>
      <c r="D80" s="16">
        <f t="shared" si="0"/>
        <v>-3.6896913649013996</v>
      </c>
      <c r="E80" s="16">
        <v>48.507823671479592</v>
      </c>
      <c r="F80" s="16">
        <f t="shared" si="1"/>
        <v>-1.8163707252863261</v>
      </c>
    </row>
    <row r="81" spans="1:6" x14ac:dyDescent="0.3">
      <c r="A81" s="1">
        <v>2016</v>
      </c>
      <c r="B81" s="1" t="s">
        <v>38</v>
      </c>
      <c r="C81" s="16">
        <v>42.452802374492514</v>
      </c>
      <c r="D81" s="16">
        <f t="shared" si="0"/>
        <v>-4.7661433398976953</v>
      </c>
      <c r="E81" s="16">
        <v>48.501968560421027</v>
      </c>
      <c r="F81" s="16">
        <f t="shared" si="1"/>
        <v>-2.0628102996195423</v>
      </c>
    </row>
    <row r="82" spans="1:6" x14ac:dyDescent="0.3">
      <c r="B82" s="1" t="s">
        <v>39</v>
      </c>
      <c r="C82" s="16">
        <v>43.57445350677601</v>
      </c>
      <c r="D82" s="16">
        <f t="shared" si="0"/>
        <v>-2.9811201652821921</v>
      </c>
      <c r="E82" s="16">
        <v>48.763382068094622</v>
      </c>
      <c r="F82" s="16">
        <f t="shared" si="1"/>
        <v>-1.5560110950718382</v>
      </c>
    </row>
    <row r="83" spans="1:6" x14ac:dyDescent="0.3">
      <c r="B83" s="1" t="s">
        <v>40</v>
      </c>
      <c r="C83" s="16">
        <v>43.50668918962716</v>
      </c>
      <c r="D83" s="16">
        <f t="shared" si="0"/>
        <v>-2.5703108535919625</v>
      </c>
      <c r="E83" s="16">
        <v>48.683328204500803</v>
      </c>
      <c r="F83" s="16">
        <f t="shared" si="1"/>
        <v>-1.5199769926508111</v>
      </c>
    </row>
    <row r="84" spans="1:6" x14ac:dyDescent="0.3">
      <c r="B84" s="1" t="s">
        <v>41</v>
      </c>
      <c r="C84" s="16">
        <v>43.043547040499334</v>
      </c>
      <c r="D84" s="16">
        <f t="shared" si="0"/>
        <v>-1.8684305728166635</v>
      </c>
      <c r="E84" s="16">
        <v>48.318580419775309</v>
      </c>
      <c r="F84" s="16">
        <f t="shared" si="1"/>
        <v>-1.3632080358256431</v>
      </c>
    </row>
    <row r="85" spans="1:6" x14ac:dyDescent="0.3">
      <c r="B85" s="1" t="s">
        <v>42</v>
      </c>
      <c r="C85" s="16">
        <v>43.023047996835736</v>
      </c>
      <c r="D85" s="16">
        <f t="shared" si="0"/>
        <v>-2.2813604841207749</v>
      </c>
      <c r="E85" s="16">
        <v>48.49855482101735</v>
      </c>
      <c r="F85" s="16">
        <f t="shared" si="1"/>
        <v>-1.2006897337305418</v>
      </c>
    </row>
    <row r="86" spans="1:6" x14ac:dyDescent="0.3">
      <c r="B86" s="1" t="s">
        <v>43</v>
      </c>
      <c r="C86" s="16">
        <v>41.97388331148511</v>
      </c>
      <c r="D86" s="16">
        <f t="shared" si="0"/>
        <v>-3.3964928818173377</v>
      </c>
      <c r="E86" s="16">
        <v>48.078013626045745</v>
      </c>
      <c r="F86" s="16">
        <f t="shared" si="1"/>
        <v>-1.4180085143180037</v>
      </c>
    </row>
    <row r="87" spans="1:6" x14ac:dyDescent="0.3">
      <c r="B87" s="1" t="s">
        <v>44</v>
      </c>
      <c r="C87" s="16">
        <v>42.904231974994758</v>
      </c>
      <c r="D87" s="16">
        <f t="shared" si="0"/>
        <v>-2.618066241849391</v>
      </c>
      <c r="E87" s="16">
        <v>48.532706984402239</v>
      </c>
      <c r="F87" s="16">
        <f t="shared" si="1"/>
        <v>-1.0113065394920255</v>
      </c>
    </row>
    <row r="88" spans="1:6" x14ac:dyDescent="0.3">
      <c r="B88" s="1" t="s">
        <v>45</v>
      </c>
      <c r="C88" s="16">
        <v>42.833375775369028</v>
      </c>
      <c r="D88" s="16">
        <f t="shared" si="0"/>
        <v>-2.0535878055326862</v>
      </c>
      <c r="E88" s="16">
        <v>48.234336768981912</v>
      </c>
      <c r="F88" s="16">
        <f t="shared" si="1"/>
        <v>-1.1282380406563561</v>
      </c>
    </row>
    <row r="89" spans="1:6" x14ac:dyDescent="0.3">
      <c r="B89" s="1" t="s">
        <v>46</v>
      </c>
      <c r="C89" s="16">
        <v>44.007609593786157</v>
      </c>
      <c r="D89" s="16">
        <f t="shared" si="0"/>
        <v>-0.16353259158915279</v>
      </c>
      <c r="E89" s="16">
        <v>48.519183683724243</v>
      </c>
      <c r="F89" s="16">
        <f t="shared" si="1"/>
        <v>-1.025171968623745</v>
      </c>
    </row>
    <row r="90" spans="1:6" x14ac:dyDescent="0.3">
      <c r="B90" s="1" t="s">
        <v>47</v>
      </c>
      <c r="C90" s="16">
        <v>44.25245123434734</v>
      </c>
      <c r="D90" s="16">
        <f t="shared" si="0"/>
        <v>1.6901870725249921</v>
      </c>
      <c r="E90" s="16">
        <v>48.523972867422202</v>
      </c>
      <c r="F90" s="16">
        <f t="shared" si="1"/>
        <v>2.8082794873199646E-2</v>
      </c>
    </row>
    <row r="91" spans="1:6" x14ac:dyDescent="0.3">
      <c r="B91" s="1" t="s">
        <v>48</v>
      </c>
      <c r="C91" s="16">
        <v>43.795398080753124</v>
      </c>
      <c r="D91" s="16">
        <f t="shared" si="0"/>
        <v>1.7275133615826235</v>
      </c>
      <c r="E91" s="16">
        <v>48.255674241503293</v>
      </c>
      <c r="F91" s="16">
        <f t="shared" si="1"/>
        <v>-5.7926133187905293E-2</v>
      </c>
    </row>
    <row r="92" spans="1:6" x14ac:dyDescent="0.3">
      <c r="B92" s="1" t="s">
        <v>49</v>
      </c>
      <c r="C92" s="16">
        <v>43.032279034266651</v>
      </c>
      <c r="D92" s="16">
        <f t="shared" si="0"/>
        <v>0.69607504809837906</v>
      </c>
      <c r="E92" s="16">
        <v>48.21532566758485</v>
      </c>
      <c r="F92" s="16">
        <f t="shared" si="1"/>
        <v>-0.29249800389474245</v>
      </c>
    </row>
    <row r="93" spans="1:6" x14ac:dyDescent="0.3">
      <c r="A93" s="1">
        <v>2017</v>
      </c>
      <c r="B93" s="1" t="s">
        <v>38</v>
      </c>
      <c r="C93" s="16">
        <v>42.001730485640024</v>
      </c>
      <c r="D93" s="16">
        <f t="shared" si="0"/>
        <v>-0.45107188885248917</v>
      </c>
      <c r="E93" s="16">
        <v>47.948109743656694</v>
      </c>
      <c r="F93" s="16">
        <f t="shared" si="1"/>
        <v>-0.55385881676433257</v>
      </c>
    </row>
    <row r="94" spans="1:6" x14ac:dyDescent="0.3">
      <c r="B94" s="1" t="s">
        <v>39</v>
      </c>
      <c r="C94" s="16">
        <v>41.002231115139779</v>
      </c>
      <c r="D94" s="16">
        <f t="shared" si="0"/>
        <v>-2.572222391636231</v>
      </c>
      <c r="E94" s="16">
        <v>47.569840575823548</v>
      </c>
      <c r="F94" s="16">
        <f t="shared" si="1"/>
        <v>-1.1935414922710734</v>
      </c>
    </row>
    <row r="95" spans="1:6" x14ac:dyDescent="0.3">
      <c r="B95" s="1" t="s">
        <v>40</v>
      </c>
      <c r="C95" s="16">
        <v>40.562780619331498</v>
      </c>
      <c r="D95" s="16">
        <f t="shared" si="0"/>
        <v>-2.9439085702956618</v>
      </c>
      <c r="E95" s="16">
        <v>47.083121677464483</v>
      </c>
      <c r="F95" s="16">
        <f t="shared" si="1"/>
        <v>-1.6002065270363204</v>
      </c>
    </row>
    <row r="96" spans="1:6" x14ac:dyDescent="0.3">
      <c r="B96" s="1" t="s">
        <v>41</v>
      </c>
      <c r="C96" s="16">
        <v>40.478624776866141</v>
      </c>
      <c r="D96" s="16">
        <f t="shared" si="0"/>
        <v>-2.5649222636331928</v>
      </c>
      <c r="E96" s="16">
        <v>46.871035257957651</v>
      </c>
      <c r="F96" s="16">
        <f t="shared" si="1"/>
        <v>-1.4475451618176578</v>
      </c>
    </row>
    <row r="97" spans="1:6" x14ac:dyDescent="0.3">
      <c r="B97" s="1" t="s">
        <v>42</v>
      </c>
      <c r="C97" s="16">
        <v>40.871123743366333</v>
      </c>
      <c r="D97" s="16">
        <f t="shared" si="0"/>
        <v>-2.151924253469403</v>
      </c>
      <c r="E97" s="16">
        <v>47.249472876535961</v>
      </c>
      <c r="F97" s="16">
        <f t="shared" si="1"/>
        <v>-1.2490819444813894</v>
      </c>
    </row>
    <row r="98" spans="1:6" x14ac:dyDescent="0.3">
      <c r="B98" s="1" t="s">
        <v>43</v>
      </c>
      <c r="C98" s="16">
        <v>41.968678603648364</v>
      </c>
      <c r="D98" s="16">
        <f t="shared" ref="D98:D139" si="2">+C98-C86</f>
        <v>-5.204707836746536E-3</v>
      </c>
      <c r="E98" s="16">
        <v>47.724140950563068</v>
      </c>
      <c r="F98" s="16">
        <f t="shared" ref="F98:F139" si="3">+E98-E86</f>
        <v>-0.35387267548267687</v>
      </c>
    </row>
    <row r="99" spans="1:6" x14ac:dyDescent="0.3">
      <c r="B99" s="1" t="s">
        <v>44</v>
      </c>
      <c r="C99" s="16">
        <v>42.371521430401344</v>
      </c>
      <c r="D99" s="16">
        <f t="shared" si="2"/>
        <v>-0.53271054459341372</v>
      </c>
      <c r="E99" s="16">
        <v>47.888735710633732</v>
      </c>
      <c r="F99" s="16">
        <f t="shared" si="3"/>
        <v>-0.64397127376850705</v>
      </c>
    </row>
    <row r="100" spans="1:6" x14ac:dyDescent="0.3">
      <c r="B100" s="1" t="s">
        <v>45</v>
      </c>
      <c r="C100" s="16">
        <v>42.503768986796679</v>
      </c>
      <c r="D100" s="16">
        <f t="shared" si="2"/>
        <v>-0.32960678857234882</v>
      </c>
      <c r="E100" s="16">
        <v>47.698016082051517</v>
      </c>
      <c r="F100" s="16">
        <f t="shared" si="3"/>
        <v>-0.53632068693039514</v>
      </c>
    </row>
    <row r="101" spans="1:6" x14ac:dyDescent="0.3">
      <c r="B101" s="1" t="s">
        <v>46</v>
      </c>
      <c r="C101" s="16">
        <v>42.020252251996034</v>
      </c>
      <c r="D101" s="16">
        <f t="shared" si="2"/>
        <v>-1.9873573417901227</v>
      </c>
      <c r="E101" s="16">
        <v>47.275607799154891</v>
      </c>
      <c r="F101" s="16">
        <f t="shared" si="3"/>
        <v>-1.2435758845693528</v>
      </c>
    </row>
    <row r="102" spans="1:6" x14ac:dyDescent="0.3">
      <c r="B102" s="1" t="s">
        <v>47</v>
      </c>
      <c r="C102" s="16">
        <v>43.012413426231298</v>
      </c>
      <c r="D102" s="16">
        <f t="shared" si="2"/>
        <v>-1.2400378081160426</v>
      </c>
      <c r="E102" s="16">
        <v>47.590348721804368</v>
      </c>
      <c r="F102" s="16">
        <f t="shared" si="3"/>
        <v>-0.93362414561783424</v>
      </c>
    </row>
    <row r="103" spans="1:6" x14ac:dyDescent="0.3">
      <c r="B103" s="1" t="s">
        <v>48</v>
      </c>
      <c r="C103" s="16">
        <v>42.722299206521512</v>
      </c>
      <c r="D103" s="16">
        <f t="shared" si="2"/>
        <v>-1.0730988742316114</v>
      </c>
      <c r="E103" s="16">
        <v>47.524903113158054</v>
      </c>
      <c r="F103" s="16">
        <f t="shared" si="3"/>
        <v>-0.73077112834523916</v>
      </c>
    </row>
    <row r="104" spans="1:6" x14ac:dyDescent="0.3">
      <c r="B104" s="1" t="s">
        <v>49</v>
      </c>
      <c r="C104" s="16">
        <v>42.372667063507137</v>
      </c>
      <c r="D104" s="16">
        <f t="shared" si="2"/>
        <v>-0.65961197075951361</v>
      </c>
      <c r="E104" s="16">
        <v>47.654957013665481</v>
      </c>
      <c r="F104" s="16">
        <f t="shared" si="3"/>
        <v>-0.56036865391936885</v>
      </c>
    </row>
    <row r="105" spans="1:6" x14ac:dyDescent="0.3">
      <c r="A105" s="1">
        <v>2018</v>
      </c>
      <c r="B105" s="1" t="s">
        <v>38</v>
      </c>
      <c r="C105" s="16">
        <v>41.633393152749129</v>
      </c>
      <c r="D105" s="16">
        <f t="shared" si="2"/>
        <v>-0.36833733289089565</v>
      </c>
      <c r="E105" s="16">
        <v>47.559151678597772</v>
      </c>
      <c r="F105" s="16">
        <f t="shared" si="3"/>
        <v>-0.38895806505892239</v>
      </c>
    </row>
    <row r="106" spans="1:6" x14ac:dyDescent="0.3">
      <c r="B106" s="1" t="s">
        <v>39</v>
      </c>
      <c r="C106" s="16">
        <v>42.2150990348009</v>
      </c>
      <c r="D106" s="16">
        <f t="shared" si="2"/>
        <v>1.2128679196611216</v>
      </c>
      <c r="E106" s="16">
        <v>47.966250411007309</v>
      </c>
      <c r="F106" s="16">
        <f t="shared" si="3"/>
        <v>0.39640983518376061</v>
      </c>
    </row>
    <row r="107" spans="1:6" x14ac:dyDescent="0.3">
      <c r="B107" s="1" t="s">
        <v>40</v>
      </c>
      <c r="C107" s="16">
        <v>43.079666789591961</v>
      </c>
      <c r="D107" s="16">
        <f t="shared" si="2"/>
        <v>2.516886170260463</v>
      </c>
      <c r="E107" s="16">
        <v>48.018830616838457</v>
      </c>
      <c r="F107" s="16">
        <f t="shared" si="3"/>
        <v>0.93570893937397415</v>
      </c>
    </row>
    <row r="108" spans="1:6" x14ac:dyDescent="0.3">
      <c r="B108" s="1" t="s">
        <v>41</v>
      </c>
      <c r="C108" s="16">
        <v>42.407145676332611</v>
      </c>
      <c r="D108" s="16">
        <f t="shared" si="2"/>
        <v>1.92852089946647</v>
      </c>
      <c r="E108" s="16">
        <v>47.978691918493865</v>
      </c>
      <c r="F108" s="16">
        <f t="shared" si="3"/>
        <v>1.1076566605362146</v>
      </c>
    </row>
    <row r="109" spans="1:6" x14ac:dyDescent="0.3">
      <c r="B109" s="1" t="s">
        <v>42</v>
      </c>
      <c r="C109" s="16">
        <v>41.862400073035467</v>
      </c>
      <c r="D109" s="16">
        <f t="shared" si="2"/>
        <v>0.99127632966913382</v>
      </c>
      <c r="E109" s="16">
        <v>47.29279008437863</v>
      </c>
      <c r="F109" s="16">
        <f t="shared" si="3"/>
        <v>4.3317207842669347E-2</v>
      </c>
    </row>
    <row r="110" spans="1:6" x14ac:dyDescent="0.3">
      <c r="B110" s="1" t="s">
        <v>43</v>
      </c>
      <c r="C110" s="16">
        <v>40.767227730684546</v>
      </c>
      <c r="D110" s="16">
        <f t="shared" si="2"/>
        <v>-1.201450872963818</v>
      </c>
      <c r="E110" s="16">
        <v>47.233664437579407</v>
      </c>
      <c r="F110" s="16">
        <f t="shared" si="3"/>
        <v>-0.49047651298366191</v>
      </c>
    </row>
    <row r="111" spans="1:6" x14ac:dyDescent="0.3">
      <c r="B111" s="1" t="s">
        <v>44</v>
      </c>
      <c r="C111" s="16">
        <v>41.256363590205574</v>
      </c>
      <c r="D111" s="16">
        <f t="shared" si="2"/>
        <v>-1.1151578401957707</v>
      </c>
      <c r="E111" s="16">
        <v>47.68953177081233</v>
      </c>
      <c r="F111" s="16">
        <f t="shared" si="3"/>
        <v>-0.19920393982140183</v>
      </c>
    </row>
    <row r="112" spans="1:6" x14ac:dyDescent="0.3">
      <c r="B112" s="1" t="s">
        <v>45</v>
      </c>
      <c r="C112" s="16">
        <v>41.051829485048749</v>
      </c>
      <c r="D112" s="16">
        <f t="shared" si="2"/>
        <v>-1.4519395017479297</v>
      </c>
      <c r="E112" s="16">
        <v>47.705609148926683</v>
      </c>
      <c r="F112" s="16">
        <f t="shared" si="3"/>
        <v>7.5930668751666985E-3</v>
      </c>
    </row>
    <row r="113" spans="1:6" x14ac:dyDescent="0.3">
      <c r="B113" s="1" t="s">
        <v>46</v>
      </c>
      <c r="C113" s="16">
        <v>41.988176454873845</v>
      </c>
      <c r="D113" s="16">
        <f t="shared" si="2"/>
        <v>-3.2075797122189442E-2</v>
      </c>
      <c r="E113" s="16">
        <v>47.805709015254671</v>
      </c>
      <c r="F113" s="16">
        <f t="shared" si="3"/>
        <v>0.53010121609978</v>
      </c>
    </row>
    <row r="114" spans="1:6" x14ac:dyDescent="0.3">
      <c r="B114" s="1" t="s">
        <v>47</v>
      </c>
      <c r="C114" s="16">
        <v>41.447874497472469</v>
      </c>
      <c r="D114" s="16">
        <f t="shared" si="2"/>
        <v>-1.5645389287588287</v>
      </c>
      <c r="E114" s="16">
        <v>47.353005877765824</v>
      </c>
      <c r="F114" s="16">
        <f t="shared" si="3"/>
        <v>-0.23734284403854389</v>
      </c>
    </row>
    <row r="115" spans="1:6" x14ac:dyDescent="0.3">
      <c r="B115" s="1" t="s">
        <v>48</v>
      </c>
      <c r="C115" s="16">
        <v>40.739765053454157</v>
      </c>
      <c r="D115" s="16">
        <f t="shared" si="2"/>
        <v>-1.9825341530673555</v>
      </c>
      <c r="E115" s="16">
        <v>47.026704043935354</v>
      </c>
      <c r="F115" s="16">
        <f t="shared" si="3"/>
        <v>-0.49819906922270007</v>
      </c>
    </row>
    <row r="116" spans="1:6" x14ac:dyDescent="0.3">
      <c r="B116" s="1" t="s">
        <v>49</v>
      </c>
      <c r="C116" s="16">
        <v>39.775443152439045</v>
      </c>
      <c r="D116" s="16">
        <f t="shared" si="2"/>
        <v>-2.5972239110680917</v>
      </c>
      <c r="E116" s="16">
        <v>46.731121481408714</v>
      </c>
      <c r="F116" s="16">
        <f t="shared" si="3"/>
        <v>-0.92383553225676707</v>
      </c>
    </row>
    <row r="117" spans="1:6" x14ac:dyDescent="0.3">
      <c r="A117" s="1">
        <v>2019</v>
      </c>
      <c r="B117" s="1" t="s">
        <v>38</v>
      </c>
      <c r="C117" s="16">
        <v>40.375665778429386</v>
      </c>
      <c r="D117" s="16">
        <f t="shared" si="2"/>
        <v>-1.2577273743197424</v>
      </c>
      <c r="E117" s="16">
        <v>46.832698393867695</v>
      </c>
      <c r="F117" s="16">
        <f t="shared" si="3"/>
        <v>-0.72645328473007709</v>
      </c>
    </row>
    <row r="118" spans="1:6" x14ac:dyDescent="0.3">
      <c r="B118" s="1" t="s">
        <v>39</v>
      </c>
      <c r="C118" s="16">
        <v>41.213641995565162</v>
      </c>
      <c r="D118" s="16">
        <f t="shared" si="2"/>
        <v>-1.0014570392357385</v>
      </c>
      <c r="E118" s="16">
        <v>47.328222508188453</v>
      </c>
      <c r="F118" s="16">
        <f t="shared" si="3"/>
        <v>-0.63802790281885535</v>
      </c>
    </row>
    <row r="119" spans="1:6" x14ac:dyDescent="0.3">
      <c r="B119" s="1" t="s">
        <v>40</v>
      </c>
      <c r="C119" s="16">
        <v>41.783116165129755</v>
      </c>
      <c r="D119" s="16">
        <f t="shared" si="2"/>
        <v>-1.2965506244622063</v>
      </c>
      <c r="E119" s="16">
        <v>47.633424651019816</v>
      </c>
      <c r="F119" s="16">
        <f t="shared" si="3"/>
        <v>-0.3854059658186415</v>
      </c>
    </row>
    <row r="120" spans="1:6" x14ac:dyDescent="0.3">
      <c r="B120" s="1" t="s">
        <v>41</v>
      </c>
      <c r="C120" s="16">
        <v>42.202882061499707</v>
      </c>
      <c r="D120" s="16">
        <f t="shared" si="2"/>
        <v>-0.20426361483290378</v>
      </c>
      <c r="E120" s="16">
        <v>47.650581397899145</v>
      </c>
      <c r="F120" s="16">
        <f t="shared" si="3"/>
        <v>-0.3281105205947199</v>
      </c>
    </row>
    <row r="121" spans="1:6" x14ac:dyDescent="0.3">
      <c r="B121" s="1" t="s">
        <v>42</v>
      </c>
      <c r="C121" s="16">
        <v>42.032940570533164</v>
      </c>
      <c r="D121" s="16">
        <f t="shared" si="2"/>
        <v>0.17054049749769717</v>
      </c>
      <c r="E121" s="16">
        <v>47.429238544449788</v>
      </c>
      <c r="F121" s="16">
        <f t="shared" si="3"/>
        <v>0.13644846007115774</v>
      </c>
    </row>
    <row r="122" spans="1:6" x14ac:dyDescent="0.3">
      <c r="B122" s="1" t="s">
        <v>43</v>
      </c>
      <c r="C122" s="16">
        <v>40.505506011362769</v>
      </c>
      <c r="D122" s="16">
        <f t="shared" si="2"/>
        <v>-0.2617217193217769</v>
      </c>
      <c r="E122" s="16">
        <v>46.938916827403609</v>
      </c>
      <c r="F122" s="16">
        <f t="shared" si="3"/>
        <v>-0.29474761017579709</v>
      </c>
    </row>
    <row r="123" spans="1:6" x14ac:dyDescent="0.3">
      <c r="B123" s="1" t="s">
        <v>44</v>
      </c>
      <c r="C123" s="16">
        <v>39.041535455858835</v>
      </c>
      <c r="D123" s="16">
        <f t="shared" si="2"/>
        <v>-2.2148281343467389</v>
      </c>
      <c r="E123" s="16">
        <v>46.431517436090481</v>
      </c>
      <c r="F123" s="16">
        <f t="shared" si="3"/>
        <v>-1.2580143347218495</v>
      </c>
    </row>
    <row r="124" spans="1:6" x14ac:dyDescent="0.3">
      <c r="B124" s="1" t="s">
        <v>45</v>
      </c>
      <c r="C124" s="16">
        <v>39.643858439199398</v>
      </c>
      <c r="D124" s="16">
        <f t="shared" si="2"/>
        <v>-1.4079710458493508</v>
      </c>
      <c r="E124" s="16">
        <v>46.787076222086426</v>
      </c>
      <c r="F124" s="16">
        <f t="shared" si="3"/>
        <v>-0.91853292684025689</v>
      </c>
    </row>
    <row r="125" spans="1:6" x14ac:dyDescent="0.3">
      <c r="B125" s="1" t="s">
        <v>46</v>
      </c>
      <c r="C125" s="16">
        <v>42.427307870293951</v>
      </c>
      <c r="D125" s="16">
        <f t="shared" si="2"/>
        <v>0.43913141542010692</v>
      </c>
      <c r="E125" s="16">
        <v>47.903391766231429</v>
      </c>
      <c r="F125" s="16">
        <f t="shared" si="3"/>
        <v>9.7682750976758825E-2</v>
      </c>
    </row>
    <row r="126" spans="1:6" x14ac:dyDescent="0.3">
      <c r="B126" s="1" t="s">
        <v>47</v>
      </c>
      <c r="C126" s="16">
        <v>43.453170564451376</v>
      </c>
      <c r="D126" s="16">
        <f t="shared" si="2"/>
        <v>2.0052960669789073</v>
      </c>
      <c r="E126" s="16">
        <v>48.675034141321532</v>
      </c>
      <c r="F126" s="16">
        <f t="shared" si="3"/>
        <v>1.3220282635557083</v>
      </c>
    </row>
    <row r="127" spans="1:6" x14ac:dyDescent="0.3">
      <c r="B127" s="1" t="s">
        <v>48</v>
      </c>
      <c r="C127" s="16">
        <v>42.022359565068989</v>
      </c>
      <c r="D127" s="16">
        <f t="shared" si="2"/>
        <v>1.2825945116148318</v>
      </c>
      <c r="E127" s="16">
        <v>48.071727875222422</v>
      </c>
      <c r="F127" s="16">
        <f t="shared" si="3"/>
        <v>1.0450238312870681</v>
      </c>
    </row>
    <row r="128" spans="1:6" x14ac:dyDescent="0.3">
      <c r="B128" s="1" t="s">
        <v>49</v>
      </c>
      <c r="C128" s="16">
        <v>41.081138486825239</v>
      </c>
      <c r="D128" s="16">
        <f t="shared" si="2"/>
        <v>1.3056953343861935</v>
      </c>
      <c r="E128" s="16">
        <v>47.691765971029113</v>
      </c>
      <c r="F128" s="16">
        <f t="shared" si="3"/>
        <v>0.96064448962039961</v>
      </c>
    </row>
    <row r="129" spans="1:6" x14ac:dyDescent="0.3">
      <c r="A129" s="1">
        <v>2020</v>
      </c>
      <c r="B129" s="1" t="s">
        <v>38</v>
      </c>
      <c r="C129" s="72" t="s">
        <v>314</v>
      </c>
      <c r="D129" s="72" t="s">
        <v>314</v>
      </c>
      <c r="E129" s="72" t="s">
        <v>314</v>
      </c>
      <c r="F129" s="72" t="s">
        <v>314</v>
      </c>
    </row>
    <row r="130" spans="1:6" x14ac:dyDescent="0.3">
      <c r="B130" s="1" t="s">
        <v>39</v>
      </c>
      <c r="C130" s="72" t="s">
        <v>314</v>
      </c>
      <c r="D130" s="72" t="s">
        <v>314</v>
      </c>
      <c r="E130" s="72" t="s">
        <v>314</v>
      </c>
      <c r="F130" s="72" t="s">
        <v>314</v>
      </c>
    </row>
    <row r="131" spans="1:6" x14ac:dyDescent="0.3">
      <c r="B131" s="1" t="s">
        <v>40</v>
      </c>
      <c r="C131" s="72" t="s">
        <v>314</v>
      </c>
      <c r="D131" s="72" t="s">
        <v>314</v>
      </c>
      <c r="E131" s="72" t="s">
        <v>314</v>
      </c>
      <c r="F131" s="72" t="s">
        <v>314</v>
      </c>
    </row>
    <row r="132" spans="1:6" x14ac:dyDescent="0.3">
      <c r="B132" s="1" t="s">
        <v>41</v>
      </c>
      <c r="C132" s="72" t="s">
        <v>314</v>
      </c>
      <c r="D132" s="72" t="s">
        <v>314</v>
      </c>
      <c r="E132" s="72" t="s">
        <v>314</v>
      </c>
      <c r="F132" s="72" t="s">
        <v>314</v>
      </c>
    </row>
    <row r="133" spans="1:6" x14ac:dyDescent="0.3">
      <c r="B133" s="1" t="s">
        <v>42</v>
      </c>
      <c r="C133" s="16">
        <v>37.934037418289499</v>
      </c>
      <c r="D133" s="16">
        <f t="shared" si="2"/>
        <v>-4.0989031522436647</v>
      </c>
      <c r="E133" s="16">
        <v>44.420357611211479</v>
      </c>
      <c r="F133" s="16">
        <f t="shared" si="3"/>
        <v>-3.0088809332383093</v>
      </c>
    </row>
    <row r="134" spans="1:6" x14ac:dyDescent="0.3">
      <c r="B134" s="1" t="s">
        <v>43</v>
      </c>
      <c r="C134" s="16">
        <v>38.017601948637406</v>
      </c>
      <c r="D134" s="16">
        <f t="shared" si="2"/>
        <v>-2.487904062725363</v>
      </c>
      <c r="E134" s="16">
        <v>45.320915521323478</v>
      </c>
      <c r="F134" s="16">
        <f t="shared" si="3"/>
        <v>-1.6180013060801315</v>
      </c>
    </row>
    <row r="135" spans="1:6" x14ac:dyDescent="0.3">
      <c r="B135" s="1" t="s">
        <v>44</v>
      </c>
      <c r="C135" s="16">
        <v>40.419475466388711</v>
      </c>
      <c r="D135" s="16">
        <f t="shared" si="2"/>
        <v>1.3779400105298762</v>
      </c>
      <c r="E135" s="16">
        <v>46.713527575950238</v>
      </c>
      <c r="F135" s="16">
        <f t="shared" si="3"/>
        <v>0.2820101398597572</v>
      </c>
    </row>
    <row r="136" spans="1:6" x14ac:dyDescent="0.3">
      <c r="B136" s="1" t="s">
        <v>45</v>
      </c>
      <c r="C136" s="16">
        <v>41.875057302484123</v>
      </c>
      <c r="D136" s="16">
        <f t="shared" si="2"/>
        <v>2.2311988632847246</v>
      </c>
      <c r="E136" s="16">
        <v>48.16727679809739</v>
      </c>
      <c r="F136" s="16">
        <f t="shared" si="3"/>
        <v>1.3802005760109637</v>
      </c>
    </row>
    <row r="137" spans="1:6" x14ac:dyDescent="0.3">
      <c r="B137" s="1" t="s">
        <v>46</v>
      </c>
      <c r="C137" s="16">
        <v>42.358657211706415</v>
      </c>
      <c r="D137" s="16">
        <f t="shared" si="2"/>
        <v>-6.8650658587536384E-2</v>
      </c>
      <c r="E137" s="16">
        <v>48.564703044102217</v>
      </c>
      <c r="F137" s="16">
        <f t="shared" si="3"/>
        <v>0.66131127787078725</v>
      </c>
    </row>
    <row r="138" spans="1:6" x14ac:dyDescent="0.3">
      <c r="B138" s="1" t="s">
        <v>47</v>
      </c>
      <c r="C138" s="16">
        <v>42.304543146975917</v>
      </c>
      <c r="D138" s="16">
        <f t="shared" si="2"/>
        <v>-1.1486274174754598</v>
      </c>
      <c r="E138" s="16">
        <v>48.787689770434326</v>
      </c>
      <c r="F138" s="16">
        <f t="shared" si="3"/>
        <v>0.11265562911279403</v>
      </c>
    </row>
    <row r="139" spans="1:6" x14ac:dyDescent="0.3">
      <c r="B139" s="1" t="s">
        <v>48</v>
      </c>
      <c r="C139" s="1">
        <v>42.6</v>
      </c>
      <c r="D139" s="16">
        <f t="shared" si="2"/>
        <v>0.57764043493101269</v>
      </c>
      <c r="E139" s="1">
        <v>48.8</v>
      </c>
      <c r="F139" s="16">
        <f t="shared" si="3"/>
        <v>0.72827212477757541</v>
      </c>
    </row>
    <row r="140" spans="1:6" x14ac:dyDescent="0.3">
      <c r="B140" s="1" t="s">
        <v>49</v>
      </c>
      <c r="C140" s="16">
        <v>42.405712223909312</v>
      </c>
      <c r="D140" s="16">
        <f t="shared" ref="D140" si="4">+C140-C128</f>
        <v>1.3245737370840729</v>
      </c>
      <c r="E140" s="16">
        <v>48.700264874122766</v>
      </c>
      <c r="F140" s="16">
        <f t="shared" ref="F140" si="5">+E140-E128</f>
        <v>1.0084989030936526</v>
      </c>
    </row>
    <row r="141" spans="1:6" x14ac:dyDescent="0.3">
      <c r="A141" s="1">
        <v>2021</v>
      </c>
      <c r="B141" s="1" t="s">
        <v>38</v>
      </c>
      <c r="C141" s="16">
        <v>43.357319655875799</v>
      </c>
      <c r="D141" s="72" t="s">
        <v>314</v>
      </c>
      <c r="E141" s="72">
        <v>48.855768051814323</v>
      </c>
      <c r="F141" s="72" t="s">
        <v>314</v>
      </c>
    </row>
    <row r="142" spans="1:6" x14ac:dyDescent="0.3">
      <c r="B142" s="1" t="s">
        <v>39</v>
      </c>
      <c r="C142" s="1">
        <v>42.3</v>
      </c>
      <c r="D142" s="72" t="s">
        <v>314</v>
      </c>
      <c r="E142" s="1">
        <v>48.6</v>
      </c>
      <c r="F142" s="72" t="s">
        <v>314</v>
      </c>
    </row>
    <row r="143" spans="1:6" x14ac:dyDescent="0.3">
      <c r="B143" s="1" t="s">
        <v>40</v>
      </c>
      <c r="C143" s="1">
        <v>42.1</v>
      </c>
      <c r="D143" s="72" t="s">
        <v>314</v>
      </c>
      <c r="E143" s="1">
        <v>48.3</v>
      </c>
      <c r="F143" s="72" t="s">
        <v>314</v>
      </c>
    </row>
    <row r="144" spans="1:6" x14ac:dyDescent="0.3">
      <c r="B144" s="1" t="s">
        <v>41</v>
      </c>
      <c r="C144" s="16">
        <v>41.70954845829025</v>
      </c>
      <c r="D144" s="72" t="s">
        <v>314</v>
      </c>
      <c r="E144" s="16">
        <v>48.183333951597632</v>
      </c>
      <c r="F144" s="72" t="s">
        <v>314</v>
      </c>
    </row>
    <row r="145" spans="2:6" x14ac:dyDescent="0.3">
      <c r="B145" s="1" t="s">
        <v>42</v>
      </c>
      <c r="C145" s="16">
        <v>41.537831583480909</v>
      </c>
      <c r="D145" s="16">
        <f>+C145-C133</f>
        <v>3.6037941651914096</v>
      </c>
      <c r="E145" s="16">
        <v>48.096543753227891</v>
      </c>
      <c r="F145" s="16">
        <f>+E145-E133</f>
        <v>3.6761861420164124</v>
      </c>
    </row>
    <row r="146" spans="2:6" x14ac:dyDescent="0.3">
      <c r="B146" s="1" t="s">
        <v>43</v>
      </c>
      <c r="C146" s="16">
        <v>41.942641525131499</v>
      </c>
      <c r="D146" s="16">
        <f>+C146-C134</f>
        <v>3.9250395764940933</v>
      </c>
      <c r="E146" s="16">
        <v>48.336124038257523</v>
      </c>
      <c r="F146" s="16">
        <f>+E146-E134</f>
        <v>3.0152085169340452</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35" orientation="portrait" r:id="rId1"/>
  <rowBreaks count="1" manualBreakCount="1">
    <brk id="129" max="14" man="1"/>
  </rowBreaks>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6"/>
  <sheetViews>
    <sheetView zoomScale="90" zoomScaleNormal="90" workbookViewId="0">
      <selection activeCell="A9" sqref="A9"/>
    </sheetView>
  </sheetViews>
  <sheetFormatPr baseColWidth="10" defaultColWidth="11.44140625" defaultRowHeight="14.4" x14ac:dyDescent="0.3"/>
  <cols>
    <col min="1" max="1" width="7" style="1" customWidth="1"/>
    <col min="2" max="2" width="11.44140625" style="1"/>
    <col min="3" max="3" width="12" style="1" customWidth="1"/>
    <col min="4" max="5" width="11.44140625" style="1"/>
    <col min="6" max="6" width="11.6640625" style="1" bestFit="1" customWidth="1"/>
    <col min="7" max="7" width="11.44140625" style="1" customWidth="1"/>
    <col min="8" max="16384" width="11.441406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5.6" customHeight="1" x14ac:dyDescent="0.3"/>
    <row r="9" spans="1:15" ht="21" x14ac:dyDescent="0.4">
      <c r="A9" s="8" t="s">
        <v>327</v>
      </c>
      <c r="N9" s="109" t="s">
        <v>61</v>
      </c>
      <c r="O9" s="109"/>
    </row>
    <row r="10" spans="1:15" ht="21" x14ac:dyDescent="0.4">
      <c r="A10" s="118" t="s">
        <v>51</v>
      </c>
      <c r="B10" s="118"/>
      <c r="C10" s="118"/>
      <c r="D10" s="118"/>
      <c r="E10" s="118"/>
      <c r="F10" s="118"/>
      <c r="N10" s="110">
        <v>44497</v>
      </c>
      <c r="O10" s="110"/>
    </row>
    <row r="11" spans="1:15" x14ac:dyDescent="0.3">
      <c r="A11" s="118"/>
      <c r="B11" s="118"/>
      <c r="C11" s="118"/>
      <c r="D11" s="118"/>
      <c r="E11" s="118"/>
      <c r="F11" s="118"/>
    </row>
    <row r="12" spans="1:15" x14ac:dyDescent="0.3">
      <c r="A12" s="114" t="s">
        <v>152</v>
      </c>
      <c r="B12" s="114"/>
      <c r="C12" s="114"/>
      <c r="D12" s="114"/>
      <c r="E12" s="114"/>
      <c r="F12" s="114"/>
    </row>
    <row r="13" spans="1:15" x14ac:dyDescent="0.3">
      <c r="A13" s="114" t="s">
        <v>26</v>
      </c>
      <c r="B13" s="114"/>
      <c r="C13" s="114"/>
      <c r="D13" s="114"/>
      <c r="E13" s="114"/>
      <c r="F13" s="114"/>
    </row>
    <row r="14" spans="1:15" x14ac:dyDescent="0.3">
      <c r="A14" s="114" t="s">
        <v>33</v>
      </c>
      <c r="B14" s="114"/>
      <c r="C14" s="114"/>
      <c r="D14" s="114"/>
      <c r="E14" s="114"/>
      <c r="F14" s="114"/>
    </row>
    <row r="15" spans="1:15" x14ac:dyDescent="0.3">
      <c r="A15" s="114" t="s">
        <v>143</v>
      </c>
      <c r="B15" s="114"/>
      <c r="C15" s="114"/>
      <c r="D15" s="114"/>
      <c r="E15" s="114"/>
      <c r="F15" s="114"/>
    </row>
    <row r="16" spans="1:15" ht="14.4" customHeight="1" x14ac:dyDescent="0.3">
      <c r="A16" s="125" t="s">
        <v>34</v>
      </c>
      <c r="B16" s="125"/>
      <c r="C16" s="125"/>
      <c r="D16" s="125"/>
      <c r="E16" s="125"/>
      <c r="F16" s="125"/>
    </row>
    <row r="17" spans="1:13" ht="84" customHeight="1" x14ac:dyDescent="0.3">
      <c r="A17" s="123" t="s">
        <v>60</v>
      </c>
      <c r="B17" s="123"/>
      <c r="C17" s="123"/>
      <c r="D17" s="123"/>
      <c r="E17" s="123"/>
      <c r="F17" s="123"/>
      <c r="H17" s="17"/>
      <c r="I17" s="17"/>
      <c r="J17" s="17"/>
      <c r="K17" s="17"/>
      <c r="L17" s="17"/>
      <c r="M17" s="17"/>
    </row>
    <row r="18" spans="1:13" x14ac:dyDescent="0.3">
      <c r="H18" s="17"/>
      <c r="I18" s="17"/>
      <c r="J18" s="17"/>
      <c r="K18" s="17"/>
      <c r="L18" s="17"/>
      <c r="M18" s="17"/>
    </row>
    <row r="19" spans="1:13" x14ac:dyDescent="0.3">
      <c r="H19" s="17"/>
      <c r="I19" s="17"/>
      <c r="J19" s="17"/>
      <c r="K19" s="17"/>
      <c r="L19" s="17"/>
      <c r="M19" s="17"/>
    </row>
    <row r="20" spans="1:13" ht="43.2" x14ac:dyDescent="0.3">
      <c r="A20" s="4" t="s">
        <v>11</v>
      </c>
      <c r="B20" s="4" t="s">
        <v>17</v>
      </c>
      <c r="C20" s="4" t="s">
        <v>86</v>
      </c>
      <c r="D20" s="4" t="s">
        <v>87</v>
      </c>
      <c r="E20" s="4" t="s">
        <v>88</v>
      </c>
      <c r="F20" s="4" t="s">
        <v>89</v>
      </c>
    </row>
    <row r="21" spans="1:13" x14ac:dyDescent="0.3">
      <c r="A21" s="1">
        <v>2011</v>
      </c>
      <c r="B21" s="1" t="s">
        <v>38</v>
      </c>
      <c r="C21" s="12">
        <v>3687640.0000000009</v>
      </c>
      <c r="D21" s="10"/>
      <c r="E21" s="12">
        <v>19194487.666666668</v>
      </c>
      <c r="F21" s="10"/>
    </row>
    <row r="22" spans="1:13" x14ac:dyDescent="0.3">
      <c r="B22" s="1" t="s">
        <v>39</v>
      </c>
      <c r="C22" s="12">
        <v>3750475.6666666665</v>
      </c>
      <c r="D22" s="10"/>
      <c r="E22" s="12">
        <v>19415049.333333332</v>
      </c>
      <c r="F22" s="10"/>
    </row>
    <row r="23" spans="1:13" x14ac:dyDescent="0.3">
      <c r="B23" s="1" t="s">
        <v>40</v>
      </c>
      <c r="C23" s="12">
        <v>3786737.333333333</v>
      </c>
      <c r="D23" s="10"/>
      <c r="E23" s="12">
        <v>19670921</v>
      </c>
      <c r="F23" s="10"/>
    </row>
    <row r="24" spans="1:13" x14ac:dyDescent="0.3">
      <c r="B24" s="1" t="s">
        <v>41</v>
      </c>
      <c r="C24" s="12">
        <v>3820057.3333333335</v>
      </c>
      <c r="D24" s="10"/>
      <c r="E24" s="12">
        <v>19723507.666666668</v>
      </c>
      <c r="F24" s="10"/>
    </row>
    <row r="25" spans="1:13" x14ac:dyDescent="0.3">
      <c r="B25" s="1" t="s">
        <v>42</v>
      </c>
      <c r="C25" s="12">
        <v>3859128.3333333335</v>
      </c>
      <c r="D25" s="10"/>
      <c r="E25" s="12">
        <v>19778308.999999996</v>
      </c>
      <c r="F25" s="10"/>
    </row>
    <row r="26" spans="1:13" x14ac:dyDescent="0.3">
      <c r="B26" s="1" t="s">
        <v>43</v>
      </c>
      <c r="C26" s="12">
        <v>3890711.6666666665</v>
      </c>
      <c r="D26" s="10"/>
      <c r="E26" s="12">
        <v>19808107.333333332</v>
      </c>
      <c r="F26" s="10"/>
    </row>
    <row r="27" spans="1:13" x14ac:dyDescent="0.3">
      <c r="B27" s="1" t="s">
        <v>44</v>
      </c>
      <c r="C27" s="12">
        <v>3956720.333333333</v>
      </c>
      <c r="D27" s="10"/>
      <c r="E27" s="12">
        <v>20023652</v>
      </c>
      <c r="F27" s="10"/>
    </row>
    <row r="28" spans="1:13" x14ac:dyDescent="0.3">
      <c r="B28" s="1" t="s">
        <v>45</v>
      </c>
      <c r="C28" s="12">
        <v>3989852.0000000005</v>
      </c>
      <c r="D28" s="10"/>
      <c r="E28" s="12">
        <v>20622387.666666664</v>
      </c>
      <c r="F28" s="10"/>
    </row>
    <row r="29" spans="1:13" x14ac:dyDescent="0.3">
      <c r="B29" s="1" t="s">
        <v>46</v>
      </c>
      <c r="C29" s="12">
        <v>4023606</v>
      </c>
      <c r="D29" s="10"/>
      <c r="E29" s="12">
        <v>21009372</v>
      </c>
      <c r="F29" s="10"/>
    </row>
    <row r="30" spans="1:13" x14ac:dyDescent="0.3">
      <c r="B30" s="1" t="s">
        <v>47</v>
      </c>
      <c r="C30" s="12">
        <v>3982954.6666666665</v>
      </c>
      <c r="D30" s="10"/>
      <c r="E30" s="12">
        <v>21136396.666666668</v>
      </c>
      <c r="F30" s="10"/>
    </row>
    <row r="31" spans="1:13" x14ac:dyDescent="0.3">
      <c r="B31" s="1" t="s">
        <v>48</v>
      </c>
      <c r="C31" s="12">
        <v>3906730.666666667</v>
      </c>
      <c r="D31" s="10"/>
      <c r="E31" s="12">
        <v>20581298.000000004</v>
      </c>
      <c r="F31" s="10"/>
    </row>
    <row r="32" spans="1:13" x14ac:dyDescent="0.3">
      <c r="B32" s="1" t="s">
        <v>49</v>
      </c>
      <c r="C32" s="12">
        <v>3838472.333333333</v>
      </c>
      <c r="D32" s="10"/>
      <c r="E32" s="12">
        <v>20280397</v>
      </c>
      <c r="F32" s="10"/>
    </row>
    <row r="33" spans="1:6" x14ac:dyDescent="0.3">
      <c r="A33" s="1">
        <v>2012</v>
      </c>
      <c r="B33" s="1" t="s">
        <v>38</v>
      </c>
      <c r="C33" s="12">
        <v>3878850.6666666665</v>
      </c>
      <c r="D33" s="10">
        <f>+C33-C21</f>
        <v>191210.66666666558</v>
      </c>
      <c r="E33" s="12">
        <v>20188314.333333332</v>
      </c>
      <c r="F33" s="10">
        <f>+E33-E21</f>
        <v>993826.66666666418</v>
      </c>
    </row>
    <row r="34" spans="1:6" x14ac:dyDescent="0.3">
      <c r="B34" s="1" t="s">
        <v>39</v>
      </c>
      <c r="C34" s="12">
        <v>3924563.3333333335</v>
      </c>
      <c r="D34" s="10">
        <f t="shared" ref="D34:D89" si="0">+C34-C22</f>
        <v>174087.66666666698</v>
      </c>
      <c r="E34" s="12">
        <v>20395126</v>
      </c>
      <c r="F34" s="10">
        <f t="shared" ref="F34:F41" si="1">+E34-E22</f>
        <v>980076.66666666791</v>
      </c>
    </row>
    <row r="35" spans="1:6" x14ac:dyDescent="0.3">
      <c r="B35" s="1" t="s">
        <v>40</v>
      </c>
      <c r="C35" s="12">
        <v>3979903</v>
      </c>
      <c r="D35" s="10">
        <f t="shared" si="0"/>
        <v>193165.66666666698</v>
      </c>
      <c r="E35" s="12">
        <v>20601717.333333336</v>
      </c>
      <c r="F35" s="10">
        <f t="shared" si="1"/>
        <v>930796.33333333582</v>
      </c>
    </row>
    <row r="36" spans="1:6" x14ac:dyDescent="0.3">
      <c r="B36" s="1" t="s">
        <v>41</v>
      </c>
      <c r="C36" s="12">
        <v>3981548</v>
      </c>
      <c r="D36" s="10">
        <f t="shared" si="0"/>
        <v>161490.66666666651</v>
      </c>
      <c r="E36" s="12">
        <v>20777804.666666668</v>
      </c>
      <c r="F36" s="10">
        <f t="shared" si="1"/>
        <v>1054297</v>
      </c>
    </row>
    <row r="37" spans="1:6" x14ac:dyDescent="0.3">
      <c r="B37" s="1" t="s">
        <v>42</v>
      </c>
      <c r="C37" s="12">
        <v>4019596.9999999995</v>
      </c>
      <c r="D37" s="10">
        <f t="shared" si="0"/>
        <v>160468.66666666605</v>
      </c>
      <c r="E37" s="12">
        <v>20771408</v>
      </c>
      <c r="F37" s="10">
        <f t="shared" si="1"/>
        <v>993099.00000000373</v>
      </c>
    </row>
    <row r="38" spans="1:6" x14ac:dyDescent="0.3">
      <c r="B38" s="1" t="s">
        <v>43</v>
      </c>
      <c r="C38" s="12">
        <v>4048813</v>
      </c>
      <c r="D38" s="10">
        <f t="shared" si="0"/>
        <v>158101.33333333349</v>
      </c>
      <c r="E38" s="12">
        <v>20783003</v>
      </c>
      <c r="F38" s="10">
        <f t="shared" si="1"/>
        <v>974895.66666666791</v>
      </c>
    </row>
    <row r="39" spans="1:6" x14ac:dyDescent="0.3">
      <c r="B39" s="1" t="s">
        <v>44</v>
      </c>
      <c r="C39" s="12">
        <v>4044172</v>
      </c>
      <c r="D39" s="10">
        <f t="shared" si="0"/>
        <v>87451.666666666977</v>
      </c>
      <c r="E39" s="12">
        <v>20627382.999999996</v>
      </c>
      <c r="F39" s="10">
        <f t="shared" si="1"/>
        <v>603730.99999999627</v>
      </c>
    </row>
    <row r="40" spans="1:6" x14ac:dyDescent="0.3">
      <c r="B40" s="1" t="s">
        <v>45</v>
      </c>
      <c r="C40" s="12">
        <v>4049728.6666666665</v>
      </c>
      <c r="D40" s="10">
        <f t="shared" si="0"/>
        <v>59876.666666666046</v>
      </c>
      <c r="E40" s="12">
        <v>20978467.666666668</v>
      </c>
      <c r="F40" s="10">
        <f t="shared" si="1"/>
        <v>356080.00000000373</v>
      </c>
    </row>
    <row r="41" spans="1:6" x14ac:dyDescent="0.3">
      <c r="B41" s="1" t="s">
        <v>46</v>
      </c>
      <c r="C41" s="12">
        <v>4077572.666666667</v>
      </c>
      <c r="D41" s="10">
        <f t="shared" si="0"/>
        <v>53966.666666666977</v>
      </c>
      <c r="E41" s="12">
        <v>21030506.999999996</v>
      </c>
      <c r="F41" s="10">
        <f t="shared" si="1"/>
        <v>21134.999999996275</v>
      </c>
    </row>
    <row r="42" spans="1:6" x14ac:dyDescent="0.3">
      <c r="B42" s="1" t="s">
        <v>47</v>
      </c>
      <c r="C42" s="12">
        <v>4069945.333333333</v>
      </c>
      <c r="D42" s="10">
        <f t="shared" si="0"/>
        <v>86990.666666666511</v>
      </c>
      <c r="E42" s="12">
        <v>21192167.666666664</v>
      </c>
      <c r="F42" s="10">
        <f t="shared" ref="F42:F105" si="2">+E42-E30</f>
        <v>55770.999999996275</v>
      </c>
    </row>
    <row r="43" spans="1:6" x14ac:dyDescent="0.3">
      <c r="B43" s="1" t="s">
        <v>48</v>
      </c>
      <c r="C43" s="12">
        <v>4020331</v>
      </c>
      <c r="D43" s="10">
        <f t="shared" si="0"/>
        <v>113600.33333333302</v>
      </c>
      <c r="E43" s="12">
        <v>20764292.666666664</v>
      </c>
      <c r="F43" s="10">
        <f t="shared" si="2"/>
        <v>182994.66666666046</v>
      </c>
    </row>
    <row r="44" spans="1:6" x14ac:dyDescent="0.3">
      <c r="B44" s="1" t="s">
        <v>49</v>
      </c>
      <c r="C44" s="12">
        <v>3965311.6666666665</v>
      </c>
      <c r="D44" s="10">
        <f t="shared" si="0"/>
        <v>126839.33333333349</v>
      </c>
      <c r="E44" s="12">
        <v>20529428.666666668</v>
      </c>
      <c r="F44" s="10">
        <f t="shared" si="2"/>
        <v>249031.66666666791</v>
      </c>
    </row>
    <row r="45" spans="1:6" x14ac:dyDescent="0.3">
      <c r="A45" s="1">
        <v>2013</v>
      </c>
      <c r="B45" s="1" t="s">
        <v>38</v>
      </c>
      <c r="C45" s="12">
        <v>3983726.3333333335</v>
      </c>
      <c r="D45" s="10">
        <f t="shared" si="0"/>
        <v>104875.66666666698</v>
      </c>
      <c r="E45" s="12">
        <v>20321441.333333332</v>
      </c>
      <c r="F45" s="10">
        <f t="shared" si="2"/>
        <v>133127</v>
      </c>
    </row>
    <row r="46" spans="1:6" x14ac:dyDescent="0.3">
      <c r="B46" s="1" t="s">
        <v>39</v>
      </c>
      <c r="C46" s="12">
        <v>4016923.3333333335</v>
      </c>
      <c r="D46" s="10">
        <f t="shared" si="0"/>
        <v>92360</v>
      </c>
      <c r="E46" s="12">
        <v>20447585.666666668</v>
      </c>
      <c r="F46" s="10">
        <f t="shared" si="2"/>
        <v>52459.666666667908</v>
      </c>
    </row>
    <row r="47" spans="1:6" x14ac:dyDescent="0.3">
      <c r="B47" s="1" t="s">
        <v>40</v>
      </c>
      <c r="C47" s="12">
        <v>4085715.666666667</v>
      </c>
      <c r="D47" s="10">
        <f t="shared" si="0"/>
        <v>105812.66666666698</v>
      </c>
      <c r="E47" s="12">
        <v>20777945.333333336</v>
      </c>
      <c r="F47" s="10">
        <f t="shared" si="2"/>
        <v>176228</v>
      </c>
    </row>
    <row r="48" spans="1:6" x14ac:dyDescent="0.3">
      <c r="B48" s="1" t="s">
        <v>41</v>
      </c>
      <c r="C48" s="12">
        <v>4059565.3333333335</v>
      </c>
      <c r="D48" s="10">
        <f t="shared" si="0"/>
        <v>78017.333333333489</v>
      </c>
      <c r="E48" s="12">
        <v>20968562.666666664</v>
      </c>
      <c r="F48" s="10">
        <f t="shared" si="2"/>
        <v>190757.99999999627</v>
      </c>
    </row>
    <row r="49" spans="1:6" x14ac:dyDescent="0.3">
      <c r="B49" s="1" t="s">
        <v>42</v>
      </c>
      <c r="C49" s="12">
        <v>4085837.9999999995</v>
      </c>
      <c r="D49" s="10">
        <f t="shared" si="0"/>
        <v>66241</v>
      </c>
      <c r="E49" s="12">
        <v>21091124.333333332</v>
      </c>
      <c r="F49" s="10">
        <f t="shared" si="2"/>
        <v>319716.33333333209</v>
      </c>
    </row>
    <row r="50" spans="1:6" x14ac:dyDescent="0.3">
      <c r="B50" s="1" t="s">
        <v>43</v>
      </c>
      <c r="C50" s="12">
        <v>4102796.3333333326</v>
      </c>
      <c r="D50" s="10">
        <f t="shared" si="0"/>
        <v>53983.333333332557</v>
      </c>
      <c r="E50" s="12">
        <v>21099854.333333332</v>
      </c>
      <c r="F50" s="10">
        <f t="shared" si="2"/>
        <v>316851.33333333209</v>
      </c>
    </row>
    <row r="51" spans="1:6" x14ac:dyDescent="0.3">
      <c r="B51" s="1" t="s">
        <v>44</v>
      </c>
      <c r="C51" s="12">
        <v>4121419.3333333335</v>
      </c>
      <c r="D51" s="10">
        <f t="shared" si="0"/>
        <v>77247.333333333489</v>
      </c>
      <c r="E51" s="12">
        <v>21144823.999999996</v>
      </c>
      <c r="F51" s="10">
        <f t="shared" si="2"/>
        <v>517441</v>
      </c>
    </row>
    <row r="52" spans="1:6" x14ac:dyDescent="0.3">
      <c r="B52" s="1" t="s">
        <v>45</v>
      </c>
      <c r="C52" s="12">
        <v>4110999.9999999991</v>
      </c>
      <c r="D52" s="10">
        <f t="shared" si="0"/>
        <v>61271.333333332557</v>
      </c>
      <c r="E52" s="12">
        <v>21548393.666666668</v>
      </c>
      <c r="F52" s="10">
        <f t="shared" si="2"/>
        <v>569926</v>
      </c>
    </row>
    <row r="53" spans="1:6" x14ac:dyDescent="0.3">
      <c r="B53" s="1" t="s">
        <v>46</v>
      </c>
      <c r="C53" s="12">
        <v>4116046.3333333326</v>
      </c>
      <c r="D53" s="10">
        <f t="shared" si="0"/>
        <v>38473.66666666558</v>
      </c>
      <c r="E53" s="12">
        <v>21604436</v>
      </c>
      <c r="F53" s="10">
        <f t="shared" si="2"/>
        <v>573929.00000000373</v>
      </c>
    </row>
    <row r="54" spans="1:6" x14ac:dyDescent="0.3">
      <c r="B54" s="1" t="s">
        <v>47</v>
      </c>
      <c r="C54" s="12">
        <v>4132363.666666667</v>
      </c>
      <c r="D54" s="10">
        <f t="shared" si="0"/>
        <v>62418.333333333954</v>
      </c>
      <c r="E54" s="12">
        <v>21757945.666666668</v>
      </c>
      <c r="F54" s="10">
        <f t="shared" si="2"/>
        <v>565778.00000000373</v>
      </c>
    </row>
    <row r="55" spans="1:6" x14ac:dyDescent="0.3">
      <c r="B55" s="1" t="s">
        <v>48</v>
      </c>
      <c r="C55" s="12">
        <v>4129170.666666666</v>
      </c>
      <c r="D55" s="10">
        <f t="shared" si="0"/>
        <v>108839.66666666605</v>
      </c>
      <c r="E55" s="12">
        <v>21252651.333333336</v>
      </c>
      <c r="F55" s="10">
        <f t="shared" si="2"/>
        <v>488358.66666667163</v>
      </c>
    </row>
    <row r="56" spans="1:6" x14ac:dyDescent="0.3">
      <c r="B56" s="1" t="s">
        <v>49</v>
      </c>
      <c r="C56" s="12">
        <v>4072809.0000000005</v>
      </c>
      <c r="D56" s="10">
        <f t="shared" si="0"/>
        <v>107497.33333333395</v>
      </c>
      <c r="E56" s="12">
        <v>20966735</v>
      </c>
      <c r="F56" s="10">
        <f t="shared" si="2"/>
        <v>437306.33333333209</v>
      </c>
    </row>
    <row r="57" spans="1:6" x14ac:dyDescent="0.3">
      <c r="A57" s="1">
        <v>2014</v>
      </c>
      <c r="B57" s="1" t="s">
        <v>38</v>
      </c>
      <c r="C57" s="12">
        <v>4060007.3333333335</v>
      </c>
      <c r="D57" s="10">
        <f t="shared" si="0"/>
        <v>76281</v>
      </c>
      <c r="E57" s="12">
        <v>20706617</v>
      </c>
      <c r="F57" s="10">
        <f t="shared" si="2"/>
        <v>385175.66666666791</v>
      </c>
    </row>
    <row r="58" spans="1:6" x14ac:dyDescent="0.3">
      <c r="B58" s="1" t="s">
        <v>39</v>
      </c>
      <c r="C58" s="12">
        <v>4112311.333333334</v>
      </c>
      <c r="D58" s="10">
        <f t="shared" si="0"/>
        <v>95388.000000000466</v>
      </c>
      <c r="E58" s="12">
        <v>20922303.666666672</v>
      </c>
      <c r="F58" s="10">
        <f t="shared" si="2"/>
        <v>474718.00000000373</v>
      </c>
    </row>
    <row r="59" spans="1:6" x14ac:dyDescent="0.3">
      <c r="B59" s="1" t="s">
        <v>40</v>
      </c>
      <c r="C59" s="12">
        <v>4155117</v>
      </c>
      <c r="D59" s="10">
        <f t="shared" si="0"/>
        <v>69401.333333333023</v>
      </c>
      <c r="E59" s="12">
        <v>21195530.000000004</v>
      </c>
      <c r="F59" s="10">
        <f t="shared" si="2"/>
        <v>417584.66666666791</v>
      </c>
    </row>
    <row r="60" spans="1:6" x14ac:dyDescent="0.3">
      <c r="B60" s="1" t="s">
        <v>41</v>
      </c>
      <c r="C60" s="12">
        <v>4171856</v>
      </c>
      <c r="D60" s="10">
        <f t="shared" si="0"/>
        <v>112290.66666666651</v>
      </c>
      <c r="E60" s="12">
        <v>21419453.333333336</v>
      </c>
      <c r="F60" s="10">
        <f t="shared" si="2"/>
        <v>450890.66666667163</v>
      </c>
    </row>
    <row r="61" spans="1:6" x14ac:dyDescent="0.3">
      <c r="B61" s="1" t="s">
        <v>42</v>
      </c>
      <c r="C61" s="12">
        <v>4147407.666666666</v>
      </c>
      <c r="D61" s="10">
        <f t="shared" si="0"/>
        <v>61569.666666666511</v>
      </c>
      <c r="E61" s="12">
        <v>21385446</v>
      </c>
      <c r="F61" s="10">
        <f t="shared" si="2"/>
        <v>294321.66666666791</v>
      </c>
    </row>
    <row r="62" spans="1:6" x14ac:dyDescent="0.3">
      <c r="B62" s="1" t="s">
        <v>43</v>
      </c>
      <c r="C62" s="12">
        <v>4182281.3333333335</v>
      </c>
      <c r="D62" s="10">
        <f t="shared" si="0"/>
        <v>79485.000000000931</v>
      </c>
      <c r="E62" s="12">
        <v>21490275.999999996</v>
      </c>
      <c r="F62" s="10">
        <f t="shared" si="2"/>
        <v>390421.66666666418</v>
      </c>
    </row>
    <row r="63" spans="1:6" x14ac:dyDescent="0.3">
      <c r="B63" s="1" t="s">
        <v>44</v>
      </c>
      <c r="C63" s="12">
        <v>4239803</v>
      </c>
      <c r="D63" s="10">
        <f t="shared" si="0"/>
        <v>118383.66666666651</v>
      </c>
      <c r="E63" s="12">
        <v>21614921</v>
      </c>
      <c r="F63" s="10">
        <f t="shared" si="2"/>
        <v>470097.00000000373</v>
      </c>
    </row>
    <row r="64" spans="1:6" x14ac:dyDescent="0.3">
      <c r="B64" s="1" t="s">
        <v>45</v>
      </c>
      <c r="C64" s="12">
        <v>4295441.333333333</v>
      </c>
      <c r="D64" s="10">
        <f t="shared" si="0"/>
        <v>184441.33333333395</v>
      </c>
      <c r="E64" s="12">
        <v>22087382.666666668</v>
      </c>
      <c r="F64" s="10">
        <f t="shared" si="2"/>
        <v>538989</v>
      </c>
    </row>
    <row r="65" spans="1:6" x14ac:dyDescent="0.3">
      <c r="B65" s="1" t="s">
        <v>46</v>
      </c>
      <c r="C65" s="12">
        <v>4280054.333333334</v>
      </c>
      <c r="D65" s="10">
        <f t="shared" si="0"/>
        <v>164008.0000000014</v>
      </c>
      <c r="E65" s="12">
        <v>22281003.333333336</v>
      </c>
      <c r="F65" s="10">
        <f t="shared" si="2"/>
        <v>676567.33333333582</v>
      </c>
    </row>
    <row r="66" spans="1:6" x14ac:dyDescent="0.3">
      <c r="B66" s="1" t="s">
        <v>47</v>
      </c>
      <c r="C66" s="12">
        <v>4272333.666666666</v>
      </c>
      <c r="D66" s="10">
        <f t="shared" si="0"/>
        <v>139969.99999999907</v>
      </c>
      <c r="E66" s="12">
        <v>22272300</v>
      </c>
      <c r="F66" s="10">
        <f t="shared" si="2"/>
        <v>514354.33333333209</v>
      </c>
    </row>
    <row r="67" spans="1:6" x14ac:dyDescent="0.3">
      <c r="B67" s="1" t="s">
        <v>48</v>
      </c>
      <c r="C67" s="12">
        <v>4208082.666666666</v>
      </c>
      <c r="D67" s="10">
        <f t="shared" si="0"/>
        <v>78912</v>
      </c>
      <c r="E67" s="12">
        <v>21761941.333333332</v>
      </c>
      <c r="F67" s="10">
        <f t="shared" si="2"/>
        <v>509289.99999999627</v>
      </c>
    </row>
    <row r="68" spans="1:6" x14ac:dyDescent="0.3">
      <c r="B68" s="1" t="s">
        <v>49</v>
      </c>
      <c r="C68" s="12">
        <v>4187582.9999999995</v>
      </c>
      <c r="D68" s="10">
        <f t="shared" si="0"/>
        <v>114773.99999999907</v>
      </c>
      <c r="E68" s="12">
        <v>21423387.333333332</v>
      </c>
      <c r="F68" s="10">
        <f t="shared" si="2"/>
        <v>456652.33333333209</v>
      </c>
    </row>
    <row r="69" spans="1:6" x14ac:dyDescent="0.3">
      <c r="A69" s="1">
        <v>2015</v>
      </c>
      <c r="B69" s="1" t="s">
        <v>38</v>
      </c>
      <c r="C69" s="12">
        <v>4193367.9999999995</v>
      </c>
      <c r="D69" s="10">
        <f t="shared" si="0"/>
        <v>133360.66666666605</v>
      </c>
      <c r="E69" s="12">
        <v>21368211.333333332</v>
      </c>
      <c r="F69" s="10">
        <f t="shared" si="2"/>
        <v>661594.33333333209</v>
      </c>
    </row>
    <row r="70" spans="1:6" x14ac:dyDescent="0.3">
      <c r="B70" s="1" t="s">
        <v>39</v>
      </c>
      <c r="C70" s="12">
        <v>4226815</v>
      </c>
      <c r="D70" s="10">
        <f t="shared" si="0"/>
        <v>114503.66666666605</v>
      </c>
      <c r="E70" s="12">
        <v>21682717</v>
      </c>
      <c r="F70" s="10">
        <f t="shared" si="2"/>
        <v>760413.33333332837</v>
      </c>
    </row>
    <row r="71" spans="1:6" x14ac:dyDescent="0.3">
      <c r="B71" s="1" t="s">
        <v>40</v>
      </c>
      <c r="C71" s="12">
        <v>4237754.333333333</v>
      </c>
      <c r="D71" s="10">
        <f t="shared" si="0"/>
        <v>82637.333333333023</v>
      </c>
      <c r="E71" s="12">
        <v>21884283.333333336</v>
      </c>
      <c r="F71" s="10">
        <f t="shared" si="2"/>
        <v>688753.33333333209</v>
      </c>
    </row>
    <row r="72" spans="1:6" x14ac:dyDescent="0.3">
      <c r="B72" s="1" t="s">
        <v>41</v>
      </c>
      <c r="C72" s="12">
        <v>4170102.6666666665</v>
      </c>
      <c r="D72" s="10">
        <f t="shared" si="0"/>
        <v>-1753.3333333334886</v>
      </c>
      <c r="E72" s="12">
        <v>22017274</v>
      </c>
      <c r="F72" s="10">
        <f t="shared" si="2"/>
        <v>597820.66666666418</v>
      </c>
    </row>
    <row r="73" spans="1:6" x14ac:dyDescent="0.3">
      <c r="B73" s="1" t="s">
        <v>42</v>
      </c>
      <c r="C73" s="12">
        <v>4157580.3333333335</v>
      </c>
      <c r="D73" s="10">
        <f t="shared" si="0"/>
        <v>10172.666666667443</v>
      </c>
      <c r="E73" s="12">
        <v>21928039.999999996</v>
      </c>
      <c r="F73" s="10">
        <f t="shared" si="2"/>
        <v>542593.99999999627</v>
      </c>
    </row>
    <row r="74" spans="1:6" x14ac:dyDescent="0.3">
      <c r="B74" s="1" t="s">
        <v>43</v>
      </c>
      <c r="C74" s="12">
        <v>4146695.333333333</v>
      </c>
      <c r="D74" s="10">
        <f t="shared" si="0"/>
        <v>-35586.000000000466</v>
      </c>
      <c r="E74" s="12">
        <v>21959012.333333332</v>
      </c>
      <c r="F74" s="10">
        <f t="shared" si="2"/>
        <v>468736.33333333582</v>
      </c>
    </row>
    <row r="75" spans="1:6" x14ac:dyDescent="0.3">
      <c r="B75" s="1" t="s">
        <v>44</v>
      </c>
      <c r="C75" s="12">
        <v>4176734.0000000005</v>
      </c>
      <c r="D75" s="10">
        <f t="shared" si="0"/>
        <v>-63068.999999999534</v>
      </c>
      <c r="E75" s="12">
        <v>21936312.333333336</v>
      </c>
      <c r="F75" s="10">
        <f t="shared" si="2"/>
        <v>321391.33333333582</v>
      </c>
    </row>
    <row r="76" spans="1:6" x14ac:dyDescent="0.3">
      <c r="B76" s="1" t="s">
        <v>45</v>
      </c>
      <c r="C76" s="12">
        <v>4216793.666666667</v>
      </c>
      <c r="D76" s="10">
        <f t="shared" si="0"/>
        <v>-78647.666666666046</v>
      </c>
      <c r="E76" s="12">
        <v>22343407.000000004</v>
      </c>
      <c r="F76" s="10">
        <f t="shared" si="2"/>
        <v>256024.33333333582</v>
      </c>
    </row>
    <row r="77" spans="1:6" x14ac:dyDescent="0.3">
      <c r="B77" s="1" t="s">
        <v>46</v>
      </c>
      <c r="C77" s="12">
        <v>4264915.333333333</v>
      </c>
      <c r="D77" s="10">
        <f t="shared" si="0"/>
        <v>-15139.000000000931</v>
      </c>
      <c r="E77" s="12">
        <v>22620577.999999996</v>
      </c>
      <c r="F77" s="10">
        <f t="shared" si="2"/>
        <v>339574.66666666046</v>
      </c>
    </row>
    <row r="78" spans="1:6" x14ac:dyDescent="0.3">
      <c r="B78" s="1" t="s">
        <v>47</v>
      </c>
      <c r="C78" s="12">
        <v>4258698.666666667</v>
      </c>
      <c r="D78" s="10">
        <f t="shared" si="0"/>
        <v>-13634.999999999069</v>
      </c>
      <c r="E78" s="12">
        <v>22746970.666666664</v>
      </c>
      <c r="F78" s="10">
        <f t="shared" si="2"/>
        <v>474670.66666666418</v>
      </c>
    </row>
    <row r="79" spans="1:6" x14ac:dyDescent="0.3">
      <c r="B79" s="1" t="s">
        <v>48</v>
      </c>
      <c r="C79" s="12">
        <v>4139700.6666666665</v>
      </c>
      <c r="D79" s="10">
        <f t="shared" si="0"/>
        <v>-68381.999999999534</v>
      </c>
      <c r="E79" s="12">
        <v>22202823.333333332</v>
      </c>
      <c r="F79" s="10">
        <f t="shared" si="2"/>
        <v>440882</v>
      </c>
    </row>
    <row r="80" spans="1:6" x14ac:dyDescent="0.3">
      <c r="B80" s="1" t="s">
        <v>49</v>
      </c>
      <c r="C80" s="12">
        <v>4128296.3333333326</v>
      </c>
      <c r="D80" s="10">
        <f t="shared" si="0"/>
        <v>-59286.666666666977</v>
      </c>
      <c r="E80" s="12">
        <v>21859274</v>
      </c>
      <c r="F80" s="10">
        <f t="shared" si="2"/>
        <v>435886.66666666791</v>
      </c>
    </row>
    <row r="81" spans="1:6" x14ac:dyDescent="0.3">
      <c r="A81" s="1">
        <v>2016</v>
      </c>
      <c r="B81" s="1" t="s">
        <v>38</v>
      </c>
      <c r="C81" s="12">
        <v>4138514.3333333335</v>
      </c>
      <c r="D81" s="10">
        <f t="shared" si="0"/>
        <v>-54853.666666666046</v>
      </c>
      <c r="E81" s="12">
        <v>21552325</v>
      </c>
      <c r="F81" s="10">
        <f t="shared" si="2"/>
        <v>184113.66666666791</v>
      </c>
    </row>
    <row r="82" spans="1:6" x14ac:dyDescent="0.3">
      <c r="B82" s="1" t="s">
        <v>39</v>
      </c>
      <c r="C82" s="12">
        <v>4220749.333333333</v>
      </c>
      <c r="D82" s="10">
        <f t="shared" si="0"/>
        <v>-6065.6666666669771</v>
      </c>
      <c r="E82" s="12">
        <v>21814942.333333332</v>
      </c>
      <c r="F82" s="10">
        <f t="shared" si="2"/>
        <v>132225.33333333209</v>
      </c>
    </row>
    <row r="83" spans="1:6" x14ac:dyDescent="0.3">
      <c r="B83" s="1" t="s">
        <v>40</v>
      </c>
      <c r="C83" s="12">
        <v>4166393.666666667</v>
      </c>
      <c r="D83" s="10">
        <f t="shared" si="0"/>
        <v>-71360.666666666046</v>
      </c>
      <c r="E83" s="12">
        <v>21875595</v>
      </c>
      <c r="F83" s="10">
        <f t="shared" si="2"/>
        <v>-8688.3333333358169</v>
      </c>
    </row>
    <row r="84" spans="1:6" x14ac:dyDescent="0.3">
      <c r="B84" s="1" t="s">
        <v>41</v>
      </c>
      <c r="C84" s="12">
        <v>4178290.3333333335</v>
      </c>
      <c r="D84" s="10">
        <f t="shared" si="0"/>
        <v>8187.6666666669771</v>
      </c>
      <c r="E84" s="12">
        <v>22143667</v>
      </c>
      <c r="F84" s="10">
        <f t="shared" si="2"/>
        <v>126393</v>
      </c>
    </row>
    <row r="85" spans="1:6" x14ac:dyDescent="0.3">
      <c r="B85" s="1" t="s">
        <v>42</v>
      </c>
      <c r="C85" s="12">
        <v>4170559</v>
      </c>
      <c r="D85" s="10">
        <f t="shared" si="0"/>
        <v>12978.666666666511</v>
      </c>
      <c r="E85" s="12">
        <v>21983955.333333332</v>
      </c>
      <c r="F85" s="10">
        <f t="shared" si="2"/>
        <v>55915.333333335817</v>
      </c>
    </row>
    <row r="86" spans="1:6" x14ac:dyDescent="0.3">
      <c r="B86" s="1" t="s">
        <v>43</v>
      </c>
      <c r="C86" s="12">
        <v>4185699.0000000005</v>
      </c>
      <c r="D86" s="10">
        <f t="shared" si="0"/>
        <v>39003.666666667443</v>
      </c>
      <c r="E86" s="12">
        <v>22080259.666666668</v>
      </c>
      <c r="F86" s="10">
        <f t="shared" si="2"/>
        <v>121247.33333333582</v>
      </c>
    </row>
    <row r="87" spans="1:6" x14ac:dyDescent="0.3">
      <c r="B87" s="1" t="s">
        <v>44</v>
      </c>
      <c r="C87" s="12">
        <v>4181662.3333333335</v>
      </c>
      <c r="D87" s="10">
        <f t="shared" si="0"/>
        <v>4928.3333333330229</v>
      </c>
      <c r="E87" s="12">
        <v>22092050.000000004</v>
      </c>
      <c r="F87" s="10">
        <f t="shared" si="2"/>
        <v>155737.66666666791</v>
      </c>
    </row>
    <row r="88" spans="1:6" x14ac:dyDescent="0.3">
      <c r="B88" s="1" t="s">
        <v>45</v>
      </c>
      <c r="C88" s="12">
        <v>4221649</v>
      </c>
      <c r="D88" s="10">
        <f t="shared" si="0"/>
        <v>4855.3333333330229</v>
      </c>
      <c r="E88" s="12">
        <v>22556068.666666664</v>
      </c>
      <c r="F88" s="10">
        <f t="shared" si="2"/>
        <v>212661.66666666046</v>
      </c>
    </row>
    <row r="89" spans="1:6" x14ac:dyDescent="0.3">
      <c r="B89" s="1" t="s">
        <v>46</v>
      </c>
      <c r="C89" s="12">
        <v>4241009.666666666</v>
      </c>
      <c r="D89" s="10">
        <f t="shared" si="0"/>
        <v>-23905.666666666977</v>
      </c>
      <c r="E89" s="12">
        <v>22778261.666666668</v>
      </c>
      <c r="F89" s="10">
        <f t="shared" si="2"/>
        <v>157683.66666667163</v>
      </c>
    </row>
    <row r="90" spans="1:6" x14ac:dyDescent="0.3">
      <c r="B90" s="1" t="s">
        <v>47</v>
      </c>
      <c r="C90" s="12">
        <v>4247545.333333333</v>
      </c>
      <c r="D90" s="10">
        <f t="shared" ref="D90:D116" si="3">+C90-C78</f>
        <v>-11153.333333333954</v>
      </c>
      <c r="E90" s="12">
        <v>22836521.666666668</v>
      </c>
      <c r="F90" s="10">
        <f t="shared" si="2"/>
        <v>89551.000000003725</v>
      </c>
    </row>
    <row r="91" spans="1:6" x14ac:dyDescent="0.3">
      <c r="B91" s="1" t="s">
        <v>48</v>
      </c>
      <c r="C91" s="12">
        <v>4133850.333333333</v>
      </c>
      <c r="D91" s="10">
        <f t="shared" si="3"/>
        <v>-5850.3333333334886</v>
      </c>
      <c r="E91" s="12">
        <v>22299340.333333336</v>
      </c>
      <c r="F91" s="10">
        <f t="shared" si="2"/>
        <v>96517.000000003725</v>
      </c>
    </row>
    <row r="92" spans="1:6" x14ac:dyDescent="0.3">
      <c r="B92" s="1" t="s">
        <v>49</v>
      </c>
      <c r="C92" s="12">
        <v>4085160.333333333</v>
      </c>
      <c r="D92" s="10">
        <f t="shared" si="3"/>
        <v>-43135.999999999534</v>
      </c>
      <c r="E92" s="12">
        <v>21930877.333333332</v>
      </c>
      <c r="F92" s="10">
        <f t="shared" si="2"/>
        <v>71603.333333332092</v>
      </c>
    </row>
    <row r="93" spans="1:6" x14ac:dyDescent="0.3">
      <c r="A93" s="1">
        <v>2017</v>
      </c>
      <c r="B93" s="1" t="s">
        <v>38</v>
      </c>
      <c r="C93" s="12">
        <v>4046689.333333333</v>
      </c>
      <c r="D93" s="10">
        <f t="shared" si="3"/>
        <v>-91825.000000000466</v>
      </c>
      <c r="E93" s="12">
        <v>21754665.999999996</v>
      </c>
      <c r="F93" s="10">
        <f t="shared" si="2"/>
        <v>202340.99999999627</v>
      </c>
    </row>
    <row r="94" spans="1:6" x14ac:dyDescent="0.3">
      <c r="B94" s="1" t="s">
        <v>39</v>
      </c>
      <c r="C94" s="12">
        <v>4099074.0000000005</v>
      </c>
      <c r="D94" s="10">
        <f t="shared" si="3"/>
        <v>-121675.33333333256</v>
      </c>
      <c r="E94" s="12">
        <v>22150627.999999996</v>
      </c>
      <c r="F94" s="10">
        <f t="shared" si="2"/>
        <v>335685.66666666418</v>
      </c>
    </row>
    <row r="95" spans="1:6" x14ac:dyDescent="0.3">
      <c r="B95" s="1" t="s">
        <v>40</v>
      </c>
      <c r="C95" s="12">
        <v>4111543.0000000005</v>
      </c>
      <c r="D95" s="10">
        <f t="shared" si="3"/>
        <v>-54850.666666666511</v>
      </c>
      <c r="E95" s="12">
        <v>22288011.333333332</v>
      </c>
      <c r="F95" s="10">
        <f t="shared" si="2"/>
        <v>412416.33333333209</v>
      </c>
    </row>
    <row r="96" spans="1:6" x14ac:dyDescent="0.3">
      <c r="B96" s="1" t="s">
        <v>41</v>
      </c>
      <c r="C96" s="12">
        <v>4120058</v>
      </c>
      <c r="D96" s="10">
        <f t="shared" si="3"/>
        <v>-58232.333333333489</v>
      </c>
      <c r="E96" s="12">
        <v>22578160.000000004</v>
      </c>
      <c r="F96" s="10">
        <f t="shared" si="2"/>
        <v>434493.00000000373</v>
      </c>
    </row>
    <row r="97" spans="1:9" x14ac:dyDescent="0.3">
      <c r="B97" s="1" t="s">
        <v>42</v>
      </c>
      <c r="C97" s="12">
        <v>4088353.0000000005</v>
      </c>
      <c r="D97" s="10">
        <f t="shared" si="3"/>
        <v>-82205.999999999534</v>
      </c>
      <c r="E97" s="12">
        <v>22379668.333333336</v>
      </c>
      <c r="F97" s="10">
        <f t="shared" si="2"/>
        <v>395713.00000000373</v>
      </c>
    </row>
    <row r="98" spans="1:9" x14ac:dyDescent="0.3">
      <c r="B98" s="1" t="s">
        <v>43</v>
      </c>
      <c r="C98" s="12">
        <v>4121750.666666667</v>
      </c>
      <c r="D98" s="10">
        <f t="shared" si="3"/>
        <v>-63948.333333333489</v>
      </c>
      <c r="E98" s="12">
        <v>22464635.333333336</v>
      </c>
      <c r="F98" s="10">
        <f t="shared" si="2"/>
        <v>384375.66666666791</v>
      </c>
    </row>
    <row r="99" spans="1:9" x14ac:dyDescent="0.3">
      <c r="B99" s="1" t="s">
        <v>44</v>
      </c>
      <c r="C99" s="12">
        <v>4161201.3333333335</v>
      </c>
      <c r="D99" s="10">
        <f t="shared" si="3"/>
        <v>-20461</v>
      </c>
      <c r="E99" s="12">
        <v>22329415.999999996</v>
      </c>
      <c r="F99" s="10">
        <f t="shared" si="2"/>
        <v>237365.99999999255</v>
      </c>
    </row>
    <row r="100" spans="1:9" x14ac:dyDescent="0.3">
      <c r="B100" s="1" t="s">
        <v>45</v>
      </c>
      <c r="C100" s="12">
        <v>4212459.666666667</v>
      </c>
      <c r="D100" s="10">
        <f t="shared" si="3"/>
        <v>-9189.3333333330229</v>
      </c>
      <c r="E100" s="12">
        <v>22665531.333333332</v>
      </c>
      <c r="F100" s="10">
        <f t="shared" si="2"/>
        <v>109462.66666666791</v>
      </c>
    </row>
    <row r="101" spans="1:9" x14ac:dyDescent="0.3">
      <c r="B101" s="1" t="s">
        <v>46</v>
      </c>
      <c r="C101" s="12">
        <v>4206682.333333333</v>
      </c>
      <c r="D101" s="10">
        <f t="shared" si="3"/>
        <v>-34327.333333333023</v>
      </c>
      <c r="E101" s="12">
        <v>22784045.333333332</v>
      </c>
      <c r="F101" s="10">
        <f t="shared" si="2"/>
        <v>5783.6666666641831</v>
      </c>
      <c r="I101" s="12"/>
    </row>
    <row r="102" spans="1:9" x14ac:dyDescent="0.3">
      <c r="B102" s="1" t="s">
        <v>47</v>
      </c>
      <c r="C102" s="12">
        <v>4170551.666666666</v>
      </c>
      <c r="D102" s="10">
        <f t="shared" si="3"/>
        <v>-76993.666666666977</v>
      </c>
      <c r="E102" s="12">
        <v>22868079.666666668</v>
      </c>
      <c r="F102" s="10">
        <f t="shared" si="2"/>
        <v>31558</v>
      </c>
    </row>
    <row r="103" spans="1:9" x14ac:dyDescent="0.3">
      <c r="B103" s="1" t="s">
        <v>48</v>
      </c>
      <c r="C103" s="12">
        <v>4072020.3333333335</v>
      </c>
      <c r="D103" s="10">
        <f t="shared" si="3"/>
        <v>-61829.999999999534</v>
      </c>
      <c r="E103" s="12">
        <v>22371355.666666672</v>
      </c>
      <c r="F103" s="10">
        <f t="shared" si="2"/>
        <v>72015.333333335817</v>
      </c>
    </row>
    <row r="104" spans="1:9" x14ac:dyDescent="0.3">
      <c r="B104" s="1" t="s">
        <v>49</v>
      </c>
      <c r="C104" s="12">
        <v>4013221.3333333335</v>
      </c>
      <c r="D104" s="10">
        <f t="shared" si="3"/>
        <v>-71938.999999999534</v>
      </c>
      <c r="E104" s="12">
        <v>22026795.666666668</v>
      </c>
      <c r="F104" s="10">
        <f t="shared" si="2"/>
        <v>95918.333333335817</v>
      </c>
    </row>
    <row r="105" spans="1:9" x14ac:dyDescent="0.3">
      <c r="B105" s="1" t="s">
        <v>38</v>
      </c>
      <c r="C105" s="12">
        <v>4028162.666666667</v>
      </c>
      <c r="D105" s="10">
        <f t="shared" si="3"/>
        <v>-18526.666666666046</v>
      </c>
      <c r="E105" s="12">
        <v>21831130.666666668</v>
      </c>
      <c r="F105" s="10">
        <f t="shared" si="2"/>
        <v>76464.666666671634</v>
      </c>
    </row>
    <row r="106" spans="1:9" x14ac:dyDescent="0.3">
      <c r="B106" s="1" t="s">
        <v>39</v>
      </c>
      <c r="C106" s="12">
        <v>4125276</v>
      </c>
      <c r="D106" s="10">
        <f t="shared" si="3"/>
        <v>26201.999999999534</v>
      </c>
      <c r="E106" s="12">
        <v>22191040.999999996</v>
      </c>
      <c r="F106" s="10">
        <f t="shared" ref="F106:F122" si="4">+E106-E94</f>
        <v>40413</v>
      </c>
    </row>
    <row r="107" spans="1:9" x14ac:dyDescent="0.3">
      <c r="B107" s="1" t="s">
        <v>40</v>
      </c>
      <c r="C107" s="12">
        <v>4212084.333333333</v>
      </c>
      <c r="D107" s="10">
        <f t="shared" si="3"/>
        <v>100541.33333333256</v>
      </c>
      <c r="E107" s="12">
        <v>22394880.333333336</v>
      </c>
      <c r="F107" s="10">
        <f t="shared" si="4"/>
        <v>106869.00000000373</v>
      </c>
    </row>
    <row r="108" spans="1:9" x14ac:dyDescent="0.3">
      <c r="A108" s="1">
        <v>2018</v>
      </c>
      <c r="B108" s="1" t="s">
        <v>41</v>
      </c>
      <c r="C108" s="12">
        <v>4159328.6666666674</v>
      </c>
      <c r="D108" s="10">
        <f t="shared" si="3"/>
        <v>39270.666666667443</v>
      </c>
      <c r="E108" s="12">
        <v>22589032.000000004</v>
      </c>
      <c r="F108" s="10">
        <f t="shared" si="4"/>
        <v>10872</v>
      </c>
    </row>
    <row r="109" spans="1:9" x14ac:dyDescent="0.3">
      <c r="B109" s="1" t="s">
        <v>42</v>
      </c>
      <c r="C109" s="12">
        <v>4206328</v>
      </c>
      <c r="D109" s="10">
        <f t="shared" si="3"/>
        <v>117974.99999999953</v>
      </c>
      <c r="E109" s="12">
        <v>22475554.666666664</v>
      </c>
      <c r="F109" s="10">
        <f t="shared" si="4"/>
        <v>95886.333333328366</v>
      </c>
    </row>
    <row r="110" spans="1:9" x14ac:dyDescent="0.3">
      <c r="B110" s="1" t="s">
        <v>43</v>
      </c>
      <c r="C110" s="12">
        <v>4166724.666666666</v>
      </c>
      <c r="D110" s="10">
        <f t="shared" si="3"/>
        <v>44973.999999999069</v>
      </c>
      <c r="E110" s="12">
        <v>22551185.333333332</v>
      </c>
      <c r="F110" s="10">
        <f t="shared" si="4"/>
        <v>86549.999999996275</v>
      </c>
    </row>
    <row r="111" spans="1:9" x14ac:dyDescent="0.3">
      <c r="B111" s="1" t="s">
        <v>44</v>
      </c>
      <c r="C111" s="12">
        <v>4251580.333333333</v>
      </c>
      <c r="D111" s="10">
        <f t="shared" si="3"/>
        <v>90378.999999999534</v>
      </c>
      <c r="E111" s="12">
        <v>22570899.333333336</v>
      </c>
      <c r="F111" s="10">
        <f t="shared" si="4"/>
        <v>241483.33333333954</v>
      </c>
    </row>
    <row r="112" spans="1:9" x14ac:dyDescent="0.3">
      <c r="B112" s="1" t="s">
        <v>45</v>
      </c>
      <c r="C112" s="12">
        <v>4205008.0000000009</v>
      </c>
      <c r="D112" s="10">
        <f t="shared" si="3"/>
        <v>-7451.6666666660458</v>
      </c>
      <c r="E112" s="12">
        <v>22826663.666666664</v>
      </c>
      <c r="F112" s="10">
        <f t="shared" si="4"/>
        <v>161132.33333333209</v>
      </c>
    </row>
    <row r="113" spans="1:10" x14ac:dyDescent="0.3">
      <c r="B113" s="1" t="s">
        <v>46</v>
      </c>
      <c r="C113" s="12">
        <v>4206984.666666667</v>
      </c>
      <c r="D113" s="10">
        <f t="shared" si="3"/>
        <v>302.33333333395422</v>
      </c>
      <c r="E113" s="12">
        <v>22754505.333333336</v>
      </c>
      <c r="F113" s="10">
        <f t="shared" si="4"/>
        <v>-29539.999999996275</v>
      </c>
      <c r="H113" s="12"/>
      <c r="I113" s="12"/>
      <c r="J113" s="18"/>
    </row>
    <row r="114" spans="1:10" x14ac:dyDescent="0.3">
      <c r="B114" s="1" t="s">
        <v>47</v>
      </c>
      <c r="C114" s="12">
        <v>4176490</v>
      </c>
      <c r="D114" s="10">
        <f t="shared" si="3"/>
        <v>5938.3333333339542</v>
      </c>
      <c r="E114" s="12">
        <v>22837554.999999996</v>
      </c>
      <c r="F114" s="10">
        <f t="shared" si="4"/>
        <v>-30524.666666671634</v>
      </c>
    </row>
    <row r="115" spans="1:10" x14ac:dyDescent="0.3">
      <c r="B115" s="1" t="s">
        <v>48</v>
      </c>
      <c r="C115" s="12">
        <v>4113807.333333333</v>
      </c>
      <c r="D115" s="10">
        <f t="shared" si="3"/>
        <v>41786.999999999534</v>
      </c>
      <c r="E115" s="12">
        <v>22354836</v>
      </c>
      <c r="F115" s="10">
        <f t="shared" si="4"/>
        <v>-16519.666666671634</v>
      </c>
      <c r="H115" s="19"/>
    </row>
    <row r="116" spans="1:10" x14ac:dyDescent="0.3">
      <c r="B116" s="1" t="s">
        <v>49</v>
      </c>
      <c r="C116" s="12">
        <v>4086658.666666666</v>
      </c>
      <c r="D116" s="10">
        <f t="shared" si="3"/>
        <v>73437.333333332557</v>
      </c>
      <c r="E116" s="12">
        <v>22224684.999999996</v>
      </c>
      <c r="F116" s="10">
        <f t="shared" si="4"/>
        <v>197889.33333332837</v>
      </c>
    </row>
    <row r="117" spans="1:10" x14ac:dyDescent="0.3">
      <c r="A117" s="1">
        <v>2019</v>
      </c>
      <c r="B117" s="1" t="s">
        <v>38</v>
      </c>
      <c r="C117" s="12">
        <v>4075183</v>
      </c>
      <c r="D117" s="10">
        <f>+C117-C105</f>
        <v>47020.333333333023</v>
      </c>
      <c r="E117" s="12">
        <v>21945032.666666664</v>
      </c>
      <c r="F117" s="10">
        <f t="shared" si="4"/>
        <v>113901.99999999627</v>
      </c>
    </row>
    <row r="118" spans="1:10" x14ac:dyDescent="0.3">
      <c r="B118" s="1" t="s">
        <v>39</v>
      </c>
      <c r="C118" s="12">
        <v>4120437.6666666674</v>
      </c>
      <c r="D118" s="10">
        <f t="shared" ref="D118:D127" si="5">+C118-C106</f>
        <v>-4838.3333333325572</v>
      </c>
      <c r="E118" s="12">
        <v>22027088.333333332</v>
      </c>
      <c r="F118" s="10">
        <f t="shared" si="4"/>
        <v>-163952.66666666418</v>
      </c>
    </row>
    <row r="119" spans="1:10" x14ac:dyDescent="0.3">
      <c r="B119" s="1" t="s">
        <v>40</v>
      </c>
      <c r="C119" s="12">
        <v>4172287.666666667</v>
      </c>
      <c r="D119" s="10">
        <f t="shared" si="5"/>
        <v>-39796.666666666046</v>
      </c>
      <c r="E119" s="12">
        <v>22058099</v>
      </c>
      <c r="F119" s="10">
        <f t="shared" si="4"/>
        <v>-336781.33333333582</v>
      </c>
    </row>
    <row r="120" spans="1:10" x14ac:dyDescent="0.3">
      <c r="B120" s="1" t="s">
        <v>41</v>
      </c>
      <c r="C120" s="12">
        <v>4198765.6666666698</v>
      </c>
      <c r="D120" s="10">
        <f t="shared" si="5"/>
        <v>39437.000000002328</v>
      </c>
      <c r="E120" s="12">
        <v>22226108.666666701</v>
      </c>
      <c r="F120" s="10">
        <f t="shared" si="4"/>
        <v>-362923.33333330229</v>
      </c>
    </row>
    <row r="121" spans="1:10" x14ac:dyDescent="0.3">
      <c r="B121" s="1" t="s">
        <v>42</v>
      </c>
      <c r="C121" s="12">
        <v>4254357</v>
      </c>
      <c r="D121" s="10">
        <f t="shared" si="5"/>
        <v>48029</v>
      </c>
      <c r="E121" s="12">
        <v>22307431.666666701</v>
      </c>
      <c r="F121" s="10">
        <f t="shared" si="4"/>
        <v>-168122.99999996275</v>
      </c>
    </row>
    <row r="122" spans="1:10" x14ac:dyDescent="0.3">
      <c r="B122" s="1" t="s">
        <v>43</v>
      </c>
      <c r="C122" s="12">
        <v>4197259.6666666698</v>
      </c>
      <c r="D122" s="10">
        <f t="shared" si="5"/>
        <v>30535.000000003725</v>
      </c>
      <c r="E122" s="12">
        <v>22291351.333333299</v>
      </c>
      <c r="F122" s="10">
        <f t="shared" si="4"/>
        <v>-259834.00000003353</v>
      </c>
    </row>
    <row r="123" spans="1:10" x14ac:dyDescent="0.3">
      <c r="B123" s="1" t="s">
        <v>44</v>
      </c>
      <c r="C123" s="12">
        <v>4213083.6666666698</v>
      </c>
      <c r="D123" s="10">
        <f t="shared" si="5"/>
        <v>-38496.666666663252</v>
      </c>
      <c r="E123" s="12">
        <v>22161837.333333299</v>
      </c>
      <c r="F123" s="10">
        <f t="shared" ref="F123:F128" si="6">+E123-E111</f>
        <v>-409062.00000003725</v>
      </c>
    </row>
    <row r="124" spans="1:10" x14ac:dyDescent="0.3">
      <c r="B124" s="1" t="s">
        <v>45</v>
      </c>
      <c r="C124" s="12">
        <v>4203277.3333333302</v>
      </c>
      <c r="D124" s="10">
        <f t="shared" si="5"/>
        <v>-1730.6666666707024</v>
      </c>
      <c r="E124" s="12">
        <v>22386254</v>
      </c>
      <c r="F124" s="10">
        <f t="shared" si="6"/>
        <v>-440409.66666666418</v>
      </c>
    </row>
    <row r="125" spans="1:10" x14ac:dyDescent="0.3">
      <c r="B125" s="1" t="s">
        <v>46</v>
      </c>
      <c r="C125" s="12">
        <v>4278162</v>
      </c>
      <c r="D125" s="10">
        <f t="shared" si="5"/>
        <v>71177.333333333023</v>
      </c>
      <c r="E125" s="12">
        <v>22639079.333333299</v>
      </c>
      <c r="F125" s="10">
        <f t="shared" si="6"/>
        <v>-115426.00000003725</v>
      </c>
    </row>
    <row r="126" spans="1:10" x14ac:dyDescent="0.3">
      <c r="B126" s="1" t="s">
        <v>47</v>
      </c>
      <c r="C126" s="12">
        <v>4258172.3333333302</v>
      </c>
      <c r="D126" s="10">
        <f t="shared" si="5"/>
        <v>81682.333333330229</v>
      </c>
      <c r="E126" s="12">
        <v>22816142</v>
      </c>
      <c r="F126" s="10">
        <f t="shared" si="6"/>
        <v>-21412.999999996275</v>
      </c>
    </row>
    <row r="127" spans="1:10" x14ac:dyDescent="0.3">
      <c r="B127" s="1" t="s">
        <v>48</v>
      </c>
      <c r="C127" s="12">
        <v>4209215.6666666698</v>
      </c>
      <c r="D127" s="10">
        <f t="shared" si="5"/>
        <v>95408.333333336748</v>
      </c>
      <c r="E127" s="12">
        <v>22393341.666666701</v>
      </c>
      <c r="F127" s="10">
        <f t="shared" si="6"/>
        <v>38505.666666701436</v>
      </c>
    </row>
    <row r="128" spans="1:10" x14ac:dyDescent="0.3">
      <c r="B128" s="1" t="s">
        <v>49</v>
      </c>
      <c r="C128" s="12">
        <v>4187523.3333333302</v>
      </c>
      <c r="D128" s="10">
        <f t="shared" ref="D128:D135" si="7">+C128-C116</f>
        <v>100864.66666666418</v>
      </c>
      <c r="E128" s="12">
        <v>22103788.666666701</v>
      </c>
      <c r="F128" s="10">
        <f t="shared" si="6"/>
        <v>-120896.33333329484</v>
      </c>
    </row>
    <row r="129" spans="1:6" x14ac:dyDescent="0.3">
      <c r="A129" s="1">
        <v>2020</v>
      </c>
      <c r="B129" s="1" t="s">
        <v>38</v>
      </c>
      <c r="C129" s="12">
        <v>4026030.3333333302</v>
      </c>
      <c r="D129" s="10">
        <f t="shared" si="7"/>
        <v>-49152.666666669771</v>
      </c>
      <c r="E129" s="12">
        <v>21360414</v>
      </c>
      <c r="F129" s="10">
        <f t="shared" ref="F129:F134" si="8">+E129-E117</f>
        <v>-584618.66666666418</v>
      </c>
    </row>
    <row r="130" spans="1:6" x14ac:dyDescent="0.3">
      <c r="B130" s="1" t="s">
        <v>39</v>
      </c>
      <c r="C130" s="12">
        <v>3605888.3333333302</v>
      </c>
      <c r="D130" s="10">
        <f t="shared" si="7"/>
        <v>-514549.33333333721</v>
      </c>
      <c r="E130" s="12">
        <v>19687007.666666701</v>
      </c>
      <c r="F130" s="10">
        <f t="shared" si="8"/>
        <v>-2340080.6666666307</v>
      </c>
    </row>
    <row r="131" spans="1:6" x14ac:dyDescent="0.3">
      <c r="B131" s="1" t="s">
        <v>40</v>
      </c>
      <c r="C131" s="12">
        <v>3282377.3333333302</v>
      </c>
      <c r="D131" s="10">
        <f t="shared" si="7"/>
        <v>-889910.33333333675</v>
      </c>
      <c r="E131" s="12">
        <v>18105873</v>
      </c>
      <c r="F131" s="10">
        <f t="shared" si="8"/>
        <v>-3952226</v>
      </c>
    </row>
    <row r="132" spans="1:6" x14ac:dyDescent="0.3">
      <c r="B132" s="1" t="s">
        <v>41</v>
      </c>
      <c r="C132" s="12">
        <v>3092370.6666666698</v>
      </c>
      <c r="D132" s="10">
        <f t="shared" si="7"/>
        <v>-1106395</v>
      </c>
      <c r="E132" s="12">
        <v>17377212.333333299</v>
      </c>
      <c r="F132" s="10">
        <f t="shared" si="8"/>
        <v>-4848896.3333334029</v>
      </c>
    </row>
    <row r="133" spans="1:6" x14ac:dyDescent="0.3">
      <c r="B133" s="1" t="s">
        <v>42</v>
      </c>
      <c r="C133" s="12">
        <v>3225599</v>
      </c>
      <c r="D133" s="10">
        <f t="shared" si="7"/>
        <v>-1028758</v>
      </c>
      <c r="E133" s="12">
        <v>17863521.666666701</v>
      </c>
      <c r="F133" s="10">
        <f t="shared" si="8"/>
        <v>-4443910</v>
      </c>
    </row>
    <row r="134" spans="1:6" x14ac:dyDescent="0.3">
      <c r="B134" s="1" t="s">
        <v>43</v>
      </c>
      <c r="C134" s="12">
        <v>3317067</v>
      </c>
      <c r="D134" s="10">
        <f t="shared" si="7"/>
        <v>-880192.66666666977</v>
      </c>
      <c r="E134" s="12">
        <v>18675087.666666701</v>
      </c>
      <c r="F134" s="10">
        <f t="shared" si="8"/>
        <v>-3616263.6666665971</v>
      </c>
    </row>
    <row r="135" spans="1:6" x14ac:dyDescent="0.3">
      <c r="B135" s="1" t="s">
        <v>44</v>
      </c>
      <c r="C135" s="12">
        <v>3501213.6666666698</v>
      </c>
      <c r="D135" s="10">
        <f t="shared" si="7"/>
        <v>-711870</v>
      </c>
      <c r="E135" s="12">
        <v>19304195.333333299</v>
      </c>
      <c r="F135" s="10">
        <f t="shared" ref="F135:F141" si="9">+E135-E123</f>
        <v>-2857642</v>
      </c>
    </row>
    <row r="136" spans="1:6" x14ac:dyDescent="0.3">
      <c r="B136" s="1" t="s">
        <v>45</v>
      </c>
      <c r="C136" s="12">
        <v>3694490.3333333302</v>
      </c>
      <c r="D136" s="10">
        <f t="shared" ref="D136:D141" si="10">+C136-C124</f>
        <v>-508787</v>
      </c>
      <c r="E136" s="12">
        <v>20401193</v>
      </c>
      <c r="F136" s="10">
        <f t="shared" si="9"/>
        <v>-1985061</v>
      </c>
    </row>
    <row r="137" spans="1:6" x14ac:dyDescent="0.3">
      <c r="B137" s="1" t="s">
        <v>46</v>
      </c>
      <c r="C137" s="12">
        <v>3847914</v>
      </c>
      <c r="D137" s="10">
        <f t="shared" si="10"/>
        <v>-430248</v>
      </c>
      <c r="E137" s="12">
        <v>20939690.666666701</v>
      </c>
      <c r="F137" s="10">
        <f t="shared" si="9"/>
        <v>-1699388.6666665971</v>
      </c>
    </row>
    <row r="138" spans="1:6" x14ac:dyDescent="0.3">
      <c r="B138" s="1" t="s">
        <v>47</v>
      </c>
      <c r="C138" s="12">
        <v>3892439</v>
      </c>
      <c r="D138" s="10">
        <f t="shared" si="10"/>
        <v>-365733.33333333023</v>
      </c>
      <c r="E138" s="12">
        <v>21332078.666666701</v>
      </c>
      <c r="F138" s="10">
        <f t="shared" si="9"/>
        <v>-1484063.3333332986</v>
      </c>
    </row>
    <row r="139" spans="1:6" x14ac:dyDescent="0.3">
      <c r="B139" s="1" t="s">
        <v>48</v>
      </c>
      <c r="C139" s="12">
        <v>3815305</v>
      </c>
      <c r="D139" s="10">
        <f t="shared" si="10"/>
        <v>-393910.66666666977</v>
      </c>
      <c r="E139" s="12">
        <v>20896496.666666701</v>
      </c>
      <c r="F139" s="10">
        <f t="shared" si="9"/>
        <v>-1496845</v>
      </c>
    </row>
    <row r="140" spans="1:6" x14ac:dyDescent="0.3">
      <c r="B140" s="1" t="s">
        <v>49</v>
      </c>
      <c r="C140" s="12">
        <v>3752117.3333333302</v>
      </c>
      <c r="D140" s="10">
        <f t="shared" si="10"/>
        <v>-435406</v>
      </c>
      <c r="E140" s="12">
        <v>20731476.666666701</v>
      </c>
      <c r="F140" s="10">
        <f t="shared" si="9"/>
        <v>-1372312</v>
      </c>
    </row>
    <row r="141" spans="1:6" x14ac:dyDescent="0.3">
      <c r="A141" s="1">
        <v>2021</v>
      </c>
      <c r="B141" s="1" t="s">
        <v>38</v>
      </c>
      <c r="C141" s="12">
        <v>3730678.3333333302</v>
      </c>
      <c r="D141" s="10">
        <f t="shared" si="10"/>
        <v>-295352</v>
      </c>
      <c r="E141" s="12">
        <v>20528864</v>
      </c>
      <c r="F141" s="10">
        <f t="shared" si="9"/>
        <v>-831550</v>
      </c>
    </row>
    <row r="142" spans="1:6" x14ac:dyDescent="0.3">
      <c r="B142" s="1" t="s">
        <v>39</v>
      </c>
      <c r="C142" s="12">
        <v>3742910.3333333302</v>
      </c>
      <c r="D142" s="10">
        <f>+C142-C130</f>
        <v>137022</v>
      </c>
      <c r="E142" s="12">
        <v>20694652</v>
      </c>
      <c r="F142" s="10">
        <f>+E142-E130</f>
        <v>1007644.3333332986</v>
      </c>
    </row>
    <row r="143" spans="1:6" x14ac:dyDescent="0.3">
      <c r="B143" s="1" t="s">
        <v>40</v>
      </c>
      <c r="C143" s="12">
        <v>3756703.3333333302</v>
      </c>
      <c r="D143" s="10">
        <f>+C143-C131</f>
        <v>474326</v>
      </c>
      <c r="E143" s="12">
        <v>20577968</v>
      </c>
      <c r="F143" s="10">
        <f>+E143-E131</f>
        <v>2472095</v>
      </c>
    </row>
    <row r="144" spans="1:6" x14ac:dyDescent="0.3">
      <c r="B144" s="1" t="s">
        <v>41</v>
      </c>
      <c r="C144" s="12">
        <v>3709368.3333333302</v>
      </c>
      <c r="D144" s="10">
        <f>+C144-C132</f>
        <v>616997.66666666046</v>
      </c>
      <c r="E144" s="12">
        <v>20520259.666666701</v>
      </c>
      <c r="F144" s="10">
        <f>+E144-E132</f>
        <v>3143047.3333334029</v>
      </c>
    </row>
    <row r="145" spans="2:6" x14ac:dyDescent="0.3">
      <c r="B145" s="1" t="s">
        <v>42</v>
      </c>
      <c r="C145" s="12">
        <v>3801965</v>
      </c>
      <c r="D145" s="10">
        <f>+C145-C133</f>
        <v>576366</v>
      </c>
      <c r="E145" s="12">
        <v>20665875.333333299</v>
      </c>
      <c r="F145" s="10">
        <f>+E145-E133</f>
        <v>2802353.6666665971</v>
      </c>
    </row>
    <row r="146" spans="2:6" x14ac:dyDescent="0.3">
      <c r="B146" s="1" t="s">
        <v>43</v>
      </c>
      <c r="C146" s="12">
        <v>3826464.6666666698</v>
      </c>
      <c r="D146" s="10">
        <f>+C146-C134</f>
        <v>509397.66666666977</v>
      </c>
      <c r="E146" s="12">
        <v>21074205</v>
      </c>
      <c r="F146" s="10">
        <f>+E146-E134</f>
        <v>2399117.3333332986</v>
      </c>
    </row>
  </sheetData>
  <mergeCells count="9">
    <mergeCell ref="A16:F16"/>
    <mergeCell ref="A17:F17"/>
    <mergeCell ref="N9:O9"/>
    <mergeCell ref="N10:O10"/>
    <mergeCell ref="A10:F11"/>
    <mergeCell ref="A12:F12"/>
    <mergeCell ref="A13:F13"/>
    <mergeCell ref="A14:F14"/>
    <mergeCell ref="A15:F15"/>
  </mergeCells>
  <pageMargins left="0.7" right="0.7" top="0.75" bottom="0.75" header="0.3" footer="0.3"/>
  <pageSetup paperSize="9" scale="19" orientation="portrait"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zoomScale="90" zoomScaleNormal="90" workbookViewId="0">
      <selection activeCell="A9" sqref="A9"/>
    </sheetView>
  </sheetViews>
  <sheetFormatPr baseColWidth="10" defaultColWidth="11.5546875" defaultRowHeight="14.4" x14ac:dyDescent="0.3"/>
  <cols>
    <col min="1" max="2" width="7.44140625" style="1" customWidth="1"/>
    <col min="3" max="3" width="13.33203125" style="1" customWidth="1"/>
    <col min="4" max="4" width="12.6640625" style="1" customWidth="1"/>
    <col min="5" max="5" width="13.6640625" style="1" customWidth="1"/>
    <col min="6" max="7" width="13.33203125" style="1" customWidth="1"/>
    <col min="8" max="8" width="13.88671875" style="1" customWidth="1"/>
    <col min="9" max="9" width="12.33203125" style="1" customWidth="1"/>
    <col min="10" max="11" width="12" style="1" customWidth="1"/>
    <col min="12" max="12" width="11.5546875" style="1"/>
    <col min="13" max="13" width="12.33203125" style="1" customWidth="1"/>
    <col min="14" max="16384" width="11.5546875" style="1"/>
  </cols>
  <sheetData>
    <row r="1" spans="1:14" ht="12" customHeight="1" x14ac:dyDescent="0.3"/>
    <row r="2" spans="1:14" ht="12" customHeight="1" x14ac:dyDescent="0.3"/>
    <row r="3" spans="1:14" ht="12" customHeight="1" x14ac:dyDescent="0.3"/>
    <row r="4" spans="1:14" ht="12" customHeight="1" x14ac:dyDescent="0.3"/>
    <row r="5" spans="1:14" ht="12" customHeight="1" x14ac:dyDescent="0.3"/>
    <row r="6" spans="1:14" ht="12" customHeight="1" x14ac:dyDescent="0.3"/>
    <row r="7" spans="1:14" ht="12" customHeight="1" x14ac:dyDescent="0.3"/>
    <row r="8" spans="1:14" ht="22.95" customHeight="1" x14ac:dyDescent="0.3"/>
    <row r="9" spans="1:14" ht="21" x14ac:dyDescent="0.4">
      <c r="A9" s="8" t="s">
        <v>326</v>
      </c>
      <c r="M9" s="109" t="s">
        <v>61</v>
      </c>
      <c r="N9" s="109"/>
    </row>
    <row r="10" spans="1:14" ht="21" x14ac:dyDescent="0.4">
      <c r="A10" s="118" t="s">
        <v>413</v>
      </c>
      <c r="B10" s="118"/>
      <c r="C10" s="118"/>
      <c r="D10" s="118"/>
      <c r="E10" s="118"/>
      <c r="M10" s="110">
        <v>44497</v>
      </c>
      <c r="N10" s="110"/>
    </row>
    <row r="11" spans="1:14" x14ac:dyDescent="0.3">
      <c r="A11" s="118"/>
      <c r="B11" s="118"/>
      <c r="C11" s="118"/>
      <c r="D11" s="118"/>
      <c r="E11" s="118"/>
    </row>
    <row r="12" spans="1:14" x14ac:dyDescent="0.3">
      <c r="A12" s="114" t="s">
        <v>185</v>
      </c>
      <c r="B12" s="114"/>
      <c r="C12" s="114"/>
      <c r="D12" s="114"/>
      <c r="E12" s="114"/>
    </row>
    <row r="13" spans="1:14" x14ac:dyDescent="0.3">
      <c r="A13" s="114" t="s">
        <v>53</v>
      </c>
      <c r="B13" s="114"/>
      <c r="C13" s="114"/>
      <c r="D13" s="114"/>
      <c r="E13" s="114"/>
    </row>
    <row r="14" spans="1:14" x14ac:dyDescent="0.3">
      <c r="A14" s="114" t="s">
        <v>22</v>
      </c>
      <c r="B14" s="114"/>
      <c r="C14" s="114"/>
      <c r="D14" s="114"/>
      <c r="E14" s="114"/>
    </row>
    <row r="15" spans="1:14" x14ac:dyDescent="0.3">
      <c r="A15" s="114" t="s">
        <v>25</v>
      </c>
      <c r="B15" s="114"/>
      <c r="C15" s="114"/>
      <c r="D15" s="114"/>
      <c r="E15" s="114"/>
    </row>
    <row r="16" spans="1:14" ht="14.4" customHeight="1" x14ac:dyDescent="0.3">
      <c r="A16" s="114" t="s">
        <v>329</v>
      </c>
      <c r="B16" s="114"/>
      <c r="C16" s="114"/>
      <c r="D16" s="114"/>
      <c r="E16" s="114"/>
    </row>
    <row r="17" spans="1:11" ht="84" customHeight="1" x14ac:dyDescent="0.3">
      <c r="A17" s="115" t="s">
        <v>406</v>
      </c>
      <c r="B17" s="116"/>
      <c r="C17" s="116"/>
      <c r="D17" s="116"/>
      <c r="E17" s="117"/>
    </row>
    <row r="19" spans="1:11" x14ac:dyDescent="0.3">
      <c r="H19" s="17"/>
      <c r="I19" s="17"/>
      <c r="J19" s="17"/>
    </row>
    <row r="20" spans="1:11" ht="58.95" customHeight="1" x14ac:dyDescent="0.3">
      <c r="A20" s="4" t="s">
        <v>11</v>
      </c>
      <c r="B20" s="4" t="s">
        <v>12</v>
      </c>
      <c r="C20" s="4" t="s">
        <v>404</v>
      </c>
      <c r="D20" s="4" t="s">
        <v>405</v>
      </c>
      <c r="E20" s="4" t="s">
        <v>397</v>
      </c>
      <c r="F20" s="4" t="s">
        <v>398</v>
      </c>
      <c r="G20" s="4" t="s">
        <v>399</v>
      </c>
      <c r="H20" s="4" t="s">
        <v>400</v>
      </c>
      <c r="I20" s="4" t="s">
        <v>401</v>
      </c>
      <c r="J20" s="4" t="s">
        <v>402</v>
      </c>
      <c r="K20" s="4" t="s">
        <v>403</v>
      </c>
    </row>
    <row r="21" spans="1:11" x14ac:dyDescent="0.3">
      <c r="A21" s="1">
        <v>2020</v>
      </c>
      <c r="B21" s="1" t="s">
        <v>161</v>
      </c>
      <c r="C21" s="12">
        <v>698</v>
      </c>
      <c r="D21" s="12">
        <v>230</v>
      </c>
      <c r="E21" s="12">
        <v>603434</v>
      </c>
      <c r="F21" s="12">
        <v>348524</v>
      </c>
      <c r="G21" s="12">
        <v>9045</v>
      </c>
      <c r="H21" s="32">
        <v>189823</v>
      </c>
      <c r="I21" s="32">
        <v>112802</v>
      </c>
      <c r="J21" s="12">
        <v>285078</v>
      </c>
      <c r="K21" s="12">
        <v>6686</v>
      </c>
    </row>
    <row r="22" spans="1:11" x14ac:dyDescent="0.3">
      <c r="B22" s="1" t="s">
        <v>162</v>
      </c>
      <c r="C22" s="12">
        <v>2481</v>
      </c>
      <c r="D22" s="12">
        <v>370</v>
      </c>
      <c r="E22" s="12">
        <v>605648</v>
      </c>
      <c r="F22" s="12">
        <v>350023</v>
      </c>
      <c r="G22" s="12">
        <v>9078</v>
      </c>
      <c r="H22" s="32">
        <v>190806</v>
      </c>
      <c r="I22" s="32">
        <v>113149</v>
      </c>
      <c r="J22" s="12">
        <v>285857</v>
      </c>
      <c r="K22" s="12">
        <v>6758</v>
      </c>
    </row>
    <row r="23" spans="1:11" x14ac:dyDescent="0.3">
      <c r="B23" s="1" t="s">
        <v>163</v>
      </c>
      <c r="C23" s="12">
        <v>6140</v>
      </c>
      <c r="D23" s="12">
        <v>1982</v>
      </c>
      <c r="E23" s="12">
        <v>610079</v>
      </c>
      <c r="F23" s="12">
        <v>352679</v>
      </c>
      <c r="G23" s="12">
        <v>9123</v>
      </c>
      <c r="H23" s="32">
        <v>192958</v>
      </c>
      <c r="I23" s="32">
        <v>113857</v>
      </c>
      <c r="J23" s="12">
        <v>287284</v>
      </c>
      <c r="K23" s="12">
        <v>6857</v>
      </c>
    </row>
    <row r="24" spans="1:11" x14ac:dyDescent="0.3">
      <c r="B24" s="1" t="s">
        <v>164</v>
      </c>
      <c r="C24" s="12">
        <v>6071</v>
      </c>
      <c r="D24" s="12">
        <v>23437</v>
      </c>
      <c r="E24" s="12">
        <v>613864</v>
      </c>
      <c r="F24" s="12">
        <v>354752</v>
      </c>
      <c r="G24" s="12">
        <v>9169</v>
      </c>
      <c r="H24" s="32">
        <v>194666</v>
      </c>
      <c r="I24" s="33">
        <v>114381</v>
      </c>
      <c r="J24" s="12">
        <v>288680</v>
      </c>
      <c r="K24" s="12">
        <v>6968</v>
      </c>
    </row>
    <row r="25" spans="1:11" x14ac:dyDescent="0.3">
      <c r="B25" s="1" t="s">
        <v>165</v>
      </c>
      <c r="C25" s="12">
        <v>4799</v>
      </c>
      <c r="D25" s="12">
        <v>784</v>
      </c>
      <c r="E25" s="12">
        <v>618075</v>
      </c>
      <c r="F25" s="12">
        <v>357214</v>
      </c>
      <c r="G25" s="12">
        <v>9223</v>
      </c>
      <c r="H25" s="32">
        <v>196409</v>
      </c>
      <c r="I25" s="33">
        <v>115049</v>
      </c>
      <c r="J25" s="12">
        <v>290317</v>
      </c>
      <c r="K25" s="12">
        <v>7077</v>
      </c>
    </row>
    <row r="26" spans="1:11" x14ac:dyDescent="0.3">
      <c r="B26" s="1" t="s">
        <v>166</v>
      </c>
      <c r="C26" s="12">
        <v>6776</v>
      </c>
      <c r="D26" s="12">
        <v>1196</v>
      </c>
      <c r="E26" s="12">
        <v>623938</v>
      </c>
      <c r="F26" s="12">
        <v>360935</v>
      </c>
      <c r="G26" s="12">
        <v>9287</v>
      </c>
      <c r="H26" s="32">
        <v>198734</v>
      </c>
      <c r="I26" s="33">
        <v>115966</v>
      </c>
      <c r="J26" s="12">
        <v>292686</v>
      </c>
      <c r="K26" s="12">
        <v>7265</v>
      </c>
    </row>
    <row r="27" spans="1:11" x14ac:dyDescent="0.3">
      <c r="B27" s="1" t="s">
        <v>167</v>
      </c>
      <c r="C27" s="12">
        <v>6444</v>
      </c>
      <c r="D27" s="12">
        <v>1232</v>
      </c>
      <c r="E27" s="12">
        <v>629376</v>
      </c>
      <c r="F27" s="12">
        <v>364301</v>
      </c>
      <c r="G27" s="12">
        <v>9354</v>
      </c>
      <c r="H27" s="32">
        <v>200922</v>
      </c>
      <c r="I27" s="33">
        <v>116836</v>
      </c>
      <c r="J27" s="12">
        <v>294840</v>
      </c>
      <c r="K27" s="12">
        <v>7424</v>
      </c>
    </row>
    <row r="28" spans="1:11" x14ac:dyDescent="0.3">
      <c r="B28" s="1" t="s">
        <v>168</v>
      </c>
      <c r="C28" s="12">
        <v>5310</v>
      </c>
      <c r="D28" s="12">
        <v>1318</v>
      </c>
      <c r="E28" s="12">
        <v>633497</v>
      </c>
      <c r="F28" s="12">
        <v>366719</v>
      </c>
      <c r="G28" s="12">
        <v>9408</v>
      </c>
      <c r="H28" s="32">
        <v>202465</v>
      </c>
      <c r="I28" s="33">
        <v>117501</v>
      </c>
      <c r="J28" s="12">
        <v>296588</v>
      </c>
      <c r="K28" s="12">
        <v>7535</v>
      </c>
    </row>
    <row r="29" spans="1:11" x14ac:dyDescent="0.3">
      <c r="B29" s="1" t="s">
        <v>169</v>
      </c>
      <c r="C29" s="12">
        <v>3070</v>
      </c>
      <c r="D29" s="12">
        <v>2254</v>
      </c>
      <c r="E29" s="12">
        <v>634461</v>
      </c>
      <c r="F29" s="12">
        <v>367120</v>
      </c>
      <c r="G29" s="12">
        <v>9393</v>
      </c>
      <c r="H29" s="32">
        <v>202492</v>
      </c>
      <c r="I29" s="33">
        <v>117328</v>
      </c>
      <c r="J29" s="12">
        <v>297605</v>
      </c>
      <c r="K29" s="12">
        <v>7643</v>
      </c>
    </row>
    <row r="30" spans="1:11" x14ac:dyDescent="0.3">
      <c r="A30" s="1">
        <v>2021</v>
      </c>
      <c r="B30" s="1" t="s">
        <v>158</v>
      </c>
      <c r="C30" s="12">
        <v>5281</v>
      </c>
      <c r="D30" s="12">
        <v>1323</v>
      </c>
      <c r="E30" s="12">
        <v>638482</v>
      </c>
      <c r="F30" s="12">
        <v>369510</v>
      </c>
      <c r="G30" s="12">
        <v>9459</v>
      </c>
      <c r="H30" s="32">
        <v>204445</v>
      </c>
      <c r="I30" s="33">
        <v>118403</v>
      </c>
      <c r="J30" s="12">
        <v>298449</v>
      </c>
      <c r="K30" s="12">
        <v>7726</v>
      </c>
    </row>
    <row r="31" spans="1:11" x14ac:dyDescent="0.3">
      <c r="B31" s="1" t="s">
        <v>159</v>
      </c>
      <c r="C31" s="12">
        <v>7195</v>
      </c>
      <c r="D31" s="12">
        <v>2277</v>
      </c>
      <c r="E31" s="12">
        <v>643486</v>
      </c>
      <c r="F31" s="12">
        <v>372264</v>
      </c>
      <c r="G31" s="12">
        <v>9517</v>
      </c>
      <c r="H31" s="32">
        <v>206328</v>
      </c>
      <c r="I31" s="33">
        <v>119298</v>
      </c>
      <c r="J31" s="12">
        <v>300467</v>
      </c>
      <c r="K31" s="12">
        <v>7876</v>
      </c>
    </row>
    <row r="32" spans="1:11" x14ac:dyDescent="0.3">
      <c r="B32" s="1" t="s">
        <v>160</v>
      </c>
      <c r="C32" s="12">
        <v>8460</v>
      </c>
      <c r="D32" s="12">
        <v>6824</v>
      </c>
      <c r="E32" s="12">
        <v>645214</v>
      </c>
      <c r="F32" s="12">
        <v>371988</v>
      </c>
      <c r="G32" s="12">
        <v>9533</v>
      </c>
      <c r="H32" s="32">
        <v>207011</v>
      </c>
      <c r="I32" s="33">
        <v>119658</v>
      </c>
      <c r="J32" s="12">
        <v>301074</v>
      </c>
      <c r="K32" s="12">
        <v>7938</v>
      </c>
    </row>
    <row r="33" spans="2:11" x14ac:dyDescent="0.3">
      <c r="B33" s="1" t="s">
        <v>161</v>
      </c>
      <c r="C33" s="12">
        <v>5551</v>
      </c>
      <c r="D33" s="12">
        <v>21437</v>
      </c>
      <c r="E33" s="12">
        <v>629375</v>
      </c>
      <c r="F33" s="12">
        <v>354550</v>
      </c>
      <c r="G33" s="12">
        <v>9445</v>
      </c>
      <c r="H33" s="32">
        <v>201666</v>
      </c>
      <c r="I33" s="33">
        <v>116428</v>
      </c>
      <c r="J33" s="12">
        <v>293992</v>
      </c>
      <c r="K33" s="12">
        <v>7844</v>
      </c>
    </row>
    <row r="34" spans="2:11" x14ac:dyDescent="0.3">
      <c r="B34" s="1" t="s">
        <v>162</v>
      </c>
      <c r="C34" s="12">
        <v>5178</v>
      </c>
      <c r="D34" s="12">
        <v>921</v>
      </c>
      <c r="E34" s="12">
        <v>633700</v>
      </c>
      <c r="F34" s="12">
        <v>357319</v>
      </c>
      <c r="G34" s="12">
        <v>9507</v>
      </c>
      <c r="H34" s="32">
        <v>203050</v>
      </c>
      <c r="I34" s="33">
        <v>117117</v>
      </c>
      <c r="J34" s="12">
        <v>296054</v>
      </c>
      <c r="K34" s="12">
        <v>7972</v>
      </c>
    </row>
    <row r="35" spans="2:11" x14ac:dyDescent="0.3">
      <c r="B35" s="1" t="s">
        <v>163</v>
      </c>
      <c r="C35" s="12">
        <v>5607</v>
      </c>
      <c r="D35" s="12">
        <v>1011</v>
      </c>
      <c r="E35" s="12">
        <v>638376</v>
      </c>
      <c r="F35" s="12">
        <v>360425</v>
      </c>
      <c r="G35" s="12">
        <v>9558</v>
      </c>
      <c r="H35" s="32">
        <v>204532</v>
      </c>
      <c r="I35" s="33">
        <v>117916</v>
      </c>
      <c r="J35" s="12">
        <v>298232</v>
      </c>
      <c r="K35" s="12">
        <v>8138</v>
      </c>
    </row>
    <row r="36" spans="2:11" x14ac:dyDescent="0.3">
      <c r="B36" s="1" t="s">
        <v>164</v>
      </c>
      <c r="C36" s="12">
        <v>5920</v>
      </c>
      <c r="D36" s="12">
        <v>1058</v>
      </c>
      <c r="E36" s="12">
        <v>643321</v>
      </c>
      <c r="F36" s="12">
        <v>354752</v>
      </c>
      <c r="G36" s="12">
        <v>9613</v>
      </c>
      <c r="H36" s="32">
        <v>206188</v>
      </c>
      <c r="I36" s="33">
        <v>118636</v>
      </c>
      <c r="J36" s="12">
        <v>300606</v>
      </c>
      <c r="K36" s="12">
        <v>8278</v>
      </c>
    </row>
    <row r="37" spans="2:11" x14ac:dyDescent="0.3">
      <c r="B37" s="1" t="s">
        <v>165</v>
      </c>
      <c r="C37" s="12">
        <v>7229</v>
      </c>
      <c r="D37" s="12">
        <v>1222</v>
      </c>
      <c r="E37" s="12">
        <v>649542</v>
      </c>
      <c r="F37" s="12">
        <v>367956</v>
      </c>
      <c r="G37" s="12">
        <v>9708</v>
      </c>
      <c r="H37" s="32">
        <v>208335</v>
      </c>
      <c r="I37" s="33">
        <v>119633</v>
      </c>
      <c r="J37" s="12">
        <v>303394</v>
      </c>
      <c r="K37" s="12">
        <v>8472</v>
      </c>
    </row>
    <row r="38" spans="2:11" x14ac:dyDescent="0.3">
      <c r="C38" s="12"/>
      <c r="D38" s="12"/>
      <c r="E38" s="12"/>
      <c r="F38" s="12"/>
      <c r="G38" s="12"/>
      <c r="H38" s="32"/>
      <c r="I38" s="33"/>
      <c r="J38" s="12"/>
      <c r="K38" s="12"/>
    </row>
    <row r="39" spans="2:11" x14ac:dyDescent="0.3">
      <c r="C39" s="12"/>
      <c r="D39" s="12"/>
    </row>
    <row r="40" spans="2:11" x14ac:dyDescent="0.3">
      <c r="C40" s="12"/>
      <c r="D40" s="12"/>
    </row>
  </sheetData>
  <mergeCells count="9">
    <mergeCell ref="M9:N9"/>
    <mergeCell ref="M10:N10"/>
    <mergeCell ref="A17:E17"/>
    <mergeCell ref="A10:E11"/>
    <mergeCell ref="A12:E12"/>
    <mergeCell ref="A13:E13"/>
    <mergeCell ref="A14:E14"/>
    <mergeCell ref="A15:E15"/>
    <mergeCell ref="A16:E16"/>
  </mergeCells>
  <pageMargins left="0.7" right="0.7" top="0.75" bottom="0.75" header="0.3" footer="0.3"/>
  <pageSetup scale="50" orientation="portrait" r:id="rId1"/>
  <rowBreaks count="1" manualBreakCount="1">
    <brk id="75" max="16383" man="1"/>
  </rowBreaks>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25</vt:i4>
      </vt:variant>
    </vt:vector>
  </HeadingPairs>
  <TitlesOfParts>
    <vt:vector size="55" baseType="lpstr">
      <vt:lpstr>Tablero</vt:lpstr>
      <vt:lpstr>1,2</vt:lpstr>
      <vt:lpstr>3,4</vt:lpstr>
      <vt:lpstr>5</vt:lpstr>
      <vt:lpstr>6</vt:lpstr>
      <vt:lpstr>7</vt:lpstr>
      <vt:lpstr>8</vt:lpstr>
      <vt:lpstr>9</vt:lpstr>
      <vt:lpstr>10,11,12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'1,2'!Área_de_impresión</vt:lpstr>
      <vt:lpstr>'10,11,12'!Área_de_impresión</vt:lpstr>
      <vt:lpstr>'17'!Área_de_impresión</vt:lpstr>
      <vt:lpstr>'18'!Área_de_impresión</vt:lpstr>
      <vt:lpstr>'19'!Área_de_impresión</vt:lpstr>
      <vt:lpstr>'20'!Área_de_impresión</vt:lpstr>
      <vt:lpstr>'21'!Área_de_impresión</vt:lpstr>
      <vt:lpstr>'22'!Área_de_impresión</vt:lpstr>
      <vt:lpstr>'23'!Área_de_impresión</vt:lpstr>
      <vt:lpstr>'24'!Área_de_impresión</vt:lpstr>
      <vt:lpstr>'25'!Área_de_impresión</vt:lpstr>
      <vt:lpstr>'26'!Área_de_impresión</vt:lpstr>
      <vt:lpstr>'28'!Área_de_impresión</vt:lpstr>
      <vt:lpstr>'29'!Área_de_impresión</vt:lpstr>
      <vt:lpstr>'3,4'!Área_de_impresión</vt:lpstr>
      <vt:lpstr>'30'!Área_de_impresión</vt:lpstr>
      <vt:lpstr>'31'!Área_de_impresión</vt:lpstr>
      <vt:lpstr>'32'!Área_de_impresión</vt:lpstr>
      <vt:lpstr>'33'!Área_de_impresión</vt:lpstr>
      <vt:lpstr>'5'!Área_de_impresión</vt:lpstr>
      <vt:lpstr>'6'!Área_de_impresión</vt:lpstr>
      <vt:lpstr>'7'!Área_de_impresión</vt:lpstr>
      <vt:lpstr>'8'!Área_de_impresión</vt:lpstr>
      <vt:lpstr>'9'!Área_de_impresión</vt:lpstr>
      <vt:lpstr>Tablero!Área_de_impresión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Andres Guzman Coronado</dc:creator>
  <cp:lastModifiedBy>leonardo mosquera</cp:lastModifiedBy>
  <dcterms:created xsi:type="dcterms:W3CDTF">2018-08-14T17:12:18Z</dcterms:created>
  <dcterms:modified xsi:type="dcterms:W3CDTF">2021-10-28T05:17:09Z</dcterms:modified>
</cp:coreProperties>
</file>