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hartEx1.xml" ContentType="application/vnd.ms-office.chartex+xml"/>
  <Override PartName="/xl/charts/chartEx2.xml" ContentType="application/vnd.ms-office.chartex+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5688" yWindow="2508" windowWidth="10452" windowHeight="6012" tabRatio="626" activeTab="2"/>
  </bookViews>
  <sheets>
    <sheet name="IED Bogotá-Región" sheetId="8" r:id="rId1"/>
    <sheet name="Índice" sheetId="6" r:id="rId2"/>
    <sheet name="1. Montos de IED" sheetId="2" r:id="rId3"/>
    <sheet name="Hoja1" sheetId="9" state="hidden" r:id="rId4"/>
    <sheet name="2. IED por municipio" sheetId="3" r:id="rId5"/>
    <sheet name="3. IED por país de origen" sheetId="4" r:id="rId6"/>
    <sheet name="4. IED por sector de destino" sheetId="5" r:id="rId7"/>
  </sheets>
  <definedNames>
    <definedName name="_xlnm._FilterDatabase" localSheetId="4" hidden="1">'2. IED por municipio'!$B$11:$E$11</definedName>
    <definedName name="_xlnm._FilterDatabase" localSheetId="5" hidden="1">'3. IED por país de origen'!$B$13:$H$46</definedName>
    <definedName name="_xlnm._FilterDatabase" localSheetId="6" hidden="1">'4. IED por sector de destino'!$B$13:$H$13</definedName>
    <definedName name="_xlchart.v1.0" hidden="1">'3. IED por país de origen'!$J$13:$J$23</definedName>
    <definedName name="_xlchart.v1.1" hidden="1">'3. IED por país de origen'!$L$12</definedName>
    <definedName name="_xlchart.v1.2" hidden="1">'3. IED por país de origen'!$L$13:$L$23</definedName>
    <definedName name="_xlchart.v1.3" hidden="1">'4. IED por sector de destino'!$J$56:$J$76</definedName>
    <definedName name="_xlchart.v1.4" hidden="1">'4. IED por sector de destino'!$L$56:$L$76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6" i="4" l="1"/>
  <c r="J67" i="4"/>
  <c r="J68" i="4"/>
  <c r="J69" i="4"/>
  <c r="J70" i="4"/>
  <c r="J71" i="4"/>
  <c r="J72" i="4"/>
  <c r="J73" i="4"/>
  <c r="J74" i="4"/>
  <c r="J75" i="4"/>
  <c r="J76" i="4"/>
  <c r="J77" i="4"/>
  <c r="J78" i="4"/>
  <c r="J79" i="4"/>
  <c r="J80" i="4"/>
  <c r="J81" i="4"/>
  <c r="J82" i="4"/>
  <c r="J83" i="4"/>
  <c r="J84" i="4"/>
  <c r="J85" i="4"/>
  <c r="J86" i="4"/>
  <c r="J87" i="4"/>
  <c r="J88" i="4"/>
  <c r="J89" i="4"/>
  <c r="J90" i="4"/>
  <c r="J91" i="4"/>
  <c r="J94" i="4"/>
  <c r="J95" i="4"/>
  <c r="J96" i="4"/>
  <c r="J97" i="4"/>
  <c r="J98" i="4"/>
  <c r="J99" i="4"/>
  <c r="J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65" i="4"/>
  <c r="I99" i="4" l="1"/>
  <c r="F92" i="5"/>
  <c r="H99" i="4"/>
  <c r="G99" i="4"/>
  <c r="C99" i="4"/>
  <c r="C92" i="5"/>
  <c r="D99" i="4"/>
  <c r="C46" i="5" l="1"/>
  <c r="Q18" i="3"/>
  <c r="Q17" i="3"/>
  <c r="L19" i="3"/>
  <c r="M19" i="3"/>
  <c r="G92" i="5"/>
  <c r="D92" i="5"/>
  <c r="L13" i="4"/>
  <c r="K13" i="4"/>
  <c r="H92" i="5" l="1"/>
  <c r="E92" i="5"/>
  <c r="G46" i="4" l="1"/>
  <c r="E46" i="4"/>
  <c r="C46" i="4"/>
  <c r="D18" i="3"/>
  <c r="E18" i="3"/>
  <c r="C18" i="3"/>
  <c r="P19" i="3"/>
  <c r="O19" i="3"/>
  <c r="Q13" i="3"/>
  <c r="Q12" i="3"/>
  <c r="J19" i="3"/>
  <c r="I19" i="3"/>
  <c r="N19" i="3" l="1"/>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14" i="4"/>
  <c r="E99" i="4"/>
  <c r="K19" i="3"/>
  <c r="Q19" i="3"/>
  <c r="G30" i="2"/>
  <c r="E30" i="2"/>
  <c r="H27" i="2"/>
  <c r="F27" i="2"/>
  <c r="D27" i="2"/>
  <c r="H14" i="4"/>
  <c r="C30" i="2" l="1"/>
  <c r="F46" i="4"/>
  <c r="D46" i="4"/>
  <c r="H34" i="4"/>
  <c r="H27" i="4"/>
  <c r="H45" i="4"/>
  <c r="H43" i="4"/>
  <c r="H37" i="4"/>
  <c r="H29" i="4"/>
  <c r="H21" i="4"/>
  <c r="H18" i="4"/>
  <c r="H44" i="4"/>
  <c r="H28" i="4"/>
  <c r="H42" i="4"/>
  <c r="H26" i="4"/>
  <c r="H36" i="4"/>
  <c r="H20" i="4"/>
  <c r="H35" i="4"/>
  <c r="H19" i="4"/>
  <c r="H41" i="4"/>
  <c r="H33" i="4"/>
  <c r="H25" i="4"/>
  <c r="H17" i="4"/>
  <c r="H40" i="4"/>
  <c r="H32" i="4"/>
  <c r="H24" i="4"/>
  <c r="H16" i="4"/>
  <c r="H39" i="4"/>
  <c r="H31" i="4"/>
  <c r="H23" i="4"/>
  <c r="H15" i="4"/>
  <c r="H38" i="4"/>
  <c r="H30" i="4"/>
  <c r="H22" i="4"/>
  <c r="H46" i="4" l="1"/>
  <c r="E46" i="5" l="1"/>
  <c r="G46" i="5"/>
  <c r="E15" i="2"/>
  <c r="D15" i="2"/>
  <c r="C15" i="2"/>
  <c r="H41" i="2"/>
  <c r="H29" i="2" l="1"/>
  <c r="H28" i="2"/>
  <c r="F29" i="2"/>
  <c r="F28" i="2"/>
  <c r="D28" i="2"/>
  <c r="D29" i="2"/>
  <c r="H46" i="5" l="1"/>
  <c r="F46" i="5"/>
  <c r="D46" i="5" l="1"/>
  <c r="N42" i="2" l="1"/>
  <c r="N41" i="2"/>
  <c r="K42" i="2"/>
  <c r="K41" i="2"/>
  <c r="H42" i="2"/>
  <c r="L26" i="2"/>
  <c r="L27" i="2"/>
  <c r="L28" i="2"/>
  <c r="K26" i="2"/>
  <c r="K27" i="2"/>
  <c r="K28" i="2"/>
  <c r="J26" i="2"/>
  <c r="J27" i="2"/>
  <c r="J28" i="2"/>
</calcChain>
</file>

<file path=xl/connections.xml><?xml version="1.0" encoding="utf-8"?>
<connections xmlns="http://schemas.openxmlformats.org/spreadsheetml/2006/main">
  <connection id="1" keepAlive="1" name="ThisWorkbookDataModel" description="Modelo de datos"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<sst xmlns="http://schemas.openxmlformats.org/spreadsheetml/2006/main" count="408" uniqueCount="182">
  <si>
    <t>Inversión Extranjera Directa* en Bogotá-Región</t>
  </si>
  <si>
    <t>Periodo de análisis: 2021 hasta tercer trimestre de 2023</t>
  </si>
  <si>
    <t>Investigaciones e Inteligencia de Mercados</t>
  </si>
  <si>
    <t>Diciembre 2023</t>
  </si>
  <si>
    <t>Sección</t>
  </si>
  <si>
    <t xml:space="preserve">Contenido </t>
  </si>
  <si>
    <t>IED en Colombia y Bogotá-Región 2021-2022</t>
  </si>
  <si>
    <t>1.1</t>
  </si>
  <si>
    <t>IED nueva y de expansión anual en Bogotá-Región (2021-2022)</t>
  </si>
  <si>
    <t>1.2</t>
  </si>
  <si>
    <t>Comparación IED nueva y de expansión acumulada a tercer trimestre (2021-2023)</t>
  </si>
  <si>
    <t>1.3</t>
  </si>
  <si>
    <t>Participación de la IED nueva y de expansión de Bogotá-Región en el total nacional (cifras acumuladas de 2023 a tercer trimestre)</t>
  </si>
  <si>
    <t xml:space="preserve">IED por municipio </t>
  </si>
  <si>
    <t>2.1</t>
  </si>
  <si>
    <t>IED nueva y de expansión en Bogotá y por municipios de la región 2022</t>
  </si>
  <si>
    <t>2.2</t>
  </si>
  <si>
    <t>IED nueva y de expansión en Bogotá y por municipios de la región (cifras acumuladas de 2022 - 2023 tercer trimestre)</t>
  </si>
  <si>
    <t xml:space="preserve">IED por país de origen </t>
  </si>
  <si>
    <t>3.1</t>
  </si>
  <si>
    <t>IED nueva y de expansión en Bogotá-Región por país de origen 2022</t>
  </si>
  <si>
    <t>3.2</t>
  </si>
  <si>
    <t>IED nueva y de expansión en Bogotá-Región por país de origen (cifras acumuladas de 2022 - 2023 tercer trimestre)</t>
  </si>
  <si>
    <t>IED por sector de destino</t>
  </si>
  <si>
    <t>4.1</t>
  </si>
  <si>
    <t>IED nueva y de expansión en Bogotá-Región por sector 2022</t>
  </si>
  <si>
    <t>4.2</t>
  </si>
  <si>
    <t>IED nueva y de expansión en Bogotá-Región por sector (cifras acumuladas de 2022 - 2023 tercer trimestre)</t>
  </si>
  <si>
    <t>* Corresponde a información estimada de proyectos de inversión extranjera directa, nueva y de expansión en Bogotá-Región</t>
  </si>
  <si>
    <t>Inversión Extranjera Directa en Bogotá-Región - Información histórica de 2021 a tercer trimestre de 2023</t>
  </si>
  <si>
    <t>Montos de IED 2021 - tercer trimestre 2023</t>
  </si>
  <si>
    <t>2.1 IED nueva y de expansión anual en Bogotá Región (2021-2022)</t>
  </si>
  <si>
    <t>Año</t>
  </si>
  <si>
    <t>Número de proyectos</t>
  </si>
  <si>
    <t>Inversión de capital 
USD millones</t>
  </si>
  <si>
    <t xml:space="preserve"> Empleos directos creados</t>
  </si>
  <si>
    <t>Inversión de Capital</t>
  </si>
  <si>
    <t>Total</t>
  </si>
  <si>
    <t xml:space="preserve">Datos en millones de dólares con precios corrientes </t>
  </si>
  <si>
    <t>Fuente: Invest in Bogota con base en información de certificaciones de inversión de IIB, fDi Markets y Orbis Crossborder.</t>
  </si>
  <si>
    <t>En 2022, Bogotá-Región alojó 136 proyectos de IED nueva y de expansión, valorados en USD 1.551 millones, se estima que estos proyectos han generado 15.836 empleos.</t>
  </si>
  <si>
    <t>2.2 Comparación IED nueva y de expansión. Información acumulada por año al tercer trimestre (2021-2023*)</t>
  </si>
  <si>
    <t xml:space="preserve">Inversión de capital </t>
  </si>
  <si>
    <t xml:space="preserve"> Empleos directos creados </t>
  </si>
  <si>
    <t xml:space="preserve">Proyectos </t>
  </si>
  <si>
    <t xml:space="preserve">Tasa de crecimiento anual </t>
  </si>
  <si>
    <t>Capex
USD millones</t>
  </si>
  <si>
    <t>Empleos</t>
  </si>
  <si>
    <t>-</t>
  </si>
  <si>
    <t xml:space="preserve">*Datos preliminares </t>
  </si>
  <si>
    <t>A tercer trimestre de 2023 se registraron 65 proyectos de inversión nueva y de expansión en Bogotá Región, valorados en USD 397 millones, los cuales generaron alrededor de 3.748 empleos. Sin embargo, estos números representan una disminución en comparación con el mismo periodo del año anterior, con una caída del 39,3%, 67,7% y 72,6% en los indicadores mencionados respectivamente. A nivel Colombia, los proyectos de inversión nueva y de expansión también presentaron una caída del 30,8% frente a los tres primeros trimestres de 2022, mientras que para América Latina la caída fue del 13,4%. 
Adicionalmente, durante los tres primeros trimestres de 2023, se observó una disminución significativa en los proyectos de inversión en las principales ciudades de la región. Según cifras preliminares de fDi Markets (2023), Heredia presentó una caída del 63,2%, seguido por Medellín (56,0%), Santiago de Chile (48,6%), y Guadalajara (42,9%)</t>
  </si>
  <si>
    <t>2.3 Participación de la IED nueva y de expansión de Bogotá Región en el total nacional (2023* con datos a tercer trimestre)</t>
  </si>
  <si>
    <t xml:space="preserve">Bogotá-Región </t>
  </si>
  <si>
    <t>Total nacional</t>
  </si>
  <si>
    <t xml:space="preserve"> Empleos Creados</t>
  </si>
  <si>
    <t xml:space="preserve">Resto del país </t>
  </si>
  <si>
    <t>Aproximadamente más de la mitad de los proyectos de IED que llegan a Colombia escogen Bogotá Región como destino para instalar sus operaciones.   A tercer trimestre de 2023, la ciudad región concentró el 54,6% de los proyectos, el 19,8% de los montos de IED y el 37,8% de los empleos generados por la IED nueva y de expansión que llegaron al país.  Estos resultados muestran el papel fundamental que desempeña Bogotá-Región como motor de la economía colombiana y su capacidad para atraer inversión extranjera relevante. 
En lo corrido a septiembre de 2023 ha crecido el número de proyectos de petróleo y energía en regiones como La Guajira, Córdoba, Meta y Tolima.  Estos cuatro proyectos tienen una valoración de USD 850 millones, haciendo que la participación de Bogotá Región en los montos de inversión del país disminuya. Al ser proyectos de alta inversión, demandan una mayor mano de obra, generando tambien que la participación de la ciudad región en término de empleos creados sea menor. Adicionalmente, se observa que la participación de Bogotá Región en los proyectos de IED a tercer trimestre de 2023 fue menor a la participación del año 2022.  
De los 14 proyectos de reinversión realizados en Colombia a tercer trimestre de 2023, 2 fueron realizados en Bogotá Región. Esto representó una caída en 14 proyectos de reinversión dentro de la ciudad región respecto al mismo periodo de 2022. Esta tendencia también se ha venido presentando en América Latina y el Caribe, donde se presentó una disminución de 17,0% respecto a septiembre de 2022.</t>
  </si>
  <si>
    <t xml:space="preserve"> </t>
  </si>
  <si>
    <t>Proyectos anuales</t>
  </si>
  <si>
    <t>Proyectos primer trimestre</t>
  </si>
  <si>
    <t>2021-1T</t>
  </si>
  <si>
    <t>2022-1T</t>
  </si>
  <si>
    <t>2021-1</t>
  </si>
  <si>
    <t>2022-1</t>
  </si>
  <si>
    <t>3.1 IED nueva y de expansión en Bogotá y por municipios de la región (2022)</t>
  </si>
  <si>
    <t>3.2 IED nueva y de expansión en Bogotá y por municipios de la región (2022 - 2023* cifras acumuladas a tercer trimestre)</t>
  </si>
  <si>
    <t>Inversión de capital
USD millones</t>
  </si>
  <si>
    <t>Ciudad / Municipio</t>
  </si>
  <si>
    <t>2022-3Q</t>
  </si>
  <si>
    <t>2023-3Q</t>
  </si>
  <si>
    <t>Y2Y</t>
  </si>
  <si>
    <t>Bogotá</t>
  </si>
  <si>
    <t>Tocancipá</t>
  </si>
  <si>
    <t>Cota</t>
  </si>
  <si>
    <t>El Rosal</t>
  </si>
  <si>
    <t>Funza</t>
  </si>
  <si>
    <t>Cajicá</t>
  </si>
  <si>
    <t>Soacha</t>
  </si>
  <si>
    <t>Mosquera</t>
  </si>
  <si>
    <t>Manta</t>
  </si>
  <si>
    <t>*Datos preliminares</t>
  </si>
  <si>
    <t>A tercer trimestre de 2023, en Bogotá Región se registraron 65 proyectos de IED nueva y de expansión, con un promedio de aproximadamente USD 6,1 millones por proyecto. Esta cifra es inferior al promedio del año anterior, que fue de USD 11,4 millones.
Si bien Bogotá es la ciudad que recibe el mayor número de proyectos en la ciudad región, representando aproximadamente el 90,8% del total a tercer trimestres de 2023, son los otros municipios los que albergan proyectos de mayor inversión, con un promedio de alrededor de USD 18,9 millones en lo corrido de 2023. Esto se debe a la presencia de zonas francas, ubicadas principalmente en municipios de Cundinamarca, donde se requiere una inversión más significativa para el desarrollo de dichos proyectos. Adicionalmente, mientras que la mayoría de los proyectos en Bogotá se han dirigido a actividades de servicios y productos de consumo, en los municipios aledaños se realizan actividades de infraestructura TIC, mantenimiento y manufacturas que requieren mayor inversión y mayor personal.</t>
  </si>
  <si>
    <t>4.1 IED nueva y de expansión en Bogotá Región por país de origen 2022</t>
  </si>
  <si>
    <t>Países</t>
  </si>
  <si>
    <t>Proyectos</t>
  </si>
  <si>
    <t>Porcentaje</t>
  </si>
  <si>
    <t xml:space="preserve">País </t>
  </si>
  <si>
    <t xml:space="preserve">Proporción del total </t>
  </si>
  <si>
    <t>Otros</t>
  </si>
  <si>
    <t>Estados Unidos</t>
  </si>
  <si>
    <t>España</t>
  </si>
  <si>
    <t>Argentina</t>
  </si>
  <si>
    <t>México</t>
  </si>
  <si>
    <t>Alemania</t>
  </si>
  <si>
    <t>Brasil</t>
  </si>
  <si>
    <t>Japón</t>
  </si>
  <si>
    <t>Suiza</t>
  </si>
  <si>
    <t>Canadá</t>
  </si>
  <si>
    <t>Chile</t>
  </si>
  <si>
    <t>Francia</t>
  </si>
  <si>
    <t>Suecia</t>
  </si>
  <si>
    <t>China</t>
  </si>
  <si>
    <t>Reino Unido</t>
  </si>
  <si>
    <t>India</t>
  </si>
  <si>
    <t>Singapur</t>
  </si>
  <si>
    <t>Australia</t>
  </si>
  <si>
    <t>Austria</t>
  </si>
  <si>
    <t>Bélgica</t>
  </si>
  <si>
    <t>Corea del Sur</t>
  </si>
  <si>
    <t>Dinamarca</t>
  </si>
  <si>
    <t>Irlanda</t>
  </si>
  <si>
    <t>Islas Caimán</t>
  </si>
  <si>
    <t>Israel</t>
  </si>
  <si>
    <t>Italia</t>
  </si>
  <si>
    <t>Luxemburgo</t>
  </si>
  <si>
    <t>Nicaragua</t>
  </si>
  <si>
    <t>Países Bajos</t>
  </si>
  <si>
    <t>Polonia</t>
  </si>
  <si>
    <t>Trinidad y Tobago</t>
  </si>
  <si>
    <t>Ucrania</t>
  </si>
  <si>
    <t>Vanuatu</t>
  </si>
  <si>
    <t xml:space="preserve">Porcentajes de aporte de cada país al total general </t>
  </si>
  <si>
    <t>Estados Unidos se sigue posicionando como el principal inversionista en Bogotá Región, con el 28,9% de los proyectos de IED nueva y de expansión que se realizaron en 2022. Adicionalmente, resalta la alta participación de países latinoamericanos como México (6,7%), Argentina (6,7%), Brasil (4,4%) y Chile (3,0%). Se destaca la participación de países europeos, como España (9,6%), Alemania (5,2%) y Francia (3,0%), que ven Bogotá Región como una ciudad ideal para expandir sus operaciones en América Latina. Durante el ultimo año, más de 30 países diferentes invirtieron en Bogotá-Región, ratificando la confianza de los inversionistas para expandir sus operaciones en la ciudad y Cundinamarca.</t>
  </si>
  <si>
    <t>4.2 IED nueva y de expansión en Bogotá Región por país de origen (2022 - 2023* con cifras acumuladas a tercer trimestre)</t>
  </si>
  <si>
    <t xml:space="preserve">Inversión de capital Capex USD millones </t>
  </si>
  <si>
    <t>Variación</t>
  </si>
  <si>
    <t>Proporción del total (2023-3Q)</t>
  </si>
  <si>
    <t xml:space="preserve">Variación </t>
  </si>
  <si>
    <t>Ecuador</t>
  </si>
  <si>
    <t>Filipinas</t>
  </si>
  <si>
    <t>Nueva Zelanda</t>
  </si>
  <si>
    <t>Perú</t>
  </si>
  <si>
    <t xml:space="preserve">Fuente: Invest in Bogota con base en información de certificaciones de inversión de IIB, fDi Markets y Orbis Crossborder. </t>
  </si>
  <si>
    <t xml:space="preserve">A tercer trimestre de 2023 los proyectos de IED nueva y de expansión desarrollados en Bogotá Región provinieron principalmente de Estados Unidos (26,2%). España fue el segundo principal inversionista con el 12,3% de los proyectos. Los 10 países que más proyectos de inversión realizaron a tercer trimestre de 2022 en Bogotá Región redujeron el número de proyectos para lo corrido de 2023, con una variación promedio de -52% respecto al mismo periodo del año anterior. Sin embargo, Brasil y Suiza aumentaron el monto de capital invertidos en la ciudad región en 9% y 134%, respectivamente.
Se resalta la participación de países como Filipinas y Nueva Zelanda en 2023 que no habían invertido en el país en los 5 últimos años. Adicionalmente, se destaca el aumento en la inversión de Dinamarca a tercer trimestre de 2023, con una inversión de USD 65 millones en un proyecto de almacenamiento y deposito en Funza. 
</t>
  </si>
  <si>
    <t>5.1 IED nueva y de expansión en Bogotá Región por sector 2022</t>
  </si>
  <si>
    <t xml:space="preserve">Sector </t>
  </si>
  <si>
    <t>Software &amp; Servicios TI</t>
  </si>
  <si>
    <t>Servicios Corporativos</t>
  </si>
  <si>
    <t>Comunicaciones</t>
  </si>
  <si>
    <t>Servicios Financieros</t>
  </si>
  <si>
    <t>Textiles</t>
  </si>
  <si>
    <t>Automotor OEM</t>
  </si>
  <si>
    <t>Productos de Consumo</t>
  </si>
  <si>
    <t>Bienes Raíces</t>
  </si>
  <si>
    <t>Químicos</t>
  </si>
  <si>
    <t>Transporte</t>
  </si>
  <si>
    <t>Ocio &amp; Entretenimiento</t>
  </si>
  <si>
    <t>Atención Médica</t>
  </si>
  <si>
    <t>Biotecnología</t>
  </si>
  <si>
    <t>Componentes Electrónicos</t>
  </si>
  <si>
    <t>Farmacéuticos</t>
  </si>
  <si>
    <t>Almacenes &amp; depósitos</t>
  </si>
  <si>
    <t xml:space="preserve">Otros </t>
  </si>
  <si>
    <t>Automotor</t>
  </si>
  <si>
    <t>Carbón, Petróleo y Gas Natural</t>
  </si>
  <si>
    <t>Caucho</t>
  </si>
  <si>
    <t>Comida &amp; Tabaco</t>
  </si>
  <si>
    <t>Componentes de Automóvil</t>
  </si>
  <si>
    <t>Dispositivos Médicos</t>
  </si>
  <si>
    <t>Hoteles &amp; Turismo</t>
  </si>
  <si>
    <t>Durante el ultimo año, software y servicios TI (29,4%) ha liderado la atracción de inversión en Bogotá-Región, seguido de servicios corporativos (17,7%) y comunicaciones (7,4%). Es importante resaltar que los sectores de la industria de servicios han venido ganando relevancia, dado el aumento en su participación dentro de la IED. Por ejemplo, la participación de los servicios corporativos aumento en 5,3 p.p, y la participación de los servicios financieros en 4,5 p.p. Otros sectores como farmacéuticos y atención médica fueron impulsados por la crisis del COVID-19, perdieron participación en el 2022.</t>
  </si>
  <si>
    <t>Maquinaria, Equipos &amp; Herramientas Industriales</t>
  </si>
  <si>
    <t>Marketing Digital</t>
  </si>
  <si>
    <t>Papel, Impresión &amp; Embalaje</t>
  </si>
  <si>
    <t>Productos Electrónicos</t>
  </si>
  <si>
    <t>Transporte No-Automotor OEM</t>
  </si>
  <si>
    <t xml:space="preserve">Porcentajes de aporte de cada sector al total general </t>
  </si>
  <si>
    <t>5.2 IED nueva y de expansión en Bogotá Región por sector (2022 - 2023* con cifras acumuladas a tercer trimestre)</t>
  </si>
  <si>
    <t xml:space="preserve">Inversión de capital
Capex USD millones </t>
  </si>
  <si>
    <t>Administrativo</t>
  </si>
  <si>
    <t>Bebidas</t>
  </si>
  <si>
    <t>Desarrollo y servicios TI</t>
  </si>
  <si>
    <t>Entretenimiento</t>
  </si>
  <si>
    <t>Equipos &amp; Máquinas Empresariales</t>
  </si>
  <si>
    <t>KPO</t>
  </si>
  <si>
    <t>Maquinaria de construcción</t>
  </si>
  <si>
    <t>Maquinaria y Equipos Industriales</t>
  </si>
  <si>
    <t>Materiales de Construcción &amp; Edificios</t>
  </si>
  <si>
    <t>Recolección de basuras</t>
  </si>
  <si>
    <t>Sector férreo</t>
  </si>
  <si>
    <t>Servicios de salud</t>
  </si>
  <si>
    <t xml:space="preserve">Las industrias de servicios continúan liderando la atracción de inversión en Bogotá Región, en lo corrido de 2023. Servicios corporativos, software y servicios TI, junto con servicios financieros concentraron 41,5% de los proyectos de IED que llegaron a la ciudad, participación menor a la del tercer trimestre de 2022 (57,0%). Estas cifras confirman la especialización de la ciudad hacia los sectores de servicios. La disponibilidad, calidad y costo de mano de obra, los avances en materia de bilingüismo y la posición estratégica de Bogotá, contribuyeron a que los inversionistas percibieran a la región como un destino ideal para el desarrollo de sus actividades de servicios y programación. 
A pesar de ello, software y servicios TI junto con comunicaciones fueron los sectores que presentaron la mayor caída de proyectos de IED a septiembre de 2023. Esta disminución se debe en parte al hecho de que el aumento de la demanda por servicios digitales y soporte cloud que generó la crisis del COVID-19 se está estabilizando, lo que ha llevado a una contracción de la inversión en estos segmentos. Se resalta el aumento de los proyectos en productos de consumo, posicionando al sector a tercer trimestre de 2023 como uno de los principales sectores en inversión dentro de la ciudad región, con una participación de 15,4%.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</si>
</sst>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_-* #,##0_-;\-* #,##0_-;_-* &quot;-&quot;_-;_-@_-"/>
    <numFmt numFmtId="165" formatCode="_-* #,##0.00_-;\-* #,##0.00_-;_-* &quot;-&quot;??_-;_-@_-"/>
    <numFmt numFmtId="166" formatCode="0.0%"/>
    <numFmt numFmtId="167" formatCode="_-* #,##0_-;\-* #,##0_-;_-* &quot;-&quot;??_-;_-@_-"/>
  </numFmts>
  <fonts count="28" x14ac:knownFonts="1">
    <font>
      <sz val="11"/>
      <color theme="1"/>
      <name val="Calibri"/>
      <family val="2"/>
      <scheme val="minor"/>
    </font>
    <font>
      <sz val="11"/>
      <color theme="1"/>
      <name val="Calibri"/>
      <family val="2"/>
      <scheme val="minor"/>
    </font>
    <font>
      <sz val="11"/>
      <color rgb="FF000000"/>
      <name val="Arial"/>
      <family val="2"/>
    </font>
    <font>
      <u/>
      <sz val="11"/>
      <color theme="10"/>
      <name val="Calibri"/>
      <family val="2"/>
      <scheme val="minor"/>
    </font>
    <font>
      <u/>
      <sz val="11"/>
      <color theme="10"/>
      <name val="Arial"/>
      <family val="2"/>
    </font>
    <font>
      <b/>
      <sz val="11"/>
      <color theme="1"/>
      <name val="Arial"/>
      <family val="2"/>
    </font>
    <font>
      <b/>
      <sz val="11"/>
      <color rgb="FF000000"/>
      <name val="Arial"/>
      <family val="2"/>
    </font>
    <font>
      <sz val="10"/>
      <name val="Arial"/>
      <family val="2"/>
    </font>
    <font>
      <b/>
      <sz val="11"/>
      <color theme="0"/>
      <name val="Arial"/>
      <family val="2"/>
    </font>
    <font>
      <sz val="11"/>
      <color theme="1"/>
      <name val="Arial"/>
      <family val="2"/>
    </font>
    <font>
      <sz val="11"/>
      <color theme="0"/>
      <name val="Arial"/>
      <family val="2"/>
    </font>
    <font>
      <sz val="8"/>
      <color rgb="FF000000"/>
      <name val="Arial"/>
      <family val="2"/>
    </font>
    <font>
      <b/>
      <sz val="11"/>
      <color rgb="FFFFFFFF"/>
      <name val="Arial"/>
      <family val="2"/>
    </font>
    <font>
      <b/>
      <sz val="16"/>
      <color rgb="FF000000"/>
      <name val="Arial"/>
      <family val="2"/>
    </font>
    <font>
      <sz val="12"/>
      <color rgb="FF000000"/>
      <name val="Arial"/>
      <family val="2"/>
    </font>
    <font>
      <sz val="8"/>
      <name val="Calibri"/>
      <family val="2"/>
      <scheme val="minor"/>
    </font>
    <font>
      <sz val="9"/>
      <color rgb="FF000000"/>
      <name val="Arial"/>
      <family val="2"/>
    </font>
    <font>
      <sz val="11"/>
      <color theme="0" tint="-0.499984740745262"/>
      <name val="Arial"/>
      <family val="2"/>
    </font>
    <font>
      <sz val="8"/>
      <color theme="0"/>
      <name val="Arial"/>
      <family val="2"/>
    </font>
    <font>
      <sz val="11"/>
      <color rgb="FF198DAE"/>
      <name val="Arial"/>
      <family val="2"/>
    </font>
    <font>
      <sz val="11"/>
      <color theme="6" tint="-0.499984740745262"/>
      <name val="Arial"/>
      <family val="2"/>
    </font>
    <font>
      <b/>
      <sz val="11"/>
      <color theme="6" tint="-0.499984740745262"/>
      <name val="Arial"/>
      <family val="2"/>
    </font>
    <font>
      <b/>
      <u/>
      <sz val="11"/>
      <color rgb="FFFFFFFF"/>
      <name val="Arial"/>
      <family val="2"/>
    </font>
    <font>
      <b/>
      <sz val="14"/>
      <color rgb="FF595959"/>
      <name val="Arial"/>
      <family val="2"/>
    </font>
    <font>
      <sz val="10"/>
      <color rgb="FF000000"/>
      <name val="Arial"/>
      <family val="2"/>
    </font>
    <font>
      <u/>
      <sz val="10"/>
      <color theme="10"/>
      <name val="Arial"/>
      <family val="2"/>
    </font>
    <font>
      <sz val="10"/>
      <color rgb="FF000000"/>
      <name val="Calibri"/>
      <family val="2"/>
      <scheme val="minor"/>
    </font>
    <font>
      <b/>
      <sz val="12"/>
      <color theme="0"/>
      <name val="Arial"/>
      <family val="2"/>
    </font>
  </fonts>
  <fills count="1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198DAE"/>
        <bgColor indexed="64"/>
      </patternFill>
    </fill>
    <fill>
      <patternFill patternType="solid">
        <fgColor rgb="FF0F5A70"/>
        <bgColor indexed="64"/>
      </patternFill>
    </fill>
    <fill>
      <patternFill patternType="solid">
        <fgColor rgb="FF1FB5DF"/>
        <bgColor indexed="64"/>
      </patternFill>
    </fill>
    <fill>
      <patternFill patternType="solid">
        <fgColor rgb="FF78D2EC"/>
        <bgColor indexed="64"/>
      </patternFill>
    </fill>
    <fill>
      <patternFill patternType="solid">
        <fgColor theme="4"/>
        <bgColor indexed="64"/>
      </patternFill>
    </fill>
    <fill>
      <patternFill patternType="solid">
        <fgColor theme="4" tint="-0.499984740745262"/>
        <bgColor indexed="64"/>
      </patternFill>
    </fill>
    <fill>
      <patternFill patternType="solid">
        <fgColor rgb="FF14637A"/>
        <bgColor rgb="FF000000"/>
      </patternFill>
    </fill>
    <fill>
      <patternFill patternType="solid">
        <fgColor rgb="FF3FBCDF"/>
        <bgColor rgb="FF000000"/>
      </patternFill>
    </fill>
    <fill>
      <patternFill patternType="solid">
        <fgColor rgb="FF9E1828"/>
        <bgColor rgb="FF000000"/>
      </patternFill>
    </fill>
    <fill>
      <patternFill patternType="solid">
        <fgColor rgb="FF0F5A70"/>
        <bgColor rgb="FF000000"/>
      </patternFill>
    </fill>
    <fill>
      <patternFill patternType="solid">
        <fgColor rgb="FFFFFFFF"/>
        <bgColor rgb="FF000000"/>
      </patternFill>
    </fill>
    <fill>
      <patternFill patternType="solid">
        <fgColor rgb="FF198DAE"/>
        <bgColor rgb="FF000000"/>
      </patternFill>
    </fill>
    <fill>
      <patternFill patternType="solid">
        <fgColor rgb="FF1FB5DF"/>
        <bgColor rgb="FF000000"/>
      </patternFill>
    </fill>
    <fill>
      <patternFill patternType="solid">
        <fgColor rgb="FF78D2EC"/>
        <bgColor rgb="FF000000"/>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left>
      <right style="thin">
        <color theme="4"/>
      </right>
      <top style="thin">
        <color theme="4"/>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thin">
        <color theme="4"/>
      </right>
      <top style="thin">
        <color theme="4"/>
      </top>
      <bottom style="thin">
        <color theme="4"/>
      </bottom>
      <diagonal/>
    </border>
    <border>
      <left style="thin">
        <color theme="4"/>
      </left>
      <right style="medium">
        <color theme="4"/>
      </right>
      <top style="medium">
        <color theme="4"/>
      </top>
      <bottom style="medium">
        <color theme="4"/>
      </bottom>
      <diagonal/>
    </border>
    <border>
      <left style="thin">
        <color theme="4"/>
      </left>
      <right style="thin">
        <color theme="4"/>
      </right>
      <top/>
      <bottom style="thin">
        <color theme="4"/>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left>
      <right/>
      <top style="thin">
        <color theme="4"/>
      </top>
      <bottom/>
      <diagonal/>
    </border>
    <border>
      <left style="medium">
        <color theme="4"/>
      </left>
      <right style="medium">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theme="4"/>
      </right>
      <top style="thin">
        <color theme="4"/>
      </top>
      <bottom style="thin">
        <color theme="4"/>
      </bottom>
      <diagonal/>
    </border>
    <border>
      <left style="medium">
        <color theme="4"/>
      </left>
      <right style="medium">
        <color theme="4"/>
      </right>
      <top style="medium">
        <color theme="4"/>
      </top>
      <bottom style="medium">
        <color theme="4"/>
      </bottom>
      <diagonal/>
    </border>
    <border>
      <left/>
      <right style="thin">
        <color rgb="FF14637A"/>
      </right>
      <top style="thin">
        <color rgb="FF14637A"/>
      </top>
      <bottom style="thin">
        <color rgb="FF14637A"/>
      </bottom>
      <diagonal/>
    </border>
    <border>
      <left style="thin">
        <color rgb="FF14637A"/>
      </left>
      <right style="thin">
        <color rgb="FF14637A"/>
      </right>
      <top/>
      <bottom style="thin">
        <color rgb="FF14637A"/>
      </bottom>
      <diagonal/>
    </border>
    <border>
      <left/>
      <right style="thin">
        <color rgb="FF14637A"/>
      </right>
      <top/>
      <bottom style="thin">
        <color rgb="FF14637A"/>
      </bottom>
      <diagonal/>
    </border>
    <border>
      <left style="thin">
        <color theme="4" tint="-0.499984740745262"/>
      </left>
      <right/>
      <top style="thin">
        <color rgb="FF14637A"/>
      </top>
      <bottom style="thin">
        <color rgb="FF14637A"/>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4" tint="-0.499984740745262"/>
      </left>
      <right/>
      <top/>
      <bottom/>
      <diagonal/>
    </border>
    <border>
      <left/>
      <right style="thin">
        <color theme="4" tint="-0.499984740745262"/>
      </right>
      <top/>
      <bottom/>
      <diagonal/>
    </border>
    <border>
      <left style="medium">
        <color theme="4"/>
      </left>
      <right style="thin">
        <color theme="4"/>
      </right>
      <top/>
      <bottom style="medium">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right style="thin">
        <color theme="4"/>
      </right>
      <top style="thin">
        <color theme="4"/>
      </top>
      <bottom/>
      <diagonal/>
    </border>
    <border>
      <left style="thin">
        <color theme="4"/>
      </left>
      <right style="medium">
        <color theme="4"/>
      </right>
      <top/>
      <bottom style="thin">
        <color theme="4"/>
      </bottom>
      <diagonal/>
    </border>
    <border>
      <left style="thin">
        <color theme="4"/>
      </left>
      <right/>
      <top style="medium">
        <color theme="4"/>
      </top>
      <bottom style="medium">
        <color theme="4"/>
      </bottom>
      <diagonal/>
    </border>
    <border>
      <left style="medium">
        <color theme="4"/>
      </left>
      <right style="medium">
        <color theme="4"/>
      </right>
      <top/>
      <bottom style="thin">
        <color theme="4"/>
      </bottom>
      <diagonal/>
    </border>
    <border>
      <left/>
      <right style="thin">
        <color theme="4"/>
      </right>
      <top style="medium">
        <color theme="4"/>
      </top>
      <bottom style="medium">
        <color theme="4"/>
      </bottom>
      <diagonal/>
    </border>
    <border>
      <left style="medium">
        <color theme="4"/>
      </left>
      <right style="medium">
        <color theme="4" tint="-0.249977111117893"/>
      </right>
      <top style="medium">
        <color theme="4"/>
      </top>
      <bottom style="medium">
        <color theme="4"/>
      </bottom>
      <diagonal/>
    </border>
    <border>
      <left style="medium">
        <color theme="4"/>
      </left>
      <right style="medium">
        <color theme="4"/>
      </right>
      <top style="thin">
        <color theme="4"/>
      </top>
      <bottom/>
      <diagonal/>
    </border>
    <border>
      <left style="medium">
        <color theme="4"/>
      </left>
      <right style="thin">
        <color theme="4"/>
      </right>
      <top style="medium">
        <color theme="4"/>
      </top>
      <bottom/>
      <diagonal/>
    </border>
    <border>
      <left style="thin">
        <color theme="4"/>
      </left>
      <right/>
      <top style="medium">
        <color theme="4"/>
      </top>
      <bottom/>
      <diagonal/>
    </border>
    <border>
      <left style="thin">
        <color theme="4"/>
      </left>
      <right style="thin">
        <color theme="4"/>
      </right>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thin">
        <color theme="4"/>
      </left>
      <right style="thin">
        <color theme="4"/>
      </right>
      <top style="thin">
        <color theme="4"/>
      </top>
      <bottom style="medium">
        <color theme="4"/>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theme="4"/>
      </left>
      <right style="medium">
        <color theme="4"/>
      </right>
      <top/>
      <bottom style="medium">
        <color theme="4"/>
      </bottom>
      <diagonal/>
    </border>
    <border>
      <left style="medium">
        <color theme="4" tint="-0.249977111117893"/>
      </left>
      <right/>
      <top style="medium">
        <color theme="4" tint="-0.249977111117893"/>
      </top>
      <bottom style="medium">
        <color theme="4"/>
      </bottom>
      <diagonal/>
    </border>
    <border>
      <left/>
      <right/>
      <top style="medium">
        <color theme="4" tint="-0.249977111117893"/>
      </top>
      <bottom style="medium">
        <color theme="4"/>
      </bottom>
      <diagonal/>
    </border>
    <border>
      <left/>
      <right style="medium">
        <color theme="4" tint="-0.249977111117893"/>
      </right>
      <top style="medium">
        <color theme="4" tint="-0.249977111117893"/>
      </top>
      <bottom style="medium">
        <color theme="4"/>
      </bottom>
      <diagonal/>
    </border>
    <border>
      <left style="medium">
        <color theme="4"/>
      </left>
      <right/>
      <top/>
      <bottom style="thin">
        <color theme="4"/>
      </bottom>
      <diagonal/>
    </border>
    <border>
      <left style="medium">
        <color theme="4"/>
      </left>
      <right/>
      <top style="thin">
        <color theme="4"/>
      </top>
      <bottom style="thin">
        <color theme="4"/>
      </bottom>
      <diagonal/>
    </border>
    <border>
      <left style="thin">
        <color theme="4"/>
      </left>
      <right/>
      <top style="medium">
        <color theme="4"/>
      </top>
      <bottom style="thin">
        <color theme="4"/>
      </bottom>
      <diagonal/>
    </border>
    <border>
      <left style="medium">
        <color theme="4"/>
      </left>
      <right/>
      <top style="medium">
        <color theme="4"/>
      </top>
      <bottom style="thin">
        <color theme="4"/>
      </bottom>
      <diagonal/>
    </border>
    <border>
      <left style="medium">
        <color theme="4"/>
      </left>
      <right/>
      <top style="thin">
        <color theme="4"/>
      </top>
      <bottom style="medium">
        <color theme="4"/>
      </bottom>
      <diagonal/>
    </border>
    <border>
      <left style="medium">
        <color theme="4"/>
      </left>
      <right/>
      <top style="medium">
        <color theme="4"/>
      </top>
      <bottom/>
      <diagonal/>
    </border>
    <border>
      <left style="medium">
        <color theme="4"/>
      </left>
      <right/>
      <top style="medium">
        <color theme="4"/>
      </top>
      <bottom style="thin">
        <color theme="4" tint="-0.499984740745262"/>
      </bottom>
      <diagonal/>
    </border>
    <border>
      <left/>
      <right/>
      <top/>
      <bottom style="medium">
        <color theme="4" tint="-0.249977111117893"/>
      </bottom>
      <diagonal/>
    </border>
    <border>
      <left style="thin">
        <color theme="4" tint="-0.499984740745262"/>
      </left>
      <right/>
      <top/>
      <bottom style="medium">
        <color theme="4"/>
      </bottom>
      <diagonal/>
    </border>
    <border>
      <left/>
      <right/>
      <top/>
      <bottom style="medium">
        <color theme="4"/>
      </bottom>
      <diagonal/>
    </border>
    <border>
      <left/>
      <right style="thin">
        <color theme="4" tint="-0.499984740745262"/>
      </right>
      <top/>
      <bottom style="medium">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bottom style="medium">
        <color theme="4"/>
      </bottom>
      <diagonal/>
    </border>
    <border>
      <left style="thin">
        <color theme="4" tint="-0.499984740745262"/>
      </left>
      <right style="thin">
        <color theme="4" tint="-0.499984740745262"/>
      </right>
      <top style="thin">
        <color theme="4" tint="-0.499984740745262"/>
      </top>
      <bottom/>
      <diagonal/>
    </border>
    <border>
      <left style="medium">
        <color theme="4"/>
      </left>
      <right style="thin">
        <color theme="4"/>
      </right>
      <top style="thin">
        <color theme="4"/>
      </top>
      <bottom/>
      <diagonal/>
    </border>
    <border>
      <left style="thin">
        <color theme="4"/>
      </left>
      <right style="thin">
        <color theme="4"/>
      </right>
      <top/>
      <bottom/>
      <diagonal/>
    </border>
    <border>
      <left style="thin">
        <color theme="4"/>
      </left>
      <right style="medium">
        <color theme="4"/>
      </right>
      <top style="thin">
        <color theme="4"/>
      </top>
      <bottom/>
      <diagonal/>
    </border>
    <border>
      <left/>
      <right/>
      <top style="thin">
        <color theme="4"/>
      </top>
      <bottom/>
      <diagonal/>
    </border>
  </borders>
  <cellStyleXfs count="21">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7" fillId="0" borderId="0"/>
    <xf numFmtId="165"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0" fontId="24" fillId="0" borderId="0"/>
    <xf numFmtId="44" fontId="24" fillId="0" borderId="0" applyFont="0" applyFill="0" applyBorder="0" applyAlignment="0" applyProtection="0"/>
    <xf numFmtId="9" fontId="24" fillId="0" borderId="0" applyFont="0" applyFill="0" applyBorder="0" applyAlignment="0" applyProtection="0"/>
    <xf numFmtId="0" fontId="7" fillId="0" borderId="0"/>
    <xf numFmtId="0" fontId="24" fillId="0" borderId="0"/>
    <xf numFmtId="0" fontId="7" fillId="0" borderId="0"/>
    <xf numFmtId="0" fontId="1" fillId="0" borderId="0"/>
    <xf numFmtId="165" fontId="24" fillId="0" borderId="0" applyFont="0" applyFill="0" applyBorder="0" applyAlignment="0" applyProtection="0"/>
    <xf numFmtId="9" fontId="24" fillId="0" borderId="0" applyFont="0" applyFill="0" applyBorder="0" applyAlignment="0" applyProtection="0"/>
    <xf numFmtId="164" fontId="2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24" fillId="0" borderId="0" applyFont="0" applyFill="0" applyBorder="0" applyAlignment="0" applyProtection="0"/>
    <xf numFmtId="0" fontId="26" fillId="0" borderId="0"/>
  </cellStyleXfs>
  <cellXfs count="286">
    <xf numFmtId="0" fontId="0" fillId="0" borderId="0" xfId="0"/>
    <xf numFmtId="0" fontId="2" fillId="2" borderId="0" xfId="0" applyFont="1" applyFill="1" applyAlignment="1">
      <alignment horizontal="left" vertical="center"/>
    </xf>
    <xf numFmtId="0" fontId="4" fillId="2" borderId="0" xfId="2" applyFont="1" applyFill="1" applyAlignment="1">
      <alignment horizontal="left" vertical="center"/>
    </xf>
    <xf numFmtId="0" fontId="2" fillId="2" borderId="0" xfId="0" applyFont="1" applyFill="1" applyAlignment="1">
      <alignment horizontal="left" vertical="center" wrapText="1"/>
    </xf>
    <xf numFmtId="0" fontId="6" fillId="2" borderId="0" xfId="0" applyFont="1" applyFill="1" applyAlignment="1">
      <alignment horizontal="left" vertical="center"/>
    </xf>
    <xf numFmtId="0" fontId="10"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0" fillId="2" borderId="0" xfId="0" applyFill="1"/>
    <xf numFmtId="0" fontId="11" fillId="2" borderId="0" xfId="0" applyFont="1" applyFill="1" applyAlignment="1">
      <alignment horizontal="left" vertical="center" wrapText="1"/>
    </xf>
    <xf numFmtId="0" fontId="8" fillId="2" borderId="0" xfId="3" applyFont="1" applyFill="1" applyAlignment="1">
      <alignment horizontal="center" vertical="center" wrapText="1"/>
    </xf>
    <xf numFmtId="2" fontId="10" fillId="2" borderId="0" xfId="0" applyNumberFormat="1" applyFont="1" applyFill="1" applyAlignment="1">
      <alignment horizontal="center" vertical="center"/>
    </xf>
    <xf numFmtId="49" fontId="6" fillId="2" borderId="0" xfId="0" applyNumberFormat="1" applyFont="1" applyFill="1" applyAlignment="1">
      <alignment horizontal="left" vertical="center"/>
    </xf>
    <xf numFmtId="0" fontId="9" fillId="0" borderId="0" xfId="0" applyFont="1"/>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11" fillId="2" borderId="0" xfId="0" applyFont="1" applyFill="1" applyAlignment="1">
      <alignment vertical="top" wrapText="1"/>
    </xf>
    <xf numFmtId="0" fontId="2" fillId="2" borderId="0" xfId="0" applyFont="1" applyFill="1" applyAlignment="1">
      <alignment horizontal="center" vertical="center" wrapText="1"/>
    </xf>
    <xf numFmtId="3" fontId="10" fillId="2" borderId="0" xfId="0" applyNumberFormat="1" applyFont="1" applyFill="1" applyAlignment="1">
      <alignment horizontal="left" vertical="center"/>
    </xf>
    <xf numFmtId="0" fontId="8" fillId="2" borderId="0" xfId="0" applyFont="1" applyFill="1" applyAlignment="1">
      <alignment horizontal="center"/>
    </xf>
    <xf numFmtId="0" fontId="10" fillId="2" borderId="0" xfId="0" applyFont="1" applyFill="1" applyAlignment="1">
      <alignment horizontal="center"/>
    </xf>
    <xf numFmtId="1" fontId="10" fillId="2" borderId="0" xfId="0" applyNumberFormat="1" applyFont="1" applyFill="1" applyAlignment="1">
      <alignment horizontal="center"/>
    </xf>
    <xf numFmtId="0" fontId="11" fillId="2" borderId="0" xfId="0" applyFont="1" applyFill="1" applyAlignment="1">
      <alignment vertical="center"/>
    </xf>
    <xf numFmtId="0" fontId="2" fillId="2" borderId="0" xfId="0" applyFont="1" applyFill="1" applyAlignment="1">
      <alignment vertical="center"/>
    </xf>
    <xf numFmtId="0" fontId="11" fillId="2" borderId="0" xfId="0" applyFont="1" applyFill="1" applyAlignment="1">
      <alignment horizontal="left" vertical="top" wrapText="1"/>
    </xf>
    <xf numFmtId="0" fontId="9" fillId="0" borderId="3" xfId="0" applyFont="1" applyBorder="1" applyAlignment="1">
      <alignment horizontal="center"/>
    </xf>
    <xf numFmtId="0" fontId="5" fillId="0" borderId="5" xfId="0" applyFont="1" applyBorder="1" applyAlignment="1">
      <alignment horizont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2" fillId="5" borderId="0" xfId="0" applyFont="1" applyFill="1" applyAlignment="1">
      <alignment horizontal="left" vertical="center"/>
    </xf>
    <xf numFmtId="0" fontId="8" fillId="5" borderId="0" xfId="0" applyFont="1" applyFill="1" applyAlignment="1">
      <alignment horizontal="left" vertical="center"/>
    </xf>
    <xf numFmtId="0" fontId="8" fillId="4" borderId="0" xfId="0" applyFont="1" applyFill="1" applyAlignment="1">
      <alignment horizontal="left" vertical="center"/>
    </xf>
    <xf numFmtId="0" fontId="6" fillId="6" borderId="0" xfId="0" applyFont="1" applyFill="1" applyAlignment="1">
      <alignment horizontal="left" vertical="center"/>
    </xf>
    <xf numFmtId="0" fontId="8" fillId="6" borderId="0" xfId="0" applyFont="1" applyFill="1" applyAlignment="1">
      <alignment horizontal="left" vertical="center"/>
    </xf>
    <xf numFmtId="0" fontId="6" fillId="7" borderId="0" xfId="0" applyFont="1" applyFill="1" applyAlignment="1">
      <alignment horizontal="left" vertical="center"/>
    </xf>
    <xf numFmtId="0" fontId="17" fillId="2" borderId="0" xfId="0" applyFont="1" applyFill="1" applyAlignment="1">
      <alignment horizontal="left" vertical="center"/>
    </xf>
    <xf numFmtId="3" fontId="17" fillId="2" borderId="0" xfId="0" applyNumberFormat="1" applyFont="1" applyFill="1" applyAlignment="1">
      <alignment horizontal="left" vertical="center"/>
    </xf>
    <xf numFmtId="2" fontId="10" fillId="2" borderId="0" xfId="0" applyNumberFormat="1" applyFont="1" applyFill="1" applyAlignment="1">
      <alignment horizontal="left" vertical="center"/>
    </xf>
    <xf numFmtId="3" fontId="10" fillId="2" borderId="0" xfId="0" applyNumberFormat="1" applyFont="1" applyFill="1" applyAlignment="1">
      <alignment horizontal="center" vertical="center"/>
    </xf>
    <xf numFmtId="0" fontId="9" fillId="2" borderId="0" xfId="0" applyFont="1" applyFill="1" applyAlignment="1">
      <alignment horizontal="left" vertical="center"/>
    </xf>
    <xf numFmtId="0" fontId="14" fillId="0" borderId="0" xfId="0" applyFont="1"/>
    <xf numFmtId="49" fontId="6" fillId="0" borderId="0" xfId="0" applyNumberFormat="1" applyFont="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wrapText="1"/>
    </xf>
    <xf numFmtId="9" fontId="2" fillId="2" borderId="0" xfId="1" applyFont="1" applyFill="1" applyAlignment="1">
      <alignment horizontal="left" vertical="center"/>
    </xf>
    <xf numFmtId="0" fontId="8" fillId="8" borderId="2" xfId="3" applyFont="1" applyFill="1" applyBorder="1" applyAlignment="1">
      <alignment horizontal="center" vertical="center" wrapText="1"/>
    </xf>
    <xf numFmtId="0" fontId="8" fillId="8" borderId="7" xfId="3" applyFont="1" applyFill="1" applyBorder="1" applyAlignment="1">
      <alignment horizontal="center" vertical="center" wrapText="1"/>
    </xf>
    <xf numFmtId="0" fontId="8" fillId="8" borderId="6" xfId="3" applyFont="1" applyFill="1" applyBorder="1" applyAlignment="1">
      <alignment horizontal="center" vertical="center" wrapText="1"/>
    </xf>
    <xf numFmtId="0" fontId="5" fillId="0" borderId="10" xfId="0" applyFont="1" applyBorder="1" applyAlignment="1">
      <alignment horizontal="center"/>
    </xf>
    <xf numFmtId="0" fontId="9" fillId="0" borderId="11" xfId="0" applyFont="1" applyBorder="1" applyAlignment="1">
      <alignment horizontal="center"/>
    </xf>
    <xf numFmtId="3" fontId="2" fillId="0" borderId="12" xfId="0" applyNumberFormat="1" applyFont="1" applyBorder="1" applyAlignment="1">
      <alignment horizontal="center" vertical="center" wrapText="1"/>
    </xf>
    <xf numFmtId="0" fontId="18" fillId="2" borderId="0" xfId="0" applyFont="1" applyFill="1" applyAlignment="1">
      <alignment horizontal="left"/>
    </xf>
    <xf numFmtId="0" fontId="18" fillId="2" borderId="0" xfId="0" applyFont="1" applyFill="1" applyAlignment="1">
      <alignment horizontal="left" vertical="center"/>
    </xf>
    <xf numFmtId="9" fontId="9" fillId="2" borderId="0" xfId="1" applyFont="1" applyFill="1" applyAlignment="1">
      <alignment horizontal="left" vertical="center"/>
    </xf>
    <xf numFmtId="166" fontId="9" fillId="2" borderId="0" xfId="1" applyNumberFormat="1" applyFont="1" applyFill="1" applyAlignment="1">
      <alignment horizontal="left" vertical="center"/>
    </xf>
    <xf numFmtId="166" fontId="9" fillId="2" borderId="0" xfId="0" applyNumberFormat="1" applyFont="1" applyFill="1" applyAlignment="1">
      <alignment horizontal="left" vertical="center"/>
    </xf>
    <xf numFmtId="0" fontId="8" fillId="0" borderId="0" xfId="0" applyFont="1" applyAlignment="1">
      <alignment horizontal="left"/>
    </xf>
    <xf numFmtId="0" fontId="10" fillId="0" borderId="0" xfId="0" applyFont="1" applyAlignment="1">
      <alignment horizontal="center"/>
    </xf>
    <xf numFmtId="0" fontId="19" fillId="4" borderId="0" xfId="0" applyFont="1" applyFill="1" applyAlignment="1">
      <alignment horizontal="left" vertical="center"/>
    </xf>
    <xf numFmtId="166" fontId="2" fillId="2" borderId="0" xfId="1" applyNumberFormat="1" applyFont="1" applyFill="1" applyAlignment="1">
      <alignment horizontal="left" vertical="center"/>
    </xf>
    <xf numFmtId="0" fontId="5" fillId="0" borderId="0" xfId="0" applyFont="1" applyAlignment="1">
      <alignment horizontal="center"/>
    </xf>
    <xf numFmtId="0" fontId="9" fillId="0" borderId="0" xfId="0" applyFont="1" applyAlignment="1">
      <alignment horizontal="center"/>
    </xf>
    <xf numFmtId="0" fontId="5" fillId="0" borderId="1" xfId="0" applyFont="1" applyBorder="1" applyAlignment="1">
      <alignment horizontal="center"/>
    </xf>
    <xf numFmtId="0" fontId="9" fillId="0" borderId="1" xfId="0" applyFont="1" applyBorder="1" applyAlignment="1">
      <alignment horizontal="center"/>
    </xf>
    <xf numFmtId="0" fontId="8" fillId="8" borderId="13" xfId="3" applyFont="1" applyFill="1" applyBorder="1" applyAlignment="1">
      <alignment horizontal="center" vertical="center" wrapText="1"/>
    </xf>
    <xf numFmtId="0" fontId="20" fillId="0" borderId="14" xfId="0" applyFont="1" applyBorder="1" applyAlignment="1">
      <alignment horizontal="center"/>
    </xf>
    <xf numFmtId="3" fontId="20" fillId="0" borderId="14" xfId="0" applyNumberFormat="1" applyFont="1" applyBorder="1" applyAlignment="1">
      <alignment horizontal="center" vertical="center" wrapText="1"/>
    </xf>
    <xf numFmtId="0" fontId="21" fillId="0" borderId="15" xfId="0" applyFont="1" applyBorder="1" applyAlignment="1">
      <alignment horizontal="center" vertical="center" wrapText="1"/>
    </xf>
    <xf numFmtId="3" fontId="21" fillId="0" borderId="16" xfId="0" applyNumberFormat="1" applyFont="1" applyBorder="1" applyAlignment="1">
      <alignment horizontal="center" vertical="center" wrapText="1"/>
    </xf>
    <xf numFmtId="0" fontId="8" fillId="0" borderId="0" xfId="3" applyFont="1" applyAlignment="1">
      <alignment horizontal="center" vertical="center" wrapText="1"/>
    </xf>
    <xf numFmtId="0" fontId="21" fillId="0" borderId="17" xfId="0" applyFont="1" applyBorder="1" applyAlignment="1">
      <alignment horizontal="center"/>
    </xf>
    <xf numFmtId="0" fontId="20" fillId="0" borderId="17" xfId="0" applyFont="1" applyBorder="1" applyAlignment="1">
      <alignment horizontal="center"/>
    </xf>
    <xf numFmtId="166" fontId="20" fillId="0" borderId="17" xfId="1" applyNumberFormat="1" applyFont="1" applyFill="1" applyBorder="1" applyAlignment="1">
      <alignment horizontal="center"/>
    </xf>
    <xf numFmtId="3" fontId="20" fillId="0" borderId="17" xfId="0" applyNumberFormat="1" applyFont="1" applyBorder="1" applyAlignment="1">
      <alignment horizontal="center" vertical="center" wrapText="1"/>
    </xf>
    <xf numFmtId="0" fontId="21" fillId="0" borderId="14" xfId="0" applyFont="1" applyBorder="1" applyAlignment="1">
      <alignment horizontal="center"/>
    </xf>
    <xf numFmtId="166" fontId="20" fillId="0" borderId="14" xfId="1" applyNumberFormat="1" applyFont="1" applyFill="1" applyBorder="1" applyAlignment="1">
      <alignment horizontal="center"/>
    </xf>
    <xf numFmtId="0" fontId="21" fillId="0" borderId="16" xfId="0" applyFont="1" applyBorder="1" applyAlignment="1">
      <alignment horizontal="center" vertical="center"/>
    </xf>
    <xf numFmtId="3" fontId="21" fillId="0" borderId="18" xfId="0" applyNumberFormat="1" applyFont="1" applyBorder="1" applyAlignment="1">
      <alignment horizontal="center" vertical="center" wrapText="1"/>
    </xf>
    <xf numFmtId="0" fontId="21" fillId="0" borderId="19" xfId="0" applyFont="1" applyBorder="1" applyAlignment="1">
      <alignment horizontal="center" vertical="center" wrapText="1"/>
    </xf>
    <xf numFmtId="3" fontId="20" fillId="0" borderId="19"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12" fillId="8" borderId="13" xfId="0" applyFont="1" applyFill="1" applyBorder="1" applyAlignment="1">
      <alignment horizontal="center" vertical="center" wrapText="1"/>
    </xf>
    <xf numFmtId="0" fontId="21" fillId="0" borderId="19" xfId="0" applyFont="1" applyBorder="1" applyAlignment="1">
      <alignment vertical="center" wrapText="1"/>
    </xf>
    <xf numFmtId="0" fontId="20" fillId="0" borderId="19" xfId="0" applyFont="1" applyBorder="1" applyAlignment="1">
      <alignment horizontal="center" vertical="center" wrapText="1"/>
    </xf>
    <xf numFmtId="0" fontId="21" fillId="0" borderId="17" xfId="0" applyFont="1" applyBorder="1" applyAlignment="1">
      <alignment vertical="center" wrapText="1"/>
    </xf>
    <xf numFmtId="0" fontId="20" fillId="0" borderId="17" xfId="0" applyFont="1" applyBorder="1" applyAlignment="1">
      <alignment horizontal="center" vertical="center" wrapText="1"/>
    </xf>
    <xf numFmtId="0" fontId="21" fillId="0" borderId="15" xfId="0" applyFont="1" applyBorder="1" applyAlignment="1">
      <alignment vertical="center" wrapText="1"/>
    </xf>
    <xf numFmtId="0" fontId="21" fillId="0" borderId="16" xfId="0" applyFont="1" applyBorder="1" applyAlignment="1">
      <alignment horizontal="center" vertical="center" wrapText="1"/>
    </xf>
    <xf numFmtId="0" fontId="12" fillId="0" borderId="0" xfId="0" applyFont="1" applyAlignment="1">
      <alignment horizontal="center" vertical="center" wrapText="1"/>
    </xf>
    <xf numFmtId="0" fontId="21" fillId="0" borderId="17" xfId="0" applyFont="1" applyBorder="1" applyAlignment="1">
      <alignment horizontal="left"/>
    </xf>
    <xf numFmtId="1" fontId="20" fillId="0" borderId="17" xfId="0" applyNumberFormat="1" applyFont="1" applyBorder="1" applyAlignment="1">
      <alignment horizontal="center"/>
    </xf>
    <xf numFmtId="166" fontId="20" fillId="0" borderId="19" xfId="1" applyNumberFormat="1" applyFont="1" applyBorder="1" applyAlignment="1">
      <alignment horizontal="center"/>
    </xf>
    <xf numFmtId="166" fontId="20" fillId="0" borderId="17" xfId="1" applyNumberFormat="1" applyFont="1" applyBorder="1" applyAlignment="1">
      <alignment horizontal="center"/>
    </xf>
    <xf numFmtId="0" fontId="21" fillId="0" borderId="15" xfId="0" applyFont="1" applyBorder="1" applyAlignment="1">
      <alignment horizontal="left"/>
    </xf>
    <xf numFmtId="9" fontId="21" fillId="0" borderId="16" xfId="1" applyFont="1" applyBorder="1" applyAlignment="1">
      <alignment horizontal="center"/>
    </xf>
    <xf numFmtId="9" fontId="21" fillId="0" borderId="18" xfId="1" applyFont="1" applyBorder="1" applyAlignment="1">
      <alignment horizontal="center"/>
    </xf>
    <xf numFmtId="0" fontId="12" fillId="8" borderId="21" xfId="0" applyFont="1" applyFill="1" applyBorder="1" applyAlignment="1">
      <alignment horizontal="center" vertical="center" wrapText="1"/>
    </xf>
    <xf numFmtId="0" fontId="21" fillId="0" borderId="23" xfId="0" applyFont="1" applyBorder="1" applyAlignment="1">
      <alignment horizontal="left"/>
    </xf>
    <xf numFmtId="0" fontId="21" fillId="3" borderId="27" xfId="0" applyFont="1" applyFill="1" applyBorder="1" applyAlignment="1">
      <alignment horizontal="left"/>
    </xf>
    <xf numFmtId="2" fontId="2" fillId="2" borderId="0" xfId="1" applyNumberFormat="1" applyFont="1" applyFill="1" applyAlignment="1">
      <alignment horizontal="left" vertical="center"/>
    </xf>
    <xf numFmtId="0" fontId="21" fillId="2" borderId="0" xfId="0" applyFont="1" applyFill="1" applyAlignment="1">
      <alignment horizontal="left"/>
    </xf>
    <xf numFmtId="1" fontId="21" fillId="2" borderId="0" xfId="0" applyNumberFormat="1" applyFont="1" applyFill="1" applyAlignment="1">
      <alignment horizontal="center"/>
    </xf>
    <xf numFmtId="9" fontId="21" fillId="2" borderId="0" xfId="1" applyFont="1" applyFill="1" applyBorder="1" applyAlignment="1">
      <alignment horizontal="center"/>
    </xf>
    <xf numFmtId="0" fontId="11" fillId="2" borderId="0" xfId="0" applyFont="1" applyFill="1" applyAlignment="1">
      <alignment horizontal="left" vertical="top"/>
    </xf>
    <xf numFmtId="0" fontId="16" fillId="2" borderId="0" xfId="0" applyFont="1" applyFill="1" applyAlignment="1">
      <alignment vertical="top" wrapText="1"/>
    </xf>
    <xf numFmtId="0" fontId="0" fillId="0" borderId="0" xfId="0" applyAlignment="1">
      <alignment horizontal="left"/>
    </xf>
    <xf numFmtId="166" fontId="0" fillId="0" borderId="0" xfId="0" applyNumberFormat="1"/>
    <xf numFmtId="166" fontId="0" fillId="0" borderId="0" xfId="1" applyNumberFormat="1" applyFont="1"/>
    <xf numFmtId="0" fontId="21" fillId="3" borderId="0" xfId="0" applyFont="1" applyFill="1" applyAlignment="1">
      <alignment horizontal="left"/>
    </xf>
    <xf numFmtId="0" fontId="21" fillId="3" borderId="0" xfId="0" applyFont="1" applyFill="1" applyAlignment="1">
      <alignment horizontal="right"/>
    </xf>
    <xf numFmtId="9" fontId="21" fillId="3" borderId="0" xfId="1" applyFont="1" applyFill="1" applyBorder="1" applyAlignment="1">
      <alignment horizontal="right"/>
    </xf>
    <xf numFmtId="167" fontId="21" fillId="3" borderId="0" xfId="4" applyNumberFormat="1" applyFont="1" applyFill="1" applyBorder="1" applyAlignment="1">
      <alignment horizontal="right"/>
    </xf>
    <xf numFmtId="0" fontId="12" fillId="11" borderId="29" xfId="0" applyFont="1" applyFill="1" applyBorder="1" applyAlignment="1">
      <alignment horizontal="center" vertical="center" wrapText="1"/>
    </xf>
    <xf numFmtId="0" fontId="12" fillId="11" borderId="30" xfId="0" applyFont="1" applyFill="1" applyBorder="1" applyAlignment="1">
      <alignment horizontal="center" vertical="center" wrapText="1"/>
    </xf>
    <xf numFmtId="0" fontId="20" fillId="2" borderId="0" xfId="0" applyFont="1" applyFill="1" applyAlignment="1">
      <alignment horizontal="center"/>
    </xf>
    <xf numFmtId="9" fontId="20" fillId="2" borderId="0" xfId="1" applyFont="1" applyFill="1" applyBorder="1" applyAlignment="1">
      <alignment horizontal="center"/>
    </xf>
    <xf numFmtId="1" fontId="20" fillId="2" borderId="0" xfId="0" applyNumberFormat="1" applyFont="1" applyFill="1" applyAlignment="1">
      <alignment horizontal="center"/>
    </xf>
    <xf numFmtId="0" fontId="12" fillId="12" borderId="1" xfId="0" applyFont="1" applyFill="1" applyBorder="1" applyAlignment="1">
      <alignment wrapText="1"/>
    </xf>
    <xf numFmtId="0" fontId="12" fillId="12" borderId="3" xfId="0" applyFont="1" applyFill="1" applyBorder="1" applyAlignment="1">
      <alignment wrapText="1"/>
    </xf>
    <xf numFmtId="0" fontId="2" fillId="0" borderId="33" xfId="0" applyFont="1" applyBorder="1"/>
    <xf numFmtId="0" fontId="2" fillId="14" borderId="33" xfId="0" applyFont="1" applyFill="1" applyBorder="1"/>
    <xf numFmtId="0" fontId="12" fillId="13" borderId="32" xfId="0" applyFont="1" applyFill="1" applyBorder="1" applyAlignment="1">
      <alignment horizontal="left"/>
    </xf>
    <xf numFmtId="0" fontId="2" fillId="14" borderId="32" xfId="0" applyFont="1" applyFill="1" applyBorder="1" applyAlignment="1">
      <alignment horizontal="left"/>
    </xf>
    <xf numFmtId="0" fontId="12" fillId="15" borderId="32" xfId="0" applyFont="1" applyFill="1" applyBorder="1" applyAlignment="1">
      <alignment horizontal="left"/>
    </xf>
    <xf numFmtId="0" fontId="12" fillId="16" borderId="32" xfId="0" applyFont="1" applyFill="1" applyBorder="1" applyAlignment="1">
      <alignment horizontal="left"/>
    </xf>
    <xf numFmtId="0" fontId="12" fillId="17" borderId="32" xfId="0" applyFont="1" applyFill="1" applyBorder="1" applyAlignment="1">
      <alignment horizontal="left"/>
    </xf>
    <xf numFmtId="0" fontId="22" fillId="13" borderId="33" xfId="6" applyFont="1" applyFill="1" applyBorder="1" applyAlignment="1"/>
    <xf numFmtId="0" fontId="22" fillId="15" borderId="33" xfId="6" applyFont="1" applyFill="1" applyBorder="1" applyAlignment="1"/>
    <xf numFmtId="0" fontId="22" fillId="16" borderId="33" xfId="6" applyFont="1" applyFill="1" applyBorder="1" applyAlignment="1"/>
    <xf numFmtId="0" fontId="22" fillId="17" borderId="33" xfId="6" applyFont="1" applyFill="1" applyBorder="1" applyAlignment="1"/>
    <xf numFmtId="0" fontId="23" fillId="0" borderId="0" xfId="0" applyFont="1" applyAlignment="1">
      <alignment horizontal="center" vertical="center" readingOrder="1"/>
    </xf>
    <xf numFmtId="0" fontId="21" fillId="18" borderId="17" xfId="0" applyFont="1" applyFill="1" applyBorder="1" applyAlignment="1">
      <alignment horizontal="center"/>
    </xf>
    <xf numFmtId="0" fontId="20" fillId="18" borderId="17" xfId="0" applyFont="1" applyFill="1" applyBorder="1" applyAlignment="1">
      <alignment horizontal="center"/>
    </xf>
    <xf numFmtId="166" fontId="20" fillId="18" borderId="17" xfId="1" applyNumberFormat="1" applyFont="1" applyFill="1" applyBorder="1" applyAlignment="1">
      <alignment horizontal="center"/>
    </xf>
    <xf numFmtId="3" fontId="20" fillId="18" borderId="17" xfId="0" applyNumberFormat="1" applyFont="1" applyFill="1" applyBorder="1" applyAlignment="1">
      <alignment horizontal="center" vertical="center" wrapText="1"/>
    </xf>
    <xf numFmtId="0" fontId="8" fillId="5" borderId="1" xfId="0" applyFont="1" applyFill="1" applyBorder="1" applyAlignment="1">
      <alignment horizontal="left" vertical="center"/>
    </xf>
    <xf numFmtId="0" fontId="20" fillId="0" borderId="24" xfId="0" applyFont="1" applyBorder="1" applyAlignment="1">
      <alignment horizontal="center" vertical="center" wrapText="1"/>
    </xf>
    <xf numFmtId="3" fontId="20" fillId="0" borderId="37" xfId="0" applyNumberFormat="1" applyFont="1" applyBorder="1" applyAlignment="1">
      <alignment horizontal="center" vertical="center" wrapText="1"/>
    </xf>
    <xf numFmtId="3" fontId="20" fillId="0" borderId="24" xfId="0" applyNumberFormat="1" applyFont="1" applyBorder="1" applyAlignment="1">
      <alignment horizontal="center" vertical="center" wrapText="1"/>
    </xf>
    <xf numFmtId="3" fontId="20" fillId="0" borderId="38" xfId="0" applyNumberFormat="1" applyFont="1" applyBorder="1" applyAlignment="1">
      <alignment horizontal="center" vertical="center" wrapText="1"/>
    </xf>
    <xf numFmtId="0" fontId="20" fillId="0" borderId="37" xfId="0" applyFont="1" applyBorder="1" applyAlignment="1">
      <alignment horizontal="center" vertical="center" wrapText="1"/>
    </xf>
    <xf numFmtId="0" fontId="20" fillId="0" borderId="40" xfId="0" applyFont="1" applyBorder="1" applyAlignment="1">
      <alignment horizontal="center" vertical="center" wrapText="1"/>
    </xf>
    <xf numFmtId="3" fontId="20" fillId="0" borderId="22" xfId="0" applyNumberFormat="1" applyFont="1" applyBorder="1" applyAlignment="1">
      <alignment horizontal="center" vertical="center" wrapText="1"/>
    </xf>
    <xf numFmtId="3" fontId="20" fillId="0" borderId="40" xfId="0" applyNumberFormat="1" applyFont="1" applyBorder="1" applyAlignment="1">
      <alignment horizontal="center" vertical="center" wrapText="1"/>
    </xf>
    <xf numFmtId="3" fontId="20" fillId="0" borderId="39" xfId="0" applyNumberFormat="1" applyFont="1" applyBorder="1" applyAlignment="1">
      <alignment horizontal="center" vertical="center" wrapText="1"/>
    </xf>
    <xf numFmtId="0" fontId="20" fillId="0" borderId="25" xfId="0" applyFont="1" applyBorder="1" applyAlignment="1">
      <alignment horizontal="center" vertical="center" wrapText="1"/>
    </xf>
    <xf numFmtId="3" fontId="20" fillId="0" borderId="25" xfId="0" applyNumberFormat="1" applyFont="1" applyBorder="1" applyAlignment="1">
      <alignment horizontal="center" vertical="center" wrapText="1"/>
    </xf>
    <xf numFmtId="3" fontId="20" fillId="0" borderId="26"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43" xfId="0" applyFont="1" applyBorder="1" applyAlignment="1">
      <alignment vertical="center" wrapText="1"/>
    </xf>
    <xf numFmtId="0" fontId="21" fillId="0" borderId="23" xfId="0" applyFont="1" applyBorder="1" applyAlignment="1">
      <alignment vertical="center" wrapText="1"/>
    </xf>
    <xf numFmtId="0" fontId="21" fillId="0" borderId="44" xfId="0" applyFont="1" applyBorder="1" applyAlignment="1">
      <alignment horizontal="center"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21" fillId="0" borderId="27" xfId="0" applyFont="1" applyBorder="1" applyAlignment="1">
      <alignment horizontal="center" vertical="center" wrapText="1"/>
    </xf>
    <xf numFmtId="0" fontId="21" fillId="0" borderId="47" xfId="0" applyFont="1" applyBorder="1" applyAlignment="1">
      <alignment horizontal="center" vertical="center" wrapText="1"/>
    </xf>
    <xf numFmtId="3" fontId="21" fillId="0" borderId="44" xfId="0" applyNumberFormat="1" applyFont="1" applyBorder="1" applyAlignment="1">
      <alignment horizontal="center" vertical="center" wrapText="1"/>
    </xf>
    <xf numFmtId="0" fontId="20" fillId="0" borderId="26" xfId="0" applyFont="1" applyBorder="1" applyAlignment="1">
      <alignment horizontal="center" vertical="center" wrapText="1"/>
    </xf>
    <xf numFmtId="0" fontId="20" fillId="0" borderId="54" xfId="0" applyFont="1" applyBorder="1" applyAlignment="1">
      <alignment horizontal="center" vertical="center" wrapText="1"/>
    </xf>
    <xf numFmtId="3" fontId="20" fillId="0" borderId="51" xfId="0" applyNumberFormat="1" applyFont="1" applyBorder="1" applyAlignment="1">
      <alignment horizontal="center" vertical="center" wrapText="1"/>
    </xf>
    <xf numFmtId="0" fontId="21" fillId="0" borderId="55" xfId="0" applyFont="1" applyBorder="1" applyAlignment="1">
      <alignment horizontal="center" vertical="center" wrapText="1"/>
    </xf>
    <xf numFmtId="3" fontId="21" fillId="0" borderId="56" xfId="0" applyNumberFormat="1" applyFont="1" applyBorder="1" applyAlignment="1">
      <alignment horizontal="center" vertical="center" wrapText="1"/>
    </xf>
    <xf numFmtId="3" fontId="20" fillId="0" borderId="50" xfId="0" applyNumberFormat="1" applyFont="1" applyBorder="1" applyAlignment="1">
      <alignment horizontal="center" vertical="center" wrapText="1"/>
    </xf>
    <xf numFmtId="3" fontId="20" fillId="0" borderId="53" xfId="0" applyNumberFormat="1" applyFont="1" applyBorder="1" applyAlignment="1">
      <alignment horizontal="center" vertical="center" wrapText="1"/>
    </xf>
    <xf numFmtId="9" fontId="20" fillId="0" borderId="52" xfId="0" applyNumberFormat="1" applyFont="1" applyBorder="1" applyAlignment="1">
      <alignment horizontal="center" vertical="center" wrapText="1"/>
    </xf>
    <xf numFmtId="9" fontId="20" fillId="0" borderId="41" xfId="0" applyNumberFormat="1" applyFont="1" applyBorder="1" applyAlignment="1">
      <alignment horizontal="center" vertical="center" wrapText="1"/>
    </xf>
    <xf numFmtId="9" fontId="20" fillId="0" borderId="25" xfId="0" applyNumberFormat="1" applyFont="1" applyBorder="1" applyAlignment="1">
      <alignment horizontal="center" vertical="center" wrapText="1"/>
    </xf>
    <xf numFmtId="9" fontId="20" fillId="0" borderId="39" xfId="0" applyNumberFormat="1" applyFont="1" applyBorder="1" applyAlignment="1">
      <alignment horizontal="center" vertical="center" wrapText="1"/>
    </xf>
    <xf numFmtId="9" fontId="21" fillId="0" borderId="42" xfId="0" applyNumberFormat="1" applyFont="1" applyBorder="1" applyAlignment="1">
      <alignment horizontal="center" vertical="center" wrapText="1"/>
    </xf>
    <xf numFmtId="1" fontId="21" fillId="0" borderId="36" xfId="0" applyNumberFormat="1" applyFont="1" applyBorder="1" applyAlignment="1">
      <alignment horizontal="center" vertical="center" wrapText="1"/>
    </xf>
    <xf numFmtId="3" fontId="21" fillId="0" borderId="49" xfId="0" applyNumberFormat="1" applyFont="1" applyBorder="1" applyAlignment="1">
      <alignment horizontal="center" vertical="center" wrapText="1"/>
    </xf>
    <xf numFmtId="9" fontId="21" fillId="0" borderId="57" xfId="0" applyNumberFormat="1" applyFont="1" applyBorder="1" applyAlignment="1">
      <alignment horizontal="center" vertical="center" wrapText="1"/>
    </xf>
    <xf numFmtId="9" fontId="21" fillId="0" borderId="18" xfId="0" applyNumberFormat="1" applyFont="1" applyBorder="1" applyAlignment="1">
      <alignment horizontal="center" vertical="center" wrapText="1"/>
    </xf>
    <xf numFmtId="0" fontId="12" fillId="8" borderId="38" xfId="0" applyFont="1" applyFill="1" applyBorder="1" applyAlignment="1">
      <alignment horizontal="center" vertical="center" wrapText="1"/>
    </xf>
    <xf numFmtId="0" fontId="21" fillId="0" borderId="61" xfId="0" applyFont="1" applyBorder="1" applyAlignment="1">
      <alignment horizontal="left"/>
    </xf>
    <xf numFmtId="0" fontId="21" fillId="0" borderId="62" xfId="0" applyFont="1" applyBorder="1" applyAlignment="1">
      <alignment horizontal="left"/>
    </xf>
    <xf numFmtId="0" fontId="12" fillId="2" borderId="0" xfId="0" applyFont="1" applyFill="1" applyAlignment="1">
      <alignment horizontal="center" vertical="center" wrapText="1"/>
    </xf>
    <xf numFmtId="0" fontId="21" fillId="2" borderId="0" xfId="0" applyFont="1" applyFill="1" applyAlignment="1">
      <alignment vertical="center" wrapText="1"/>
    </xf>
    <xf numFmtId="0" fontId="20" fillId="2" borderId="0" xfId="0" applyFont="1" applyFill="1" applyAlignment="1">
      <alignment horizontal="center" vertical="center" wrapText="1"/>
    </xf>
    <xf numFmtId="3" fontId="20"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3" fontId="21" fillId="2" borderId="0" xfId="0" applyNumberFormat="1" applyFont="1" applyFill="1" applyAlignment="1">
      <alignment horizontal="center" vertical="center" wrapText="1"/>
    </xf>
    <xf numFmtId="0" fontId="20" fillId="0" borderId="17" xfId="1" applyNumberFormat="1" applyFont="1" applyBorder="1" applyAlignment="1">
      <alignment horizontal="center"/>
    </xf>
    <xf numFmtId="0" fontId="20" fillId="0" borderId="64" xfId="0" applyFont="1" applyBorder="1" applyAlignment="1">
      <alignment horizontal="center"/>
    </xf>
    <xf numFmtId="0" fontId="20" fillId="0" borderId="62" xfId="0" applyFont="1" applyBorder="1" applyAlignment="1">
      <alignment horizontal="center"/>
    </xf>
    <xf numFmtId="0" fontId="12" fillId="8" borderId="66" xfId="0" applyFont="1" applyFill="1" applyBorder="1" applyAlignment="1">
      <alignment horizontal="center" vertical="center" wrapText="1"/>
    </xf>
    <xf numFmtId="0" fontId="12" fillId="8" borderId="51" xfId="0" applyFont="1" applyFill="1" applyBorder="1" applyAlignment="1">
      <alignment horizontal="center" vertical="center" wrapText="1"/>
    </xf>
    <xf numFmtId="0" fontId="12" fillId="8" borderId="52" xfId="0" applyFont="1" applyFill="1" applyBorder="1" applyAlignment="1">
      <alignment horizontal="center" vertical="center" wrapText="1"/>
    </xf>
    <xf numFmtId="0" fontId="12" fillId="8" borderId="63" xfId="0" applyFont="1" applyFill="1" applyBorder="1" applyAlignment="1">
      <alignment horizontal="center" vertical="center" wrapText="1"/>
    </xf>
    <xf numFmtId="0" fontId="12" fillId="8" borderId="50" xfId="0" applyFont="1" applyFill="1" applyBorder="1" applyAlignment="1">
      <alignment horizontal="center" vertical="center" wrapText="1"/>
    </xf>
    <xf numFmtId="9" fontId="2" fillId="2" borderId="38" xfId="0" applyNumberFormat="1" applyFont="1" applyFill="1" applyBorder="1" applyAlignment="1">
      <alignment horizontal="center" vertical="center"/>
    </xf>
    <xf numFmtId="9" fontId="9" fillId="2" borderId="25" xfId="0" applyNumberFormat="1" applyFont="1" applyFill="1" applyBorder="1" applyAlignment="1">
      <alignment horizontal="center" vertical="center"/>
    </xf>
    <xf numFmtId="9" fontId="9" fillId="2" borderId="27" xfId="0" applyNumberFormat="1" applyFont="1" applyFill="1" applyBorder="1" applyAlignment="1">
      <alignment horizontal="center" vertical="center"/>
    </xf>
    <xf numFmtId="1" fontId="20" fillId="0" borderId="17" xfId="1" applyNumberFormat="1" applyFont="1" applyBorder="1" applyAlignment="1">
      <alignment horizontal="center"/>
    </xf>
    <xf numFmtId="1" fontId="20" fillId="0" borderId="26" xfId="4" applyNumberFormat="1" applyFont="1" applyBorder="1" applyAlignment="1">
      <alignment horizontal="center" vertical="center"/>
    </xf>
    <xf numFmtId="0" fontId="12" fillId="8" borderId="47" xfId="0" applyFont="1" applyFill="1" applyBorder="1" applyAlignment="1">
      <alignment horizontal="center" vertical="center" wrapText="1"/>
    </xf>
    <xf numFmtId="0" fontId="12" fillId="8" borderId="48" xfId="0" applyFont="1" applyFill="1" applyBorder="1" applyAlignment="1">
      <alignment horizontal="center" vertical="center" wrapText="1"/>
    </xf>
    <xf numFmtId="0" fontId="12" fillId="8" borderId="56" xfId="0" applyFont="1" applyFill="1" applyBorder="1" applyAlignment="1">
      <alignment horizontal="center" vertical="center" wrapText="1"/>
    </xf>
    <xf numFmtId="0" fontId="8" fillId="8" borderId="67" xfId="0" applyFont="1" applyFill="1" applyBorder="1" applyAlignment="1">
      <alignment horizontal="center" vertical="center" wrapText="1"/>
    </xf>
    <xf numFmtId="0" fontId="21" fillId="0" borderId="65" xfId="0" applyFont="1" applyBorder="1" applyAlignment="1">
      <alignment horizontal="left"/>
    </xf>
    <xf numFmtId="1" fontId="20" fillId="0" borderId="26" xfId="0" applyNumberFormat="1" applyFont="1" applyBorder="1" applyAlignment="1">
      <alignment horizontal="center"/>
    </xf>
    <xf numFmtId="9" fontId="20" fillId="0" borderId="38" xfId="0" applyNumberFormat="1" applyFont="1" applyBorder="1" applyAlignment="1">
      <alignment horizontal="center"/>
    </xf>
    <xf numFmtId="1" fontId="9" fillId="2" borderId="0" xfId="0" applyNumberFormat="1" applyFont="1" applyFill="1" applyAlignment="1">
      <alignment horizontal="left" vertical="center"/>
    </xf>
    <xf numFmtId="0" fontId="5" fillId="2" borderId="0" xfId="0" applyFont="1" applyFill="1" applyAlignment="1">
      <alignment vertical="center"/>
    </xf>
    <xf numFmtId="0" fontId="8" fillId="8" borderId="0" xfId="0" applyFont="1" applyFill="1" applyAlignment="1">
      <alignment horizontal="left" vertical="center"/>
    </xf>
    <xf numFmtId="9" fontId="20" fillId="0" borderId="25" xfId="1" applyFont="1" applyBorder="1" applyAlignment="1">
      <alignment horizontal="center" vertical="center" wrapText="1"/>
    </xf>
    <xf numFmtId="0" fontId="20" fillId="0" borderId="14" xfId="0" applyFont="1" applyBorder="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left" vertical="center"/>
    </xf>
    <xf numFmtId="0" fontId="8" fillId="0" borderId="72" xfId="0" applyFont="1" applyBorder="1" applyAlignment="1">
      <alignment vertical="center" wrapText="1"/>
    </xf>
    <xf numFmtId="0" fontId="8" fillId="0" borderId="73" xfId="0" applyFont="1" applyBorder="1" applyAlignment="1">
      <alignment vertical="center" wrapText="1"/>
    </xf>
    <xf numFmtId="0" fontId="8" fillId="0" borderId="72" xfId="0" applyFont="1" applyBorder="1" applyAlignment="1">
      <alignment horizontal="left" vertical="center" wrapText="1"/>
    </xf>
    <xf numFmtId="0" fontId="10" fillId="2" borderId="72" xfId="0" applyFont="1" applyFill="1" applyBorder="1" applyAlignment="1">
      <alignment horizontal="left" vertical="center"/>
    </xf>
    <xf numFmtId="0" fontId="2" fillId="0" borderId="72" xfId="0" applyFont="1" applyBorder="1" applyAlignment="1">
      <alignment horizontal="left" vertical="center"/>
    </xf>
    <xf numFmtId="0" fontId="2" fillId="8" borderId="0" xfId="0" applyFont="1" applyFill="1" applyAlignment="1">
      <alignment horizontal="left" vertical="center"/>
    </xf>
    <xf numFmtId="0" fontId="21" fillId="3" borderId="74" xfId="0" applyFont="1" applyFill="1" applyBorder="1" applyAlignment="1">
      <alignment horizontal="left"/>
    </xf>
    <xf numFmtId="9" fontId="2" fillId="2" borderId="75" xfId="0" applyNumberFormat="1" applyFont="1" applyFill="1" applyBorder="1" applyAlignment="1">
      <alignment horizontal="center" vertical="center"/>
    </xf>
    <xf numFmtId="9" fontId="20" fillId="0" borderId="17" xfId="1" applyFont="1" applyBorder="1" applyAlignment="1">
      <alignment horizontal="center"/>
    </xf>
    <xf numFmtId="0" fontId="21" fillId="0" borderId="76" xfId="0" applyFont="1" applyBorder="1" applyAlignment="1">
      <alignment horizontal="left"/>
    </xf>
    <xf numFmtId="0" fontId="8" fillId="8" borderId="77" xfId="3" applyFont="1" applyFill="1" applyBorder="1" applyAlignment="1">
      <alignment horizontal="center" vertical="center" wrapText="1"/>
    </xf>
    <xf numFmtId="0" fontId="20" fillId="0" borderId="50" xfId="0" applyFont="1" applyBorder="1" applyAlignment="1">
      <alignment horizontal="center"/>
    </xf>
    <xf numFmtId="0" fontId="20" fillId="0" borderId="51" xfId="0" applyFont="1" applyBorder="1" applyAlignment="1">
      <alignment horizontal="center"/>
    </xf>
    <xf numFmtId="9" fontId="20" fillId="0" borderId="63" xfId="0" applyNumberFormat="1" applyFont="1" applyBorder="1" applyAlignment="1">
      <alignment horizontal="center"/>
    </xf>
    <xf numFmtId="1" fontId="20" fillId="0" borderId="50" xfId="0" applyNumberFormat="1" applyFont="1" applyBorder="1" applyAlignment="1">
      <alignment horizontal="center"/>
    </xf>
    <xf numFmtId="1" fontId="20" fillId="0" borderId="51" xfId="0" applyNumberFormat="1" applyFont="1" applyBorder="1" applyAlignment="1">
      <alignment horizontal="center"/>
    </xf>
    <xf numFmtId="9" fontId="20" fillId="0" borderId="51" xfId="1" applyFont="1" applyBorder="1" applyAlignment="1">
      <alignment horizontal="center"/>
    </xf>
    <xf numFmtId="9" fontId="20" fillId="0" borderId="52" xfId="1" applyFont="1" applyBorder="1" applyAlignment="1">
      <alignment horizontal="center"/>
    </xf>
    <xf numFmtId="0" fontId="20" fillId="0" borderId="26" xfId="0" applyFont="1" applyBorder="1" applyAlignment="1">
      <alignment horizontal="center"/>
    </xf>
    <xf numFmtId="9" fontId="20" fillId="0" borderId="25" xfId="1" applyFont="1" applyBorder="1" applyAlignment="1">
      <alignment horizontal="center"/>
    </xf>
    <xf numFmtId="0" fontId="20" fillId="0" borderId="78" xfId="0" applyFont="1" applyBorder="1" applyAlignment="1">
      <alignment horizontal="center"/>
    </xf>
    <xf numFmtId="9" fontId="20" fillId="0" borderId="22" xfId="0" applyNumberFormat="1" applyFont="1" applyBorder="1" applyAlignment="1">
      <alignment horizontal="center"/>
    </xf>
    <xf numFmtId="1" fontId="20" fillId="0" borderId="78" xfId="0" applyNumberFormat="1" applyFont="1" applyBorder="1" applyAlignment="1">
      <alignment horizontal="center"/>
    </xf>
    <xf numFmtId="1" fontId="20" fillId="0" borderId="14" xfId="0" applyNumberFormat="1" applyFont="1" applyBorder="1" applyAlignment="1">
      <alignment horizontal="center"/>
    </xf>
    <xf numFmtId="1" fontId="20" fillId="0" borderId="79" xfId="0" applyNumberFormat="1" applyFont="1" applyBorder="1" applyAlignment="1">
      <alignment horizontal="center"/>
    </xf>
    <xf numFmtId="9" fontId="20" fillId="0" borderId="80" xfId="1" applyFont="1" applyBorder="1" applyAlignment="1">
      <alignment horizontal="center"/>
    </xf>
    <xf numFmtId="0" fontId="20" fillId="0" borderId="15" xfId="0" applyFont="1" applyBorder="1" applyAlignment="1">
      <alignment horizontal="center"/>
    </xf>
    <xf numFmtId="1" fontId="20" fillId="0" borderId="16" xfId="0" applyNumberFormat="1" applyFont="1" applyBorder="1" applyAlignment="1">
      <alignment horizontal="center"/>
    </xf>
    <xf numFmtId="9" fontId="20" fillId="0" borderId="16" xfId="0" applyNumberFormat="1" applyFont="1" applyBorder="1" applyAlignment="1">
      <alignment horizontal="center"/>
    </xf>
    <xf numFmtId="3" fontId="20" fillId="0" borderId="16" xfId="0" applyNumberFormat="1" applyFont="1" applyBorder="1" applyAlignment="1">
      <alignment horizontal="center"/>
    </xf>
    <xf numFmtId="9" fontId="20" fillId="0" borderId="16" xfId="1" applyFont="1" applyBorder="1" applyAlignment="1">
      <alignment horizontal="center"/>
    </xf>
    <xf numFmtId="9" fontId="20" fillId="0" borderId="18" xfId="1" applyFont="1" applyBorder="1" applyAlignment="1">
      <alignment horizontal="center"/>
    </xf>
    <xf numFmtId="0" fontId="20" fillId="0" borderId="22" xfId="0" applyFont="1" applyBorder="1" applyAlignment="1">
      <alignment horizontal="center"/>
    </xf>
    <xf numFmtId="0" fontId="20" fillId="0" borderId="14" xfId="1" applyNumberFormat="1" applyFont="1" applyBorder="1" applyAlignment="1">
      <alignment horizontal="center"/>
    </xf>
    <xf numFmtId="9" fontId="2" fillId="2" borderId="81" xfId="0" applyNumberFormat="1" applyFont="1" applyFill="1" applyBorder="1" applyAlignment="1">
      <alignment horizontal="center" vertical="center"/>
    </xf>
    <xf numFmtId="1" fontId="20" fillId="0" borderId="78" xfId="1" applyNumberFormat="1" applyFont="1" applyBorder="1" applyAlignment="1">
      <alignment horizontal="center" vertical="center"/>
    </xf>
    <xf numFmtId="1" fontId="20" fillId="0" borderId="14" xfId="1" applyNumberFormat="1" applyFont="1" applyBorder="1" applyAlignment="1">
      <alignment horizontal="center"/>
    </xf>
    <xf numFmtId="9" fontId="9" fillId="2" borderId="80" xfId="0" applyNumberFormat="1" applyFont="1" applyFill="1" applyBorder="1" applyAlignment="1">
      <alignment horizontal="center" vertical="center"/>
    </xf>
    <xf numFmtId="0" fontId="20" fillId="0" borderId="16" xfId="1" applyNumberFormat="1" applyFont="1" applyBorder="1" applyAlignment="1">
      <alignment horizontal="center"/>
    </xf>
    <xf numFmtId="3" fontId="20" fillId="0" borderId="44" xfId="0" applyNumberFormat="1" applyFont="1" applyBorder="1" applyAlignment="1">
      <alignment horizontal="center"/>
    </xf>
    <xf numFmtId="1" fontId="20" fillId="0" borderId="42" xfId="1" applyNumberFormat="1" applyFont="1" applyBorder="1" applyAlignment="1">
      <alignment horizontal="center"/>
    </xf>
    <xf numFmtId="0" fontId="16" fillId="14" borderId="0" xfId="0" applyFont="1" applyFill="1" applyAlignment="1">
      <alignment horizontal="left" vertical="top"/>
    </xf>
    <xf numFmtId="0" fontId="16" fillId="0" borderId="0" xfId="0" applyFont="1" applyAlignment="1">
      <alignment horizontal="left" vertical="top" wrapText="1"/>
    </xf>
    <xf numFmtId="0" fontId="8" fillId="5" borderId="8" xfId="0" applyFont="1" applyFill="1" applyBorder="1" applyAlignment="1">
      <alignment horizontal="left" vertical="center" wrapText="1"/>
    </xf>
    <xf numFmtId="0" fontId="8" fillId="5" borderId="3" xfId="0" applyFont="1" applyFill="1" applyBorder="1" applyAlignment="1">
      <alignment horizontal="left" vertical="center" wrapText="1"/>
    </xf>
    <xf numFmtId="0" fontId="11" fillId="2" borderId="0" xfId="0" applyFont="1" applyFill="1" applyAlignment="1">
      <alignment horizontal="left" vertical="center" wrapText="1"/>
    </xf>
    <xf numFmtId="0" fontId="2" fillId="2" borderId="9" xfId="0" applyFont="1" applyFill="1" applyBorder="1" applyAlignment="1">
      <alignment horizontal="center" vertical="center" wrapText="1"/>
    </xf>
    <xf numFmtId="0" fontId="2" fillId="2" borderId="0" xfId="0" applyFont="1" applyFill="1" applyAlignment="1">
      <alignment horizontal="center" vertical="center" wrapText="1"/>
    </xf>
    <xf numFmtId="0" fontId="8" fillId="5" borderId="8" xfId="0" applyFont="1" applyFill="1" applyBorder="1" applyAlignment="1">
      <alignment vertical="center" wrapText="1"/>
    </xf>
    <xf numFmtId="0" fontId="8" fillId="5" borderId="3" xfId="0" applyFont="1" applyFill="1" applyBorder="1" applyAlignment="1">
      <alignment vertical="center" wrapText="1"/>
    </xf>
    <xf numFmtId="0" fontId="18" fillId="2" borderId="0" xfId="0" applyFont="1" applyFill="1" applyAlignment="1">
      <alignment horizontal="left" vertical="top" wrapText="1"/>
    </xf>
    <xf numFmtId="0" fontId="11" fillId="2" borderId="0" xfId="0" applyFont="1" applyFill="1" applyAlignment="1">
      <alignment horizontal="left" vertical="top" wrapText="1"/>
    </xf>
    <xf numFmtId="0" fontId="8" fillId="8" borderId="13" xfId="3" applyFont="1" applyFill="1" applyBorder="1" applyAlignment="1">
      <alignment horizontal="center" vertical="center" wrapText="1"/>
    </xf>
    <xf numFmtId="0" fontId="8" fillId="5" borderId="8" xfId="0" applyFont="1" applyFill="1" applyBorder="1" applyAlignment="1">
      <alignment vertical="top" wrapText="1"/>
    </xf>
    <xf numFmtId="0" fontId="8" fillId="5" borderId="3" xfId="0" applyFont="1" applyFill="1" applyBorder="1" applyAlignment="1">
      <alignment vertical="top" wrapText="1"/>
    </xf>
    <xf numFmtId="0" fontId="8" fillId="4" borderId="0" xfId="0" applyFont="1" applyFill="1" applyAlignment="1">
      <alignment horizontal="center" vertical="center" wrapText="1"/>
    </xf>
    <xf numFmtId="0" fontId="8" fillId="8" borderId="58" xfId="3" applyFont="1" applyFill="1" applyBorder="1" applyAlignment="1">
      <alignment horizontal="center" vertical="center" wrapText="1"/>
    </xf>
    <xf numFmtId="0" fontId="8" fillId="8" borderId="59" xfId="3" applyFont="1" applyFill="1" applyBorder="1" applyAlignment="1">
      <alignment horizontal="center" vertical="center" wrapText="1"/>
    </xf>
    <xf numFmtId="0" fontId="8" fillId="8" borderId="60" xfId="3" applyFont="1" applyFill="1" applyBorder="1" applyAlignment="1">
      <alignment horizontal="center" vertical="center" wrapText="1"/>
    </xf>
    <xf numFmtId="0" fontId="6" fillId="2" borderId="0" xfId="0" applyFont="1" applyFill="1" applyAlignment="1">
      <alignment horizontal="center" vertical="top" wrapText="1"/>
    </xf>
    <xf numFmtId="0" fontId="6" fillId="2" borderId="6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9" borderId="13" xfId="3" applyFont="1" applyFill="1" applyBorder="1" applyAlignment="1">
      <alignment horizontal="center" vertical="center" wrapText="1"/>
    </xf>
    <xf numFmtId="0" fontId="12" fillId="10" borderId="31" xfId="0" applyFont="1" applyFill="1" applyBorder="1" applyAlignment="1">
      <alignment horizontal="center" vertical="center" wrapText="1"/>
    </xf>
    <xf numFmtId="0" fontId="12" fillId="10" borderId="28" xfId="0" applyFont="1" applyFill="1" applyBorder="1" applyAlignment="1">
      <alignment horizontal="center" vertical="center" wrapText="1"/>
    </xf>
    <xf numFmtId="0" fontId="8" fillId="8" borderId="0" xfId="0" applyFont="1" applyFill="1" applyAlignment="1">
      <alignment horizontal="center" vertical="center" wrapText="1"/>
    </xf>
    <xf numFmtId="0" fontId="8" fillId="9" borderId="34" xfId="3" applyFont="1" applyFill="1" applyBorder="1" applyAlignment="1">
      <alignment horizontal="center" vertical="center" wrapText="1"/>
    </xf>
    <xf numFmtId="0" fontId="8" fillId="9" borderId="0" xfId="3" applyFont="1" applyFill="1" applyAlignment="1">
      <alignment horizontal="center" vertical="center" wrapText="1"/>
    </xf>
    <xf numFmtId="0" fontId="8" fillId="9" borderId="35" xfId="3" applyFont="1" applyFill="1" applyBorder="1" applyAlignment="1">
      <alignment horizontal="center" vertical="center" wrapText="1"/>
    </xf>
    <xf numFmtId="0" fontId="27" fillId="8" borderId="0" xfId="0" applyFont="1" applyFill="1" applyAlignment="1">
      <alignment horizontal="left" vertical="center" wrapText="1"/>
    </xf>
    <xf numFmtId="0" fontId="8" fillId="9" borderId="20" xfId="3" applyFont="1" applyFill="1" applyBorder="1" applyAlignment="1">
      <alignment horizontal="center" vertical="center" wrapText="1"/>
    </xf>
    <xf numFmtId="0" fontId="8" fillId="9" borderId="69" xfId="3" applyFont="1" applyFill="1" applyBorder="1" applyAlignment="1">
      <alignment horizontal="center" vertical="center" wrapText="1"/>
    </xf>
    <xf numFmtId="0" fontId="8" fillId="9" borderId="70" xfId="3" applyFont="1" applyFill="1" applyBorder="1" applyAlignment="1">
      <alignment horizontal="center" vertical="center" wrapText="1"/>
    </xf>
    <xf numFmtId="0" fontId="8" fillId="9" borderId="71" xfId="3" applyFont="1" applyFill="1" applyBorder="1" applyAlignment="1">
      <alignment horizontal="center" vertical="center" wrapText="1"/>
    </xf>
  </cellXfs>
  <cellStyles count="21">
    <cellStyle name="Hipervínculo" xfId="2" builtinId="8"/>
    <cellStyle name="Hipervínculo 2" xfId="17"/>
    <cellStyle name="Hyperlink" xfId="6"/>
    <cellStyle name="Hyperlink 2" xfId="18"/>
    <cellStyle name="Millares" xfId="4" builtinId="3"/>
    <cellStyle name="Millares [0] 2" xfId="16"/>
    <cellStyle name="Millares 2" xfId="5"/>
    <cellStyle name="Millares 2 2" xfId="14"/>
    <cellStyle name="Millares 3" xfId="19"/>
    <cellStyle name="Moneda 2" xfId="8"/>
    <cellStyle name="Normal" xfId="0" builtinId="0"/>
    <cellStyle name="Normal 2" xfId="10"/>
    <cellStyle name="Normal 2 10" xfId="3"/>
    <cellStyle name="Normal 3" xfId="11"/>
    <cellStyle name="Normal 4" xfId="12"/>
    <cellStyle name="Normal 5" xfId="13"/>
    <cellStyle name="Normal 6" xfId="20"/>
    <cellStyle name="Normal 7" xfId="7"/>
    <cellStyle name="Porcentaje" xfId="1" builtinId="5"/>
    <cellStyle name="Porcentaje 2" xfId="15"/>
    <cellStyle name="Porcentaje 3" xfId="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CA62C"/>
      <color rgb="FF8DCD47"/>
      <color rgb="FFCEEAB0"/>
      <color rgb="FFE5091E"/>
      <color rgb="FF4DC1E1"/>
      <color rgb="FFD0EFF8"/>
      <color rgb="FFAAE1F0"/>
      <color rgb="FF88D7EC"/>
      <color rgb="FF9CDCEE"/>
      <color rgb="FF1C8A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Ex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t> Empleos directos creados por la IED nueva y de expansión por región (2023 3Q)</a:t>
            </a:r>
          </a:p>
        </c:rich>
      </c:tx>
      <c:layout>
        <c:manualLayout>
          <c:xMode val="edge"/>
          <c:yMode val="edge"/>
          <c:x val="0.13796298652213668"/>
          <c:y val="4.0565476352084056E-3"/>
        </c:manualLayout>
      </c:layout>
      <c:overlay val="0"/>
      <c:spPr>
        <a:noFill/>
        <a:ln>
          <a:noFill/>
        </a:ln>
        <a:effectLst/>
      </c:spPr>
    </c:title>
    <c:autoTitleDeleted val="0"/>
    <c:plotArea>
      <c:layout>
        <c:manualLayout>
          <c:layoutTarget val="inner"/>
          <c:xMode val="edge"/>
          <c:yMode val="edge"/>
          <c:x val="0.13120402634936593"/>
          <c:y val="0.2234104355067115"/>
          <c:w val="0.67237732707624498"/>
          <c:h val="0.68348202716528228"/>
        </c:manualLayout>
      </c:layout>
      <c:doughnutChart>
        <c:varyColors val="1"/>
        <c:ser>
          <c:idx val="0"/>
          <c:order val="0"/>
          <c:tx>
            <c:strRef>
              <c:f>'1. Montos de IED'!$N$40</c:f>
              <c:strCache>
                <c:ptCount val="1"/>
                <c:pt idx="0">
                  <c:v> Empleos Creados</c:v>
                </c:pt>
              </c:strCache>
            </c:strRef>
          </c:tx>
          <c:spPr>
            <a:solidFill>
              <a:srgbClr val="D3091D">
                <a:lumMod val="50000"/>
              </a:srgbClr>
            </a:solidFill>
          </c:spPr>
          <c:dPt>
            <c:idx val="0"/>
            <c:bubble3D val="0"/>
            <c:spPr>
              <a:solidFill>
                <a:srgbClr val="3FBCDF">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01ED-4D53-BFA5-1BC9DB909249}"/>
              </c:ext>
            </c:extLst>
          </c:dPt>
          <c:dPt>
            <c:idx val="1"/>
            <c:bubble3D val="0"/>
            <c:spPr>
              <a:solidFill>
                <a:srgbClr val="D3091D">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3-01ED-4D53-BFA5-1BC9DB909249}"/>
              </c:ext>
            </c:extLst>
          </c:dPt>
          <c:dLbls>
            <c:dLbl>
              <c:idx val="0"/>
              <c:layout>
                <c:manualLayout>
                  <c:x val="2.9668884580959776E-2"/>
                  <c:y val="-8.6496455631430463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ED-4D53-BFA5-1BC9DB909249}"/>
                </c:ext>
              </c:extLst>
            </c:dLbl>
            <c:dLbl>
              <c:idx val="1"/>
              <c:layout>
                <c:manualLayout>
                  <c:x val="-9.9951911923909682E-4"/>
                  <c:y val="2.8596132895931103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ED-4D53-BFA5-1BC9DB90924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 Montos de IED'!$M$41:$M$42</c:f>
              <c:strCache>
                <c:ptCount val="2"/>
                <c:pt idx="0">
                  <c:v>Resto del país </c:v>
                </c:pt>
                <c:pt idx="1">
                  <c:v>Bogotá-Región </c:v>
                </c:pt>
              </c:strCache>
            </c:strRef>
          </c:cat>
          <c:val>
            <c:numRef>
              <c:f>'1. Montos de IED'!$N$41:$N$42</c:f>
              <c:numCache>
                <c:formatCode>#,##0</c:formatCode>
                <c:ptCount val="2"/>
                <c:pt idx="0">
                  <c:v>6362</c:v>
                </c:pt>
                <c:pt idx="1">
                  <c:v>3748</c:v>
                </c:pt>
              </c:numCache>
            </c:numRef>
          </c:val>
          <c:extLst xmlns:c16r2="http://schemas.microsoft.com/office/drawing/2015/06/chart">
            <c:ext xmlns:c16="http://schemas.microsoft.com/office/drawing/2014/chart" uri="{C3380CC4-5D6E-409C-BE32-E72D297353CC}">
              <c16:uniqueId val="{00000004-01ED-4D53-BFA5-1BC9DB90924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b="1"/>
              <a:t>Histórico de IED nueva y de expansión </a:t>
            </a:r>
          </a:p>
        </c:rich>
      </c:tx>
      <c:layout>
        <c:manualLayout>
          <c:xMode val="edge"/>
          <c:yMode val="edge"/>
          <c:x val="0.26927827187412956"/>
          <c:y val="4.8007384925842136E-3"/>
        </c:manualLayout>
      </c:layout>
      <c:overlay val="0"/>
      <c:spPr>
        <a:noFill/>
        <a:ln>
          <a:noFill/>
        </a:ln>
        <a:effectLst/>
      </c:spPr>
    </c:title>
    <c:autoTitleDeleted val="0"/>
    <c:plotArea>
      <c:layout>
        <c:manualLayout>
          <c:layoutTarget val="inner"/>
          <c:xMode val="edge"/>
          <c:yMode val="edge"/>
          <c:x val="0.11528589566200627"/>
          <c:y val="0.1161574074074074"/>
          <c:w val="0.79052494955453023"/>
          <c:h val="0.63192152098061127"/>
        </c:manualLayout>
      </c:layout>
      <c:barChart>
        <c:barDir val="col"/>
        <c:grouping val="clustered"/>
        <c:varyColors val="0"/>
        <c:ser>
          <c:idx val="1"/>
          <c:order val="1"/>
          <c:tx>
            <c:strRef>
              <c:f>'1. Montos de IED'!$D$12</c:f>
              <c:strCache>
                <c:ptCount val="1"/>
                <c:pt idx="0">
                  <c:v>Inversión de capital 
USD millones</c:v>
                </c:pt>
              </c:strCache>
            </c:strRef>
          </c:tx>
          <c:spPr>
            <a:solidFill>
              <a:schemeClr val="accent1">
                <a:lumMod val="50000"/>
              </a:schemeClr>
            </a:solidFill>
            <a:ln>
              <a:solidFill>
                <a:schemeClr val="accent1">
                  <a:lumMod val="50000"/>
                </a:schemeClr>
              </a:solidFill>
            </a:ln>
            <a:effectLst/>
          </c:spPr>
          <c:invertIfNegative val="0"/>
          <c:dLbls>
            <c:spPr>
              <a:noFill/>
              <a:ln>
                <a:noFill/>
              </a:ln>
              <a:effectLst/>
            </c:spPr>
            <c:txPr>
              <a:bodyPr rot="-5400000" spcFirstLastPara="1" vertOverflow="ellipsis"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IED'!$B$13:$B$14</c:f>
              <c:numCache>
                <c:formatCode>General</c:formatCode>
                <c:ptCount val="2"/>
                <c:pt idx="0">
                  <c:v>2021</c:v>
                </c:pt>
                <c:pt idx="1">
                  <c:v>2022</c:v>
                </c:pt>
              </c:numCache>
            </c:numRef>
          </c:cat>
          <c:val>
            <c:numRef>
              <c:f>'1. Montos de IED'!$D$13:$D$14</c:f>
              <c:numCache>
                <c:formatCode>#,##0</c:formatCode>
                <c:ptCount val="2"/>
                <c:pt idx="0">
                  <c:v>1494.8344715903245</c:v>
                </c:pt>
                <c:pt idx="1">
                  <c:v>1550.8039157556937</c:v>
                </c:pt>
              </c:numCache>
            </c:numRef>
          </c:val>
          <c:extLst xmlns:c16r2="http://schemas.microsoft.com/office/drawing/2015/06/chart">
            <c:ext xmlns:c16="http://schemas.microsoft.com/office/drawing/2014/chart" uri="{C3380CC4-5D6E-409C-BE32-E72D297353CC}">
              <c16:uniqueId val="{00000001-ADA9-42E9-AA2F-663CD275A808}"/>
            </c:ext>
          </c:extLst>
        </c:ser>
        <c:dLbls>
          <c:showLegendKey val="0"/>
          <c:showVal val="0"/>
          <c:showCatName val="0"/>
          <c:showSerName val="0"/>
          <c:showPercent val="0"/>
          <c:showBubbleSize val="0"/>
        </c:dLbls>
        <c:gapWidth val="219"/>
        <c:axId val="110880640"/>
        <c:axId val="110882176"/>
      </c:barChart>
      <c:lineChart>
        <c:grouping val="stacked"/>
        <c:varyColors val="0"/>
        <c:ser>
          <c:idx val="0"/>
          <c:order val="0"/>
          <c:tx>
            <c:strRef>
              <c:f>'1. Montos de IED'!$C$12</c:f>
              <c:strCache>
                <c:ptCount val="1"/>
                <c:pt idx="0">
                  <c:v>Número de proyectos</c:v>
                </c:pt>
              </c:strCache>
            </c:strRef>
          </c:tx>
          <c:spPr>
            <a:ln w="28575" cap="rnd">
              <a:solidFill>
                <a:schemeClr val="accent2">
                  <a:lumMod val="50000"/>
                </a:schemeClr>
              </a:solidFill>
              <a:prstDash val="sysDot"/>
              <a:round/>
            </a:ln>
            <a:effectLst/>
          </c:spPr>
          <c:marker>
            <c:symbol val="circle"/>
            <c:size val="5"/>
            <c:spPr>
              <a:solidFill>
                <a:schemeClr val="accent2">
                  <a:lumMod val="50000"/>
                </a:schemeClr>
              </a:solidFill>
              <a:ln w="254000">
                <a:solidFill>
                  <a:srgbClr val="69101B"/>
                </a:solidFill>
              </a:ln>
              <a:effectLst/>
            </c:spPr>
          </c:marker>
          <c:dLbls>
            <c:spPr>
              <a:no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IED'!$B$13:$B$14</c:f>
              <c:numCache>
                <c:formatCode>General</c:formatCode>
                <c:ptCount val="2"/>
                <c:pt idx="0">
                  <c:v>2021</c:v>
                </c:pt>
                <c:pt idx="1">
                  <c:v>2022</c:v>
                </c:pt>
              </c:numCache>
            </c:numRef>
          </c:cat>
          <c:val>
            <c:numRef>
              <c:f>'1. Montos de IED'!$C$13:$C$14</c:f>
              <c:numCache>
                <c:formatCode>General</c:formatCode>
                <c:ptCount val="2"/>
                <c:pt idx="0">
                  <c:v>105</c:v>
                </c:pt>
                <c:pt idx="1">
                  <c:v>136</c:v>
                </c:pt>
              </c:numCache>
            </c:numRef>
          </c:val>
          <c:smooth val="0"/>
          <c:extLst xmlns:c16r2="http://schemas.microsoft.com/office/drawing/2015/06/chart">
            <c:ext xmlns:c16="http://schemas.microsoft.com/office/drawing/2014/chart" uri="{C3380CC4-5D6E-409C-BE32-E72D297353CC}">
              <c16:uniqueId val="{00000000-ADA9-42E9-AA2F-663CD275A808}"/>
            </c:ext>
          </c:extLst>
        </c:ser>
        <c:dLbls>
          <c:showLegendKey val="0"/>
          <c:showVal val="0"/>
          <c:showCatName val="0"/>
          <c:showSerName val="0"/>
          <c:showPercent val="0"/>
          <c:showBubbleSize val="0"/>
        </c:dLbls>
        <c:marker val="1"/>
        <c:smooth val="0"/>
        <c:axId val="112610688"/>
        <c:axId val="112608768"/>
      </c:lineChart>
      <c:catAx>
        <c:axId val="11088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0882176"/>
        <c:crosses val="autoZero"/>
        <c:auto val="1"/>
        <c:lblAlgn val="ctr"/>
        <c:lblOffset val="100"/>
        <c:noMultiLvlLbl val="0"/>
      </c:catAx>
      <c:valAx>
        <c:axId val="110882176"/>
        <c:scaling>
          <c:orientation val="minMax"/>
          <c:min val="0"/>
        </c:scaling>
        <c:delete val="0"/>
        <c:axPos val="l"/>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USD millones</a:t>
                </a:r>
              </a:p>
            </c:rich>
          </c:tx>
          <c:layout>
            <c:manualLayout>
              <c:xMode val="edge"/>
              <c:yMode val="edge"/>
              <c:x val="5.4082848716614243E-2"/>
              <c:y val="0.27333123617034205"/>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110880640"/>
        <c:crosses val="autoZero"/>
        <c:crossBetween val="between"/>
      </c:valAx>
      <c:valAx>
        <c:axId val="112608768"/>
        <c:scaling>
          <c:orientation val="minMax"/>
        </c:scaling>
        <c:delete val="0"/>
        <c:axPos val="r"/>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s-CO"/>
                  <a:t>Número de proyectos</a:t>
                </a:r>
              </a:p>
            </c:rich>
          </c:tx>
          <c:layout>
            <c:manualLayout>
              <c:xMode val="edge"/>
              <c:yMode val="edge"/>
              <c:x val="0.90660131283646317"/>
              <c:y val="0.26785978558891554"/>
            </c:manualLayout>
          </c:layout>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112610688"/>
        <c:crosses val="max"/>
        <c:crossBetween val="between"/>
      </c:valAx>
      <c:catAx>
        <c:axId val="112610688"/>
        <c:scaling>
          <c:orientation val="minMax"/>
        </c:scaling>
        <c:delete val="1"/>
        <c:axPos val="b"/>
        <c:numFmt formatCode="General" sourceLinked="1"/>
        <c:majorTickMark val="out"/>
        <c:minorTickMark val="none"/>
        <c:tickLblPos val="nextTo"/>
        <c:crossAx val="112608768"/>
        <c:crosses val="autoZero"/>
        <c:auto val="1"/>
        <c:lblAlgn val="ctr"/>
        <c:lblOffset val="100"/>
        <c:noMultiLvlLbl val="0"/>
      </c:catAx>
      <c:spPr>
        <a:noFill/>
        <a:ln>
          <a:noFill/>
        </a:ln>
        <a:effectLst/>
      </c:spPr>
    </c:plotArea>
    <c:legend>
      <c:legendPos val="b"/>
      <c:layout>
        <c:manualLayout>
          <c:xMode val="edge"/>
          <c:yMode val="edge"/>
          <c:x val="0.16674890638670167"/>
          <c:y val="0.85527520529606516"/>
          <c:w val="0.64331368996524652"/>
          <c:h val="0.10807141769214493"/>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b="1"/>
              <a:t>Histórico de IED nueva y de expansión </a:t>
            </a:r>
          </a:p>
          <a:p>
            <a:pPr>
              <a:defRPr lang="en-US" sz="1200" b="1" i="0" u="none" strike="noStrike" kern="1200" spc="0" baseline="0">
                <a:solidFill>
                  <a:schemeClr val="tx1"/>
                </a:solidFill>
                <a:latin typeface="Arial" panose="020B0604020202020204" pitchFamily="34" charset="0"/>
                <a:ea typeface="+mn-ea"/>
                <a:cs typeface="Arial" panose="020B0604020202020204" pitchFamily="34" charset="0"/>
              </a:defRPr>
            </a:pPr>
            <a:r>
              <a:rPr lang="en-US" b="1"/>
              <a:t>(Información acumulada al tercer trimestre en cada año)</a:t>
            </a:r>
          </a:p>
        </c:rich>
      </c:tx>
      <c:layout>
        <c:manualLayout>
          <c:xMode val="edge"/>
          <c:yMode val="edge"/>
          <c:x val="0.26927827187412956"/>
          <c:y val="4.8007384925842136E-3"/>
        </c:manualLayout>
      </c:layout>
      <c:overlay val="0"/>
      <c:spPr>
        <a:noFill/>
        <a:ln>
          <a:noFill/>
        </a:ln>
        <a:effectLst/>
      </c:spPr>
    </c:title>
    <c:autoTitleDeleted val="0"/>
    <c:plotArea>
      <c:layout>
        <c:manualLayout>
          <c:layoutTarget val="inner"/>
          <c:xMode val="edge"/>
          <c:yMode val="edge"/>
          <c:x val="0.11528588838897541"/>
          <c:y val="0.1663419271580249"/>
          <c:w val="0.79052494955453023"/>
          <c:h val="0.61857788792321367"/>
        </c:manualLayout>
      </c:layout>
      <c:barChart>
        <c:barDir val="col"/>
        <c:grouping val="clustered"/>
        <c:varyColors val="0"/>
        <c:ser>
          <c:idx val="1"/>
          <c:order val="1"/>
          <c:tx>
            <c:v>Inversión USD millones</c:v>
          </c:tx>
          <c:spPr>
            <a:solidFill>
              <a:schemeClr val="accent1">
                <a:lumMod val="50000"/>
              </a:schemeClr>
            </a:solidFill>
            <a:ln>
              <a:noFill/>
            </a:ln>
            <a:effectLst/>
          </c:spPr>
          <c:invertIfNegative val="0"/>
          <c:dLbls>
            <c:dLbl>
              <c:idx val="3"/>
              <c:spPr>
                <a:no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dLbl>
            <c:spPr>
              <a:noFill/>
              <a:ln>
                <a:noFill/>
              </a:ln>
              <a:effectLst/>
            </c:spPr>
            <c:txPr>
              <a:bodyPr rot="-5400000" spcFirstLastPara="1" vertOverflow="ellipsis"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IED'!$B$26:$B$29</c:f>
              <c:numCache>
                <c:formatCode>General</c:formatCode>
                <c:ptCount val="4"/>
                <c:pt idx="0">
                  <c:v>2020</c:v>
                </c:pt>
                <c:pt idx="1">
                  <c:v>2021</c:v>
                </c:pt>
                <c:pt idx="2">
                  <c:v>2022</c:v>
                </c:pt>
                <c:pt idx="3">
                  <c:v>2023</c:v>
                </c:pt>
              </c:numCache>
            </c:numRef>
          </c:cat>
          <c:val>
            <c:numRef>
              <c:f>'1. Montos de IED'!$E$26:$E$29</c:f>
              <c:numCache>
                <c:formatCode>#,##0</c:formatCode>
                <c:ptCount val="4"/>
                <c:pt idx="0">
                  <c:v>662.40713242600498</c:v>
                </c:pt>
                <c:pt idx="1">
                  <c:v>1174.4065852584104</c:v>
                </c:pt>
                <c:pt idx="2">
                  <c:v>1229.98681253</c:v>
                </c:pt>
                <c:pt idx="3">
                  <c:v>397.46000000000009</c:v>
                </c:pt>
              </c:numCache>
            </c:numRef>
          </c:val>
          <c:extLst xmlns:c16r2="http://schemas.microsoft.com/office/drawing/2015/06/chart">
            <c:ext xmlns:c16="http://schemas.microsoft.com/office/drawing/2014/chart" uri="{C3380CC4-5D6E-409C-BE32-E72D297353CC}">
              <c16:uniqueId val="{00000000-CF3C-46E9-B6F5-059B7767EC9F}"/>
            </c:ext>
          </c:extLst>
        </c:ser>
        <c:dLbls>
          <c:showLegendKey val="0"/>
          <c:showVal val="0"/>
          <c:showCatName val="0"/>
          <c:showSerName val="0"/>
          <c:showPercent val="0"/>
          <c:showBubbleSize val="0"/>
        </c:dLbls>
        <c:gapWidth val="219"/>
        <c:axId val="112673152"/>
        <c:axId val="112674688"/>
      </c:barChart>
      <c:lineChart>
        <c:grouping val="stacked"/>
        <c:varyColors val="0"/>
        <c:ser>
          <c:idx val="0"/>
          <c:order val="0"/>
          <c:tx>
            <c:v>Número de proyectos</c:v>
          </c:tx>
          <c:spPr>
            <a:ln w="28575" cap="rnd">
              <a:solidFill>
                <a:schemeClr val="accent2">
                  <a:lumMod val="50000"/>
                </a:schemeClr>
              </a:solidFill>
              <a:prstDash val="sysDot"/>
              <a:round/>
            </a:ln>
            <a:effectLst/>
          </c:spPr>
          <c:marker>
            <c:symbol val="circle"/>
            <c:size val="5"/>
            <c:spPr>
              <a:solidFill>
                <a:schemeClr val="accent2">
                  <a:lumMod val="50000"/>
                </a:schemeClr>
              </a:solidFill>
              <a:ln w="190500">
                <a:solidFill>
                  <a:schemeClr val="accent2">
                    <a:lumMod val="50000"/>
                  </a:schemeClr>
                </a:solidFill>
              </a:ln>
              <a:effectLst/>
            </c:spPr>
          </c:marker>
          <c:dLbls>
            <c:spPr>
              <a:noFill/>
              <a:ln>
                <a:noFill/>
              </a:ln>
              <a:effectLst/>
            </c:spPr>
            <c:txPr>
              <a:bodyPr rot="0" spcFirstLastPara="1" vertOverflow="ellipsis" vert="horz" wrap="square" anchor="ctr" anchorCtr="1"/>
              <a:lstStyle/>
              <a:p>
                <a:pPr>
                  <a:defRPr lang="en-US"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 Montos de IED'!$B$26:$B$29</c:f>
              <c:numCache>
                <c:formatCode>General</c:formatCode>
                <c:ptCount val="4"/>
                <c:pt idx="0">
                  <c:v>2020</c:v>
                </c:pt>
                <c:pt idx="1">
                  <c:v>2021</c:v>
                </c:pt>
                <c:pt idx="2">
                  <c:v>2022</c:v>
                </c:pt>
                <c:pt idx="3">
                  <c:v>2023</c:v>
                </c:pt>
              </c:numCache>
            </c:numRef>
          </c:cat>
          <c:val>
            <c:numRef>
              <c:f>'1. Montos de IED'!$C$26:$C$29</c:f>
              <c:numCache>
                <c:formatCode>General</c:formatCode>
                <c:ptCount val="4"/>
                <c:pt idx="0">
                  <c:v>74</c:v>
                </c:pt>
                <c:pt idx="1">
                  <c:v>67</c:v>
                </c:pt>
                <c:pt idx="2">
                  <c:v>107</c:v>
                </c:pt>
                <c:pt idx="3">
                  <c:v>65</c:v>
                </c:pt>
              </c:numCache>
            </c:numRef>
          </c:val>
          <c:smooth val="0"/>
          <c:extLst xmlns:c16r2="http://schemas.microsoft.com/office/drawing/2015/06/chart">
            <c:ext xmlns:c16="http://schemas.microsoft.com/office/drawing/2014/chart" uri="{C3380CC4-5D6E-409C-BE32-E72D297353CC}">
              <c16:uniqueId val="{00000001-CF3C-46E9-B6F5-059B7767EC9F}"/>
            </c:ext>
          </c:extLst>
        </c:ser>
        <c:dLbls>
          <c:showLegendKey val="0"/>
          <c:showVal val="0"/>
          <c:showCatName val="0"/>
          <c:showSerName val="0"/>
          <c:showPercent val="0"/>
          <c:showBubbleSize val="0"/>
        </c:dLbls>
        <c:marker val="1"/>
        <c:smooth val="0"/>
        <c:axId val="112682880"/>
        <c:axId val="112680960"/>
      </c:lineChart>
      <c:catAx>
        <c:axId val="11267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crossAx val="112674688"/>
        <c:crosses val="autoZero"/>
        <c:auto val="1"/>
        <c:lblAlgn val="ctr"/>
        <c:lblOffset val="100"/>
        <c:noMultiLvlLbl val="0"/>
      </c:catAx>
      <c:valAx>
        <c:axId val="112674688"/>
        <c:scaling>
          <c:orientation val="minMax"/>
        </c:scaling>
        <c:delete val="0"/>
        <c:axPos val="l"/>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n-US"/>
                  <a:t>USD millones</a:t>
                </a:r>
              </a:p>
            </c:rich>
          </c:tx>
          <c:layout>
            <c:manualLayout>
              <c:xMode val="edge"/>
              <c:yMode val="edge"/>
              <c:x val="6.3002704485193101E-2"/>
              <c:y val="0.2642512421047343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112673152"/>
        <c:crosses val="autoZero"/>
        <c:crossBetween val="between"/>
      </c:valAx>
      <c:valAx>
        <c:axId val="112680960"/>
        <c:scaling>
          <c:orientation val="minMax"/>
        </c:scaling>
        <c:delete val="0"/>
        <c:axPos val="r"/>
        <c:title>
          <c:tx>
            <c:rich>
              <a:bodyPr rot="-540000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r>
                  <a:rPr lang="es-CO"/>
                  <a:t>Número de proyectos</a:t>
                </a:r>
              </a:p>
            </c:rich>
          </c:tx>
          <c:layout>
            <c:manualLayout>
              <c:xMode val="edge"/>
              <c:yMode val="edge"/>
              <c:x val="0.90859710464234977"/>
              <c:y val="0.2405103337812026"/>
            </c:manualLayout>
          </c:layout>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crossAx val="112682880"/>
        <c:crosses val="max"/>
        <c:crossBetween val="between"/>
      </c:valAx>
      <c:catAx>
        <c:axId val="112682880"/>
        <c:scaling>
          <c:orientation val="minMax"/>
        </c:scaling>
        <c:delete val="1"/>
        <c:axPos val="b"/>
        <c:numFmt formatCode="General" sourceLinked="1"/>
        <c:majorTickMark val="out"/>
        <c:minorTickMark val="none"/>
        <c:tickLblPos val="nextTo"/>
        <c:crossAx val="112680960"/>
        <c:crosses val="autoZero"/>
        <c:auto val="1"/>
        <c:lblAlgn val="ctr"/>
        <c:lblOffset val="100"/>
        <c:noMultiLvlLbl val="0"/>
      </c:catAx>
      <c:spPr>
        <a:noFill/>
        <a:ln>
          <a:noFill/>
        </a:ln>
        <a:effectLst/>
      </c:spPr>
    </c:plotArea>
    <c:legend>
      <c:legendPos val="b"/>
      <c:layout>
        <c:manualLayout>
          <c:xMode val="edge"/>
          <c:yMode val="edge"/>
          <c:x val="7.9392472843292705E-2"/>
          <c:y val="0.85901047585396828"/>
          <c:w val="0.83325102691948849"/>
          <c:h val="0.13974728835673236"/>
        </c:manualLayout>
      </c:layout>
      <c:overlay val="0"/>
      <c:spPr>
        <a:noFill/>
        <a:ln>
          <a:noFill/>
        </a:ln>
        <a:effectLst/>
      </c:spPr>
      <c:txPr>
        <a:bodyPr rot="0" spcFirstLastPara="1" vertOverflow="ellipsis" vert="horz" wrap="square" anchor="ctr" anchorCtr="1"/>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t>Inversión de capital en IED nueva y de expansión por región</a:t>
            </a:r>
          </a:p>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100" b="1"/>
              <a:t>(2023 3Q)</a:t>
            </a:r>
          </a:p>
        </c:rich>
      </c:tx>
      <c:layout>
        <c:manualLayout>
          <c:xMode val="edge"/>
          <c:yMode val="edge"/>
          <c:x val="0.13087654662039391"/>
          <c:y val="0"/>
        </c:manualLayout>
      </c:layout>
      <c:overlay val="0"/>
      <c:spPr>
        <a:noFill/>
        <a:ln>
          <a:noFill/>
        </a:ln>
        <a:effectLst/>
      </c:spPr>
    </c:title>
    <c:autoTitleDeleted val="0"/>
    <c:plotArea>
      <c:layout>
        <c:manualLayout>
          <c:layoutTarget val="inner"/>
          <c:xMode val="edge"/>
          <c:yMode val="edge"/>
          <c:x val="0.13483090124667441"/>
          <c:y val="0.23296910790469189"/>
          <c:w val="0.67142600466408942"/>
          <c:h val="0.67360410674279836"/>
        </c:manualLayout>
      </c:layout>
      <c:doughnutChart>
        <c:varyColors val="1"/>
        <c:ser>
          <c:idx val="0"/>
          <c:order val="0"/>
          <c:tx>
            <c:strRef>
              <c:f>'1. Montos de IED'!$K$40</c:f>
              <c:strCache>
                <c:ptCount val="1"/>
                <c:pt idx="0">
                  <c:v>Inversión de Capital</c:v>
                </c:pt>
              </c:strCache>
            </c:strRef>
          </c:tx>
          <c:dPt>
            <c:idx val="0"/>
            <c:bubble3D val="0"/>
            <c:spPr>
              <a:solidFill>
                <a:srgbClr val="3FBCDF">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1-01ED-4D53-BFA5-1BC9DB909249}"/>
              </c:ext>
            </c:extLst>
          </c:dPt>
          <c:dPt>
            <c:idx val="1"/>
            <c:bubble3D val="0"/>
            <c:spPr>
              <a:solidFill>
                <a:srgbClr val="D3091D">
                  <a:lumMod val="50000"/>
                </a:srgbClr>
              </a:solidFill>
              <a:ln w="19050">
                <a:solidFill>
                  <a:schemeClr val="lt1"/>
                </a:solidFill>
              </a:ln>
              <a:effectLst/>
            </c:spPr>
            <c:extLst xmlns:c16r2="http://schemas.microsoft.com/office/drawing/2015/06/chart">
              <c:ext xmlns:c16="http://schemas.microsoft.com/office/drawing/2014/chart" uri="{C3380CC4-5D6E-409C-BE32-E72D297353CC}">
                <c16:uniqueId val="{00000003-01ED-4D53-BFA5-1BC9DB909249}"/>
              </c:ext>
            </c:extLst>
          </c:dPt>
          <c:dLbls>
            <c:dLbl>
              <c:idx val="0"/>
              <c:layout>
                <c:manualLayout>
                  <c:x val="0.10216433526800169"/>
                  <c:y val="-0.1527876807421797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ED-4D53-BFA5-1BC9DB909249}"/>
                </c:ext>
              </c:extLst>
            </c:dLbl>
            <c:dLbl>
              <c:idx val="1"/>
              <c:layout>
                <c:manualLayout>
                  <c:x val="6.7536830750951791E-3"/>
                  <c:y val="-7.3467657942278869E-4"/>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ED-4D53-BFA5-1BC9DB90924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 Montos de IED'!$G$41:$G$42,'1. Montos de IED'!$J$41:$J$42)</c:f>
              <c:strCache>
                <c:ptCount val="4"/>
                <c:pt idx="0">
                  <c:v>Resto del país </c:v>
                </c:pt>
                <c:pt idx="1">
                  <c:v>Bogotá-Región </c:v>
                </c:pt>
                <c:pt idx="2">
                  <c:v>Resto del país </c:v>
                </c:pt>
                <c:pt idx="3">
                  <c:v>Bogotá-Región </c:v>
                </c:pt>
              </c:strCache>
            </c:strRef>
          </c:cat>
          <c:val>
            <c:numRef>
              <c:f>'1. Montos de IED'!$K$41:$K$42</c:f>
              <c:numCache>
                <c:formatCode>0.00</c:formatCode>
                <c:ptCount val="2"/>
                <c:pt idx="0">
                  <c:v>1608.6399999999999</c:v>
                </c:pt>
                <c:pt idx="1">
                  <c:v>397.46</c:v>
                </c:pt>
              </c:numCache>
            </c:numRef>
          </c:val>
          <c:extLst xmlns:c16r2="http://schemas.microsoft.com/office/drawing/2015/06/chart">
            <c:ext xmlns:c16="http://schemas.microsoft.com/office/drawing/2014/chart" uri="{C3380CC4-5D6E-409C-BE32-E72D297353CC}">
              <c16:uniqueId val="{00000004-01ED-4D53-BFA5-1BC9DB90924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1"/>
              <a:t>Proyectos de IED nueva y de expansión por región</a:t>
            </a:r>
          </a:p>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100" b="1"/>
              <a:t>(2023 3Q)</a:t>
            </a:r>
          </a:p>
        </c:rich>
      </c:tx>
      <c:layout>
        <c:manualLayout>
          <c:xMode val="edge"/>
          <c:yMode val="edge"/>
          <c:x val="0.16720239565179948"/>
          <c:y val="0"/>
        </c:manualLayout>
      </c:layout>
      <c:overlay val="0"/>
      <c:spPr>
        <a:noFill/>
        <a:ln>
          <a:noFill/>
        </a:ln>
        <a:effectLst/>
      </c:spPr>
    </c:title>
    <c:autoTitleDeleted val="0"/>
    <c:plotArea>
      <c:layout>
        <c:manualLayout>
          <c:layoutTarget val="inner"/>
          <c:xMode val="edge"/>
          <c:yMode val="edge"/>
          <c:x val="0.15009274399058728"/>
          <c:y val="0.24938104246951973"/>
          <c:w val="0.65169026475456782"/>
          <c:h val="0.6564133669381258"/>
        </c:manualLayout>
      </c:layout>
      <c:doughnutChart>
        <c:varyColors val="1"/>
        <c:ser>
          <c:idx val="0"/>
          <c:order val="0"/>
          <c:tx>
            <c:strRef>
              <c:f>'1. Montos de IED'!$H$40</c:f>
              <c:strCache>
                <c:ptCount val="1"/>
                <c:pt idx="0">
                  <c:v>Número de proyectos</c:v>
                </c:pt>
              </c:strCache>
            </c:strRef>
          </c:tx>
          <c:dPt>
            <c:idx val="0"/>
            <c:bubble3D val="0"/>
            <c:spPr>
              <a:solidFill>
                <a:schemeClr val="accent1">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01ED-4D53-BFA5-1BC9DB909249}"/>
              </c:ext>
            </c:extLst>
          </c:dPt>
          <c:dPt>
            <c:idx val="1"/>
            <c:bubble3D val="0"/>
            <c:spPr>
              <a:solidFill>
                <a:schemeClr val="accent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01ED-4D53-BFA5-1BC9DB909249}"/>
              </c:ext>
            </c:extLst>
          </c:dPt>
          <c:dLbls>
            <c:dLbl>
              <c:idx val="0"/>
              <c:layout>
                <c:manualLayout>
                  <c:x val="2.1645841200605923E-4"/>
                  <c:y val="7.5485150756335467E-3"/>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ED-4D53-BFA5-1BC9DB909249}"/>
                </c:ext>
              </c:extLst>
            </c:dLbl>
            <c:dLbl>
              <c:idx val="1"/>
              <c:layout>
                <c:manualLayout>
                  <c:x val="5.9794123254636317E-3"/>
                  <c:y val="-2.8995850439114349E-3"/>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ED-4D53-BFA5-1BC9DB909249}"/>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 Montos de IED'!$G$41:$G$42</c:f>
              <c:strCache>
                <c:ptCount val="2"/>
                <c:pt idx="0">
                  <c:v>Resto del país </c:v>
                </c:pt>
                <c:pt idx="1">
                  <c:v>Bogotá-Región </c:v>
                </c:pt>
              </c:strCache>
            </c:strRef>
          </c:cat>
          <c:val>
            <c:numRef>
              <c:f>'1. Montos de IED'!$H$41:$H$42</c:f>
              <c:numCache>
                <c:formatCode>#,##0</c:formatCode>
                <c:ptCount val="2"/>
                <c:pt idx="0">
                  <c:v>54</c:v>
                </c:pt>
                <c:pt idx="1">
                  <c:v>65</c:v>
                </c:pt>
              </c:numCache>
            </c:numRef>
          </c:val>
          <c:extLst xmlns:c16r2="http://schemas.microsoft.com/office/drawing/2015/06/chart">
            <c:ext xmlns:c16="http://schemas.microsoft.com/office/drawing/2014/chart" uri="{C3380CC4-5D6E-409C-BE32-E72D297353CC}">
              <c16:uniqueId val="{00000004-01ED-4D53-BFA5-1BC9DB90924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Hoja1!$B$1</c:f>
              <c:strCache>
                <c:ptCount val="1"/>
                <c:pt idx="0">
                  <c:v>Proyectos anuales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300" b="1" i="0" u="none" strike="noStrike" kern="1200" baseline="0">
                    <a:solidFill>
                      <a:schemeClr val="bg1"/>
                    </a:solidFill>
                    <a:latin typeface="Arial Narrow" panose="020B0606020202030204" pitchFamily="34" charset="0"/>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Hoja1!$A$2:$A$8</c:f>
              <c:strCache>
                <c:ptCount val="7"/>
                <c:pt idx="0">
                  <c:v>2017</c:v>
                </c:pt>
                <c:pt idx="1">
                  <c:v>2018</c:v>
                </c:pt>
                <c:pt idx="2">
                  <c:v>2019</c:v>
                </c:pt>
                <c:pt idx="3">
                  <c:v>2020</c:v>
                </c:pt>
                <c:pt idx="4">
                  <c:v>2021</c:v>
                </c:pt>
                <c:pt idx="5">
                  <c:v>2021-1T</c:v>
                </c:pt>
                <c:pt idx="6">
                  <c:v>2022-1T</c:v>
                </c:pt>
              </c:strCache>
            </c:strRef>
          </c:cat>
          <c:val>
            <c:numRef>
              <c:f>Hoja1!$B$2:$B$8</c:f>
              <c:numCache>
                <c:formatCode>General</c:formatCode>
                <c:ptCount val="7"/>
                <c:pt idx="0">
                  <c:v>161</c:v>
                </c:pt>
                <c:pt idx="1">
                  <c:v>203</c:v>
                </c:pt>
                <c:pt idx="2">
                  <c:v>180</c:v>
                </c:pt>
                <c:pt idx="3">
                  <c:v>97</c:v>
                </c:pt>
                <c:pt idx="4">
                  <c:v>115</c:v>
                </c:pt>
                <c:pt idx="5">
                  <c:v>27</c:v>
                </c:pt>
                <c:pt idx="6">
                  <c:v>32</c:v>
                </c:pt>
              </c:numCache>
            </c:numRef>
          </c:val>
          <c:extLst xmlns:c16r2="http://schemas.microsoft.com/office/drawing/2015/06/chart">
            <c:ext xmlns:c16="http://schemas.microsoft.com/office/drawing/2014/chart" uri="{C3380CC4-5D6E-409C-BE32-E72D297353CC}">
              <c16:uniqueId val="{00000000-6323-4565-8601-DA9B16BC93B9}"/>
            </c:ext>
          </c:extLst>
        </c:ser>
        <c:dLbls>
          <c:showLegendKey val="0"/>
          <c:showVal val="0"/>
          <c:showCatName val="0"/>
          <c:showSerName val="0"/>
          <c:showPercent val="0"/>
          <c:showBubbleSize val="0"/>
        </c:dLbls>
        <c:gapWidth val="219"/>
        <c:overlap val="-27"/>
        <c:axId val="112912640"/>
        <c:axId val="113180672"/>
      </c:barChart>
      <c:catAx>
        <c:axId val="11291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13180672"/>
        <c:crosses val="autoZero"/>
        <c:auto val="1"/>
        <c:lblAlgn val="ctr"/>
        <c:lblOffset val="100"/>
        <c:noMultiLvlLbl val="0"/>
      </c:catAx>
      <c:valAx>
        <c:axId val="113180672"/>
        <c:scaling>
          <c:orientation val="minMax"/>
        </c:scaling>
        <c:delete val="1"/>
        <c:axPos val="l"/>
        <c:numFmt formatCode="General" sourceLinked="1"/>
        <c:majorTickMark val="none"/>
        <c:minorTickMark val="none"/>
        <c:tickLblPos val="nextTo"/>
        <c:crossAx val="11291264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Hoja1!$C$11</c:f>
              <c:strCache>
                <c:ptCount val="1"/>
                <c:pt idx="0">
                  <c:v>Inversión de capital 
USD millones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600" b="1" i="0" u="none" strike="noStrike" kern="1200" baseline="0">
                    <a:solidFill>
                      <a:schemeClr val="bg1"/>
                    </a:solidFill>
                    <a:latin typeface="Arial Narrow" panose="020B0606020202030204" pitchFamily="34" charset="0"/>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Hoja1!$A$12:$A$18</c:f>
              <c:strCache>
                <c:ptCount val="7"/>
                <c:pt idx="0">
                  <c:v>2017</c:v>
                </c:pt>
                <c:pt idx="1">
                  <c:v>2018</c:v>
                </c:pt>
                <c:pt idx="2">
                  <c:v>2019</c:v>
                </c:pt>
                <c:pt idx="3">
                  <c:v>2020</c:v>
                </c:pt>
                <c:pt idx="4">
                  <c:v>2021</c:v>
                </c:pt>
                <c:pt idx="5">
                  <c:v>2021-1</c:v>
                </c:pt>
                <c:pt idx="6">
                  <c:v>2022-1</c:v>
                </c:pt>
              </c:strCache>
            </c:strRef>
          </c:cat>
          <c:val>
            <c:numRef>
              <c:f>Hoja1!$C$12:$C$18</c:f>
              <c:numCache>
                <c:formatCode>#,##0</c:formatCode>
                <c:ptCount val="7"/>
                <c:pt idx="0">
                  <c:v>2130.7008215933324</c:v>
                </c:pt>
                <c:pt idx="1">
                  <c:v>2673.8833422135594</c:v>
                </c:pt>
                <c:pt idx="2">
                  <c:v>3228.6012075242234</c:v>
                </c:pt>
                <c:pt idx="3">
                  <c:v>869.74274356212356</c:v>
                </c:pt>
                <c:pt idx="4">
                  <c:v>1551.261655</c:v>
                </c:pt>
                <c:pt idx="5">
                  <c:v>590.14523992740806</c:v>
                </c:pt>
                <c:pt idx="6">
                  <c:v>382.73</c:v>
                </c:pt>
              </c:numCache>
            </c:numRef>
          </c:val>
          <c:extLst xmlns:c16r2="http://schemas.microsoft.com/office/drawing/2015/06/chart">
            <c:ext xmlns:c16="http://schemas.microsoft.com/office/drawing/2014/chart" uri="{C3380CC4-5D6E-409C-BE32-E72D297353CC}">
              <c16:uniqueId val="{00000001-FDF0-4D6B-AF25-E42052E331A9}"/>
            </c:ext>
          </c:extLst>
        </c:ser>
        <c:dLbls>
          <c:showLegendKey val="0"/>
          <c:showVal val="0"/>
          <c:showCatName val="0"/>
          <c:showSerName val="0"/>
          <c:showPercent val="0"/>
          <c:showBubbleSize val="0"/>
        </c:dLbls>
        <c:gapWidth val="219"/>
        <c:axId val="113224704"/>
        <c:axId val="113242880"/>
      </c:barChart>
      <c:lineChart>
        <c:grouping val="standard"/>
        <c:varyColors val="0"/>
        <c:ser>
          <c:idx val="0"/>
          <c:order val="0"/>
          <c:tx>
            <c:strRef>
              <c:f>Hoja1!$B$11</c:f>
              <c:strCache>
                <c:ptCount val="1"/>
                <c:pt idx="0">
                  <c:v>Número de proyectos</c:v>
                </c:pt>
              </c:strCache>
            </c:strRef>
          </c:tx>
          <c:spPr>
            <a:ln w="28575" cap="rnd">
              <a:noFill/>
              <a:round/>
            </a:ln>
            <a:effectLst/>
          </c:spPr>
          <c:marker>
            <c:symbol val="none"/>
          </c:marker>
          <c:dLbls>
            <c:spPr>
              <a:solidFill>
                <a:schemeClr val="accent2"/>
              </a:solid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Arial Narrow" panose="020B0606020202030204" pitchFamily="34" charset="0"/>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Hoja1!$A$12:$A$18</c:f>
              <c:strCache>
                <c:ptCount val="7"/>
                <c:pt idx="0">
                  <c:v>2017</c:v>
                </c:pt>
                <c:pt idx="1">
                  <c:v>2018</c:v>
                </c:pt>
                <c:pt idx="2">
                  <c:v>2019</c:v>
                </c:pt>
                <c:pt idx="3">
                  <c:v>2020</c:v>
                </c:pt>
                <c:pt idx="4">
                  <c:v>2021</c:v>
                </c:pt>
                <c:pt idx="5">
                  <c:v>2021-1</c:v>
                </c:pt>
                <c:pt idx="6">
                  <c:v>2022-1</c:v>
                </c:pt>
              </c:strCache>
            </c:strRef>
          </c:cat>
          <c:val>
            <c:numRef>
              <c:f>Hoja1!$B$12:$B$18</c:f>
              <c:numCache>
                <c:formatCode>General</c:formatCode>
                <c:ptCount val="7"/>
                <c:pt idx="0">
                  <c:v>161</c:v>
                </c:pt>
                <c:pt idx="1">
                  <c:v>203</c:v>
                </c:pt>
                <c:pt idx="2">
                  <c:v>180</c:v>
                </c:pt>
                <c:pt idx="3">
                  <c:v>97</c:v>
                </c:pt>
                <c:pt idx="4">
                  <c:v>115</c:v>
                </c:pt>
                <c:pt idx="5">
                  <c:v>27</c:v>
                </c:pt>
                <c:pt idx="6">
                  <c:v>32</c:v>
                </c:pt>
              </c:numCache>
            </c:numRef>
          </c:val>
          <c:smooth val="0"/>
          <c:extLst xmlns:c16r2="http://schemas.microsoft.com/office/drawing/2015/06/chart">
            <c:ext xmlns:c16="http://schemas.microsoft.com/office/drawing/2014/chart" uri="{C3380CC4-5D6E-409C-BE32-E72D297353CC}">
              <c16:uniqueId val="{00000000-FDF0-4D6B-AF25-E42052E331A9}"/>
            </c:ext>
          </c:extLst>
        </c:ser>
        <c:dLbls>
          <c:showLegendKey val="0"/>
          <c:showVal val="0"/>
          <c:showCatName val="0"/>
          <c:showSerName val="0"/>
          <c:showPercent val="0"/>
          <c:showBubbleSize val="0"/>
        </c:dLbls>
        <c:marker val="1"/>
        <c:smooth val="0"/>
        <c:axId val="113250304"/>
        <c:axId val="113244416"/>
      </c:lineChart>
      <c:catAx>
        <c:axId val="11322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13242880"/>
        <c:crosses val="autoZero"/>
        <c:auto val="1"/>
        <c:lblAlgn val="ctr"/>
        <c:lblOffset val="100"/>
        <c:noMultiLvlLbl val="0"/>
      </c:catAx>
      <c:valAx>
        <c:axId val="1132428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bg1"/>
                </a:solidFill>
                <a:latin typeface="Arial Narrow" panose="020B0606020202030204" pitchFamily="34" charset="0"/>
                <a:ea typeface="+mn-ea"/>
                <a:cs typeface="+mn-cs"/>
              </a:defRPr>
            </a:pPr>
            <a:endParaRPr lang="es-CO"/>
          </a:p>
        </c:txPr>
        <c:crossAx val="113224704"/>
        <c:crosses val="autoZero"/>
        <c:crossBetween val="between"/>
      </c:valAx>
      <c:valAx>
        <c:axId val="11324441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bg1"/>
                </a:solidFill>
                <a:latin typeface="Arial Narrow" panose="020B0606020202030204" pitchFamily="34" charset="0"/>
                <a:ea typeface="+mn-ea"/>
                <a:cs typeface="+mn-cs"/>
              </a:defRPr>
            </a:pPr>
            <a:endParaRPr lang="es-CO"/>
          </a:p>
        </c:txPr>
        <c:crossAx val="113250304"/>
        <c:crosses val="max"/>
        <c:crossBetween val="between"/>
      </c:valAx>
      <c:catAx>
        <c:axId val="113250304"/>
        <c:scaling>
          <c:orientation val="minMax"/>
        </c:scaling>
        <c:delete val="1"/>
        <c:axPos val="b"/>
        <c:numFmt formatCode="General" sourceLinked="1"/>
        <c:majorTickMark val="out"/>
        <c:minorTickMark val="none"/>
        <c:tickLblPos val="nextTo"/>
        <c:crossAx val="1132444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600">
          <a:latin typeface="Arial Narrow" panose="020B0606020202030204" pitchFamily="34" charset="0"/>
        </a:defRPr>
      </a:pPr>
      <a:endParaRPr lang="es-CO"/>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Proyectos de IED nueva y de expansión en Bogotá Región por país de origen 2022</cx:v>
        </cx:txData>
      </cx:tx>
      <cx:txPr>
        <a:bodyPr rot="0" spcFirstLastPara="1" vertOverflow="ellipsis" vert="horz" wrap="square" lIns="38100" tIns="19050" rIns="38100" bIns="19050" anchor="ctr" anchorCtr="1" compatLnSpc="0"/>
        <a:lstStyle/>
        <a:p>
          <a:pPr algn="ctr" rtl="0">
            <a:defRPr sz="1400" b="1"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400" b="1"/>
            <a:t>Proyectos de IED nueva y de expansión en Bogotá Región por país de origen 2022</a:t>
          </a:r>
        </a:p>
      </cx:txPr>
    </cx:title>
    <cx:plotArea>
      <cx:plotAreaRegion>
        <cx:series layoutId="treemap" uniqueId="{F8A50A00-EA22-4A6A-B719-3CE5E74CDF4D}" formatIdx="1">
          <cx:tx>
            <cx:txData>
              <cx:f>_xlchart.v1.1</cx:f>
              <cx:v>Porcentaje</cx:v>
            </cx:txData>
          </cx:tx>
          <cx:dataLabels>
            <cx:txPr>
              <a:bodyPr spcFirstLastPara="1" vertOverflow="ellipsis" horzOverflow="overflow" wrap="square" lIns="0" tIns="0" rIns="0" bIns="0" anchor="ctr" anchorCtr="1"/>
              <a:lstStyle/>
              <a:p>
                <a:pPr algn="ctr" rtl="0">
                  <a:defRPr sz="1400" b="0">
                    <a:solidFill>
                      <a:schemeClr val="bg1"/>
                    </a:solidFill>
                    <a:latin typeface="Arial" panose="020B0604020202020204" pitchFamily="34" charset="0"/>
                    <a:ea typeface="Arial" panose="020B0604020202020204" pitchFamily="34" charset="0"/>
                    <a:cs typeface="Arial" panose="020B0604020202020204" pitchFamily="34" charset="0"/>
                  </a:defRPr>
                </a:pPr>
                <a:endParaRPr lang="es-ES" sz="1400" b="0" i="0" u="none" strike="noStrike" kern="1200" baseline="0">
                  <a:solidFill>
                    <a:schemeClr val="bg1"/>
                  </a:solidFill>
                  <a:latin typeface="Arial" panose="020B0604020202020204" pitchFamily="34" charset="0"/>
                  <a:cs typeface="Arial" panose="020B0604020202020204" pitchFamily="34" charset="0"/>
                </a:endParaRPr>
              </a:p>
            </cx:txPr>
            <cx:visibility seriesName="0" categoryName="1" value="1"/>
            <cx:separator>
</cx:separator>
            <cx:dataLabel idx="0">
              <cx:txPr>
                <a:bodyPr spcFirstLastPara="1" vertOverflow="ellipsis" horzOverflow="overflow" wrap="square" lIns="0" tIns="0" rIns="0" bIns="0" anchor="ctr" anchorCtr="1"/>
                <a:lstStyle/>
                <a:p>
                  <a:pPr algn="ctr" rtl="0">
                    <a:defRPr sz="1400" b="1">
                      <a:solidFill>
                        <a:schemeClr val="bg1"/>
                      </a:solidFill>
                    </a:defRPr>
                  </a:pPr>
                  <a:r>
                    <a:rPr lang="es-ES" sz="1400" b="1" i="0" u="none" strike="noStrike" kern="1200" baseline="0">
                      <a:solidFill>
                        <a:schemeClr val="bg1"/>
                      </a:solidFill>
                      <a:latin typeface="Arial" panose="020B0604020202020204" pitchFamily="34" charset="0"/>
                      <a:cs typeface="Arial" panose="020B0604020202020204" pitchFamily="34" charset="0"/>
                    </a:rPr>
                    <a:t>Otros
25,2%</a:t>
                  </a:r>
                </a:p>
              </cx:txPr>
              <cx:visibility seriesName="0" categoryName="1" value="1"/>
              <cx:separator>
</cx:separator>
            </cx:dataLabel>
            <cx:dataLabel idx="2">
              <cx:txPr>
                <a:bodyPr spcFirstLastPara="1" vertOverflow="ellipsis" horzOverflow="overflow" wrap="square" lIns="0" tIns="0" rIns="0" bIns="0" anchor="ctr" anchorCtr="1"/>
                <a:lstStyle/>
                <a:p>
                  <a:pPr algn="ctr" rtl="0">
                    <a:defRPr/>
                  </a:pPr>
                  <a:r>
                    <a:rPr lang="es-ES" sz="1400" b="0" i="0" u="none" strike="noStrike" kern="1200" baseline="0">
                      <a:solidFill>
                        <a:schemeClr val="bg1"/>
                      </a:solidFill>
                      <a:latin typeface="Arial" panose="020B0604020202020204" pitchFamily="34" charset="0"/>
                      <a:cs typeface="Arial" panose="020B0604020202020204" pitchFamily="34" charset="0"/>
                    </a:rPr>
                    <a:t>España
9,6%</a:t>
                  </a:r>
                </a:p>
              </cx:txPr>
              <cx:visibility seriesName="0" categoryName="1" value="1"/>
              <cx:separator>
</cx:separator>
            </cx:dataLabel>
            <cx:dataLabel idx="5">
              <cx:txPr>
                <a:bodyPr spcFirstLastPara="1" vertOverflow="ellipsis" horzOverflow="overflow" wrap="square" lIns="0" tIns="0" rIns="0" bIns="0" anchor="ctr" anchorCtr="1"/>
                <a:lstStyle/>
                <a:p>
                  <a:pPr algn="ctr" rtl="0">
                    <a:defRPr>
                      <a:solidFill>
                        <a:sysClr val="windowText" lastClr="000000"/>
                      </a:solidFill>
                    </a:defRPr>
                  </a:pPr>
                  <a:r>
                    <a:rPr lang="es-ES" sz="1400" b="0" i="0" u="none" strike="noStrike" kern="1200" baseline="0">
                      <a:solidFill>
                        <a:sysClr val="windowText" lastClr="000000"/>
                      </a:solidFill>
                      <a:latin typeface="Arial" panose="020B0604020202020204" pitchFamily="34" charset="0"/>
                      <a:cs typeface="Arial" panose="020B0604020202020204" pitchFamily="34" charset="0"/>
                    </a:rPr>
                    <a:t>Alemania
5,2%</a:t>
                  </a:r>
                </a:p>
              </cx:txPr>
              <cx:visibility seriesName="0" categoryName="1" value="1"/>
              <cx:separator>
</cx:separator>
            </cx:dataLabel>
          </cx:dataLabels>
          <cx:dataId val="0"/>
          <cx:layoutPr/>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_xlchart.v1.3</cx:f>
      </cx:strDim>
      <cx:numDim type="size">
        <cx:f>_xlchart.v1.4</cx:f>
      </cx:numDim>
    </cx:data>
  </cx:chartData>
  <cx:chart>
    <cx:title pos="t" align="ctr" overlay="0">
      <cx:tx>
        <cx:txData>
          <cx:v>Proyectos de IED nueva y de expansión en Bogotá-Región por sector (2023 T2)</cx:v>
        </cx:txData>
      </cx:tx>
      <cx:spPr>
        <a:ln>
          <a:noFill/>
        </a:ln>
      </cx:spPr>
      <cx:txPr>
        <a:bodyPr spcFirstLastPara="1" vertOverflow="ellipsis" horzOverflow="overflow" wrap="square" lIns="0" tIns="0" rIns="0" bIns="0" anchor="ctr" anchorCtr="1"/>
        <a:lstStyle/>
        <a:p>
          <a:pPr algn="ctr" rtl="0">
            <a:defRPr/>
          </a:pPr>
          <a:r>
            <a:rPr lang="es-ES" sz="1400" b="1" i="0" u="none" strike="noStrike" baseline="0">
              <a:solidFill>
                <a:sysClr val="windowText" lastClr="000000">
                  <a:lumMod val="65000"/>
                  <a:lumOff val="35000"/>
                </a:sysClr>
              </a:solidFill>
              <a:latin typeface="Arial" panose="020B0604020202020204" pitchFamily="34" charset="0"/>
              <a:cs typeface="Arial" panose="020B0604020202020204" pitchFamily="34" charset="0"/>
            </a:rPr>
            <a:t>Proyectos de IED nueva y de expansión en Bogotá-Región por sector (2023 T2)</a:t>
          </a:r>
        </a:p>
      </cx:txPr>
    </cx:title>
    <cx:plotArea>
      <cx:plotAreaRegion>
        <cx:series layoutId="treemap" uniqueId="{C5421E59-FA01-4B4D-8337-296F1E4CB338}">
          <cx:dataPt idx="0">
            <cx:spPr>
              <a:solidFill>
                <a:srgbClr val="3FBCDF">
                  <a:lumMod val="50000"/>
                </a:srgbClr>
              </a:solidFill>
            </cx:spPr>
          </cx:dataPt>
          <cx:dataPt idx="15">
            <cx:spPr>
              <a:solidFill>
                <a:srgbClr val="D3091D">
                  <a:lumMod val="50000"/>
                </a:srgbClr>
              </a:solidFill>
            </cx:spPr>
          </cx:dataPt>
          <cx:dataPt idx="16">
            <cx:spPr>
              <a:solidFill>
                <a:srgbClr val="806000"/>
              </a:solidFill>
            </cx:spPr>
          </cx:dataPt>
          <cx:dataPt idx="17">
            <cx:spPr>
              <a:solidFill>
                <a:srgbClr val="D3091D">
                  <a:lumMod val="40000"/>
                  <a:lumOff val="60000"/>
                </a:srgbClr>
              </a:solidFill>
            </cx:spPr>
          </cx:dataPt>
          <cx:dataPt idx="18">
            <cx:spPr>
              <a:solidFill>
                <a:srgbClr val="3FBCDF"/>
              </a:solidFill>
            </cx:spPr>
          </cx:dataPt>
          <cx:dataPt idx="19">
            <cx:spPr>
              <a:solidFill>
                <a:srgbClr val="FFC000"/>
              </a:solidFill>
            </cx:spPr>
          </cx:dataPt>
          <cx:dataPt idx="20">
            <cx:spPr>
              <a:solidFill>
                <a:srgbClr val="AEABAB"/>
              </a:solidFill>
            </cx:spPr>
          </cx:dataPt>
          <cx:dataLabels pos="inEnd">
            <cx:numFmt formatCode="0,0%" sourceLinked="0"/>
            <cx:txPr>
              <a:bodyPr spcFirstLastPara="1" vertOverflow="ellipsis" horzOverflow="overflow" wrap="square" lIns="0" tIns="0" rIns="0" bIns="0" anchor="ctr" anchorCtr="1"/>
              <a:lstStyle/>
              <a:p>
                <a:pPr algn="ctr" rtl="0">
                  <a:defRPr sz="1100" b="1">
                    <a:latin typeface="Arial" panose="020B0604020202020204" pitchFamily="34" charset="0"/>
                    <a:ea typeface="Arial" panose="020B0604020202020204" pitchFamily="34" charset="0"/>
                    <a:cs typeface="Arial" panose="020B0604020202020204" pitchFamily="34" charset="0"/>
                  </a:defRPr>
                </a:pPr>
                <a:endParaRPr lang="es-ES" sz="1100" b="1"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2.xml"/><Relationship Id="rId7" Type="http://schemas.openxmlformats.org/officeDocument/2006/relationships/image" Target="../media/image5.svg"/><Relationship Id="rId2"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image" Target="../media/image4.png"/><Relationship Id="rId11" Type="http://schemas.openxmlformats.org/officeDocument/2006/relationships/chart" Target="../charts/chart5.xml"/><Relationship Id="rId5" Type="http://schemas.openxmlformats.org/officeDocument/2006/relationships/image" Target="../media/image4.svg"/><Relationship Id="rId10" Type="http://schemas.openxmlformats.org/officeDocument/2006/relationships/chart" Target="../charts/chart4.xml"/><Relationship Id="rId4" Type="http://schemas.openxmlformats.org/officeDocument/2006/relationships/image" Target="../media/image3.png"/><Relationship Id="rId9"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jpeg"/><Relationship Id="rId1" Type="http://schemas.openxmlformats.org/officeDocument/2006/relationships/image" Target="../media/image2.png"/><Relationship Id="rId4" Type="http://schemas.openxmlformats.org/officeDocument/2006/relationships/image" Target="../media/image5.svg"/></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image" Target="../media/image2.png"/><Relationship Id="rId4" Type="http://schemas.microsoft.com/office/2014/relationships/chartEx" Target="../charts/chartEx1.xml"/></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5.png"/><Relationship Id="rId1" Type="http://schemas.openxmlformats.org/officeDocument/2006/relationships/image" Target="../media/image2.png"/><Relationship Id="rId5" Type="http://schemas.microsoft.com/office/2014/relationships/chartEx" Target="../charts/chartEx2.xml"/><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250022</xdr:colOff>
      <xdr:row>0</xdr:row>
      <xdr:rowOff>166681</xdr:rowOff>
    </xdr:from>
    <xdr:to>
      <xdr:col>16</xdr:col>
      <xdr:colOff>162278</xdr:colOff>
      <xdr:row>47</xdr:row>
      <xdr:rowOff>62795</xdr:rowOff>
    </xdr:to>
    <xdr:grpSp>
      <xdr:nvGrpSpPr>
        <xdr:cNvPr id="6" name="Group 5">
          <a:extLst>
            <a:ext uri="{FF2B5EF4-FFF2-40B4-BE49-F238E27FC236}">
              <a16:creationId xmlns:a16="http://schemas.microsoft.com/office/drawing/2014/main" xmlns="" id="{00000000-0008-0000-0000-000006000000}"/>
            </a:ext>
          </a:extLst>
        </xdr:cNvPr>
        <xdr:cNvGrpSpPr/>
      </xdr:nvGrpSpPr>
      <xdr:grpSpPr>
        <a:xfrm>
          <a:off x="250022" y="166681"/>
          <a:ext cx="11860416" cy="8582914"/>
          <a:chOff x="250010" y="166681"/>
          <a:chExt cx="12104268" cy="8604704"/>
        </a:xfrm>
      </xdr:grpSpPr>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250010" y="7924718"/>
            <a:ext cx="12086167" cy="846667"/>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s-CO" sz="1200" b="0" i="0">
                <a:solidFill>
                  <a:schemeClr val="lt1"/>
                </a:solidFill>
                <a:effectLst/>
                <a:latin typeface="+mn-lt"/>
                <a:ea typeface="+mn-ea"/>
                <a:cs typeface="+mn-cs"/>
              </a:rPr>
              <a:t>*Bogotá-</a:t>
            </a:r>
            <a:r>
              <a:rPr lang="es-CO" sz="1100" b="0" i="0" u="none" strike="noStrike">
                <a:solidFill>
                  <a:schemeClr val="lt1"/>
                </a:solidFill>
                <a:effectLst/>
                <a:latin typeface="+mn-lt"/>
                <a:ea typeface="+mn-ea"/>
                <a:cs typeface="+mn-cs"/>
              </a:rPr>
              <a:t>Región está determinada por la ciudad de Bogotá y los municipios de Cundinamarca en los cuales se han desarrollado proyectos de inversión nueva o de expansión: </a:t>
            </a:r>
            <a:r>
              <a:rPr lang="x-none" sz="1100" b="0" i="0" u="none" strike="noStrike">
                <a:solidFill>
                  <a:schemeClr val="lt1"/>
                </a:solidFill>
                <a:effectLst/>
                <a:latin typeface="+mn-lt"/>
                <a:ea typeface="+mn-ea"/>
                <a:cs typeface="+mn-cs"/>
              </a:rPr>
              <a:t>Tocancipá, Cota, Cajicá, Funza, Sopó, Soacha, Zipaquirá, Manta,</a:t>
            </a:r>
            <a:r>
              <a:rPr lang="x-none" sz="1100" b="0" i="0" u="none" strike="noStrike" baseline="0">
                <a:solidFill>
                  <a:schemeClr val="lt1"/>
                </a:solidFill>
                <a:effectLst/>
                <a:latin typeface="+mn-lt"/>
                <a:ea typeface="+mn-ea"/>
                <a:cs typeface="+mn-cs"/>
              </a:rPr>
              <a:t> El Rosal.</a:t>
            </a:r>
            <a:r>
              <a:rPr lang="x-none" sz="1100" b="0" i="0" u="none" strike="noStrike">
                <a:solidFill>
                  <a:schemeClr val="lt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x-none" sz="1200" b="0" i="0">
                <a:solidFill>
                  <a:schemeClr val="lt1"/>
                </a:solidFill>
                <a:effectLst/>
                <a:latin typeface="+mn-lt"/>
                <a:ea typeface="+mn-ea"/>
                <a:cs typeface="+mn-cs"/>
              </a:rPr>
              <a:t>**Las</a:t>
            </a:r>
            <a:r>
              <a:rPr lang="x-none" sz="1200" b="0" i="0" baseline="0">
                <a:solidFill>
                  <a:schemeClr val="lt1"/>
                </a:solidFill>
                <a:effectLst/>
                <a:latin typeface="+mn-lt"/>
                <a:ea typeface="+mn-ea"/>
                <a:cs typeface="+mn-cs"/>
              </a:rPr>
              <a:t> cifras</a:t>
            </a:r>
            <a:r>
              <a:rPr lang="x-none" sz="1200" b="0" i="0">
                <a:solidFill>
                  <a:schemeClr val="lt1"/>
                </a:solidFill>
                <a:effectLst/>
                <a:latin typeface="+mn-lt"/>
                <a:ea typeface="+mn-ea"/>
                <a:cs typeface="+mn-cs"/>
              </a:rPr>
              <a:t> presentadas para</a:t>
            </a:r>
            <a:r>
              <a:rPr lang="x-none" sz="1200" b="0" i="0" baseline="0">
                <a:solidFill>
                  <a:schemeClr val="lt1"/>
                </a:solidFill>
                <a:effectLst/>
                <a:latin typeface="+mn-lt"/>
                <a:ea typeface="+mn-ea"/>
                <a:cs typeface="+mn-cs"/>
              </a:rPr>
              <a:t> el año 2023 </a:t>
            </a:r>
            <a:r>
              <a:rPr lang="es-CO" sz="1100">
                <a:solidFill>
                  <a:schemeClr val="lt1"/>
                </a:solidFill>
                <a:effectLst/>
                <a:latin typeface="+mn-lt"/>
                <a:ea typeface="+mn-ea"/>
                <a:cs typeface="+mn-cs"/>
              </a:rPr>
              <a:t>son preliminares y están sujetas a actualización con base en la información registrada en las fuentes</a:t>
            </a:r>
            <a:r>
              <a:rPr lang="es-CO" sz="1100" baseline="0">
                <a:solidFill>
                  <a:schemeClr val="lt1"/>
                </a:solidFill>
                <a:effectLst/>
                <a:latin typeface="+mn-lt"/>
                <a:ea typeface="+mn-ea"/>
                <a:cs typeface="+mn-cs"/>
              </a:rPr>
              <a:t> y las validaciones pertinentes. </a:t>
            </a:r>
            <a:r>
              <a:rPr lang="es-CO" sz="1100">
                <a:solidFill>
                  <a:schemeClr val="lt1"/>
                </a:solidFill>
                <a:effectLst/>
                <a:latin typeface="+mn-lt"/>
                <a:ea typeface="+mn-ea"/>
                <a:cs typeface="+mn-cs"/>
              </a:rPr>
              <a:t>  </a:t>
            </a:r>
            <a:endParaRPr lang="es-CO" sz="1200" b="0" i="0">
              <a:solidFill>
                <a:schemeClr val="lt1"/>
              </a:solidFill>
              <a:effectLst/>
              <a:latin typeface="+mn-lt"/>
              <a:ea typeface="+mn-ea"/>
              <a:cs typeface="+mn-cs"/>
            </a:endParaRPr>
          </a:p>
        </xdr:txBody>
      </xdr:sp>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949"/>
          <a:stretch/>
        </xdr:blipFill>
        <xdr:spPr>
          <a:xfrm>
            <a:off x="250825" y="166681"/>
            <a:ext cx="12103453" cy="7768215"/>
          </a:xfrm>
          <a:prstGeom prst="rect">
            <a:avLst/>
          </a:prstGeom>
        </xdr:spPr>
      </xdr:pic>
    </xdr:grpSp>
    <xdr:clientData/>
  </xdr:twoCellAnchor>
  <xdr:twoCellAnchor>
    <xdr:from>
      <xdr:col>0</xdr:col>
      <xdr:colOff>307975</xdr:colOff>
      <xdr:row>9</xdr:row>
      <xdr:rowOff>152046</xdr:rowOff>
    </xdr:from>
    <xdr:to>
      <xdr:col>10</xdr:col>
      <xdr:colOff>22225</xdr:colOff>
      <xdr:row>23</xdr:row>
      <xdr:rowOff>93838</xdr:rowOff>
    </xdr:to>
    <xdr:sp macro="" textlink="">
      <xdr:nvSpPr>
        <xdr:cNvPr id="4" name="CuadroTexto 3">
          <a:extLst>
            <a:ext uri="{FF2B5EF4-FFF2-40B4-BE49-F238E27FC236}">
              <a16:creationId xmlns:a16="http://schemas.microsoft.com/office/drawing/2014/main" xmlns="" id="{00000000-0008-0000-0000-000004000000}"/>
            </a:ext>
          </a:extLst>
        </xdr:cNvPr>
        <xdr:cNvSpPr txBox="1"/>
      </xdr:nvSpPr>
      <xdr:spPr>
        <a:xfrm>
          <a:off x="307975" y="1887713"/>
          <a:ext cx="7334250" cy="2510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i="0" u="none" strike="noStrike">
              <a:solidFill>
                <a:schemeClr val="dk1"/>
              </a:solidFill>
              <a:effectLst/>
              <a:latin typeface="Arial" panose="020B0604020202020204" pitchFamily="34" charset="0"/>
              <a:ea typeface="+mn-ea"/>
              <a:cs typeface="Arial" panose="020B0604020202020204" pitchFamily="34" charset="0"/>
            </a:rPr>
            <a:t>Inversión Extranjera Directa Bogotá-Región*</a:t>
          </a:r>
          <a:r>
            <a:rPr lang="es-CO" sz="1800">
              <a:latin typeface="Arial" panose="020B0604020202020204" pitchFamily="34" charset="0"/>
              <a:cs typeface="Arial" panose="020B0604020202020204" pitchFamily="34" charset="0"/>
            </a:rPr>
            <a:t> </a:t>
          </a:r>
          <a:br>
            <a:rPr lang="es-CO" sz="1800">
              <a:latin typeface="Arial" panose="020B0604020202020204" pitchFamily="34" charset="0"/>
              <a:cs typeface="Arial" panose="020B0604020202020204" pitchFamily="34" charset="0"/>
            </a:rPr>
          </a:br>
          <a:r>
            <a:rPr lang="es-CO" sz="1400">
              <a:latin typeface="Arial" panose="020B0604020202020204" pitchFamily="34" charset="0"/>
              <a:cs typeface="Arial" panose="020B0604020202020204" pitchFamily="34" charset="0"/>
            </a:rPr>
            <a:t>Periodo de análisis: </a:t>
          </a:r>
          <a:r>
            <a:rPr lang="es-CO" sz="1400" b="0" i="0" u="none" strike="noStrike" baseline="0">
              <a:solidFill>
                <a:schemeClr val="dk1"/>
              </a:solidFill>
              <a:effectLst/>
              <a:latin typeface="Arial" panose="020B0604020202020204" pitchFamily="34" charset="0"/>
              <a:ea typeface="+mn-ea"/>
              <a:cs typeface="Arial" panose="020B0604020202020204" pitchFamily="34" charset="0"/>
            </a:rPr>
            <a:t>2021 hasta tercer trimestre de </a:t>
          </a:r>
          <a:r>
            <a:rPr lang="es-CO" sz="1400" b="0" i="0" u="none" strike="noStrike">
              <a:solidFill>
                <a:schemeClr val="dk1"/>
              </a:solidFill>
              <a:effectLst/>
              <a:latin typeface="Arial" panose="020B0604020202020204" pitchFamily="34" charset="0"/>
              <a:ea typeface="+mn-ea"/>
              <a:cs typeface="Arial" panose="020B0604020202020204" pitchFamily="34" charset="0"/>
            </a:rPr>
            <a:t>2023*</a:t>
          </a:r>
          <a:r>
            <a:rPr lang="es-CO" sz="1400" b="0">
              <a:latin typeface="Arial" panose="020B0604020202020204" pitchFamily="34" charset="0"/>
              <a:cs typeface="Arial" panose="020B0604020202020204" pitchFamily="34" charset="0"/>
            </a:rPr>
            <a:t> </a:t>
          </a:r>
          <a:r>
            <a:rPr lang="es-CO" sz="2400">
              <a:latin typeface="Arial" panose="020B0604020202020204" pitchFamily="34" charset="0"/>
              <a:cs typeface="Arial" panose="020B0604020202020204" pitchFamily="34" charset="0"/>
            </a:rPr>
            <a:t/>
          </a:r>
          <a:br>
            <a:rPr lang="es-CO" sz="2400">
              <a:latin typeface="Arial" panose="020B0604020202020204" pitchFamily="34" charset="0"/>
              <a:cs typeface="Arial" panose="020B0604020202020204" pitchFamily="34" charset="0"/>
            </a:rPr>
          </a:br>
          <a:r>
            <a:rPr lang="es-CO" sz="1200" b="0" i="0" u="none" strike="noStrike">
              <a:solidFill>
                <a:schemeClr val="dk1"/>
              </a:solidFill>
              <a:effectLst/>
              <a:latin typeface="Arial" panose="020B0604020202020204" pitchFamily="34" charset="0"/>
              <a:ea typeface="+mn-ea"/>
              <a:cs typeface="Arial" panose="020B0604020202020204" pitchFamily="34" charset="0"/>
            </a:rPr>
            <a:t>Investigaciones e Inteligencia de Mercados</a:t>
          </a:r>
          <a:r>
            <a:rPr lang="es-CO" sz="1200" b="0">
              <a:latin typeface="Arial" panose="020B0604020202020204" pitchFamily="34" charset="0"/>
              <a:cs typeface="Arial" panose="020B0604020202020204" pitchFamily="34" charset="0"/>
            </a:rPr>
            <a:t> </a:t>
          </a:r>
          <a:br>
            <a:rPr lang="es-CO" sz="1200" b="0">
              <a:latin typeface="Arial" panose="020B0604020202020204" pitchFamily="34" charset="0"/>
              <a:cs typeface="Arial" panose="020B0604020202020204" pitchFamily="34" charset="0"/>
            </a:rPr>
          </a:br>
          <a:r>
            <a:rPr lang="es-CO" sz="1200" b="0" i="0" u="none" strike="noStrike">
              <a:solidFill>
                <a:schemeClr val="dk1"/>
              </a:solidFill>
              <a:effectLst/>
              <a:latin typeface="Arial" panose="020B0604020202020204" pitchFamily="34" charset="0"/>
              <a:ea typeface="+mn-ea"/>
              <a:cs typeface="Arial" panose="020B0604020202020204" pitchFamily="34" charset="0"/>
            </a:rPr>
            <a:t>Diciembre 2023</a:t>
          </a:r>
          <a:endParaRPr lang="es-CO" sz="1200" b="0">
            <a:latin typeface="Arial" panose="020B0604020202020204" pitchFamily="34" charset="0"/>
            <a:cs typeface="Arial" panose="020B0604020202020204" pitchFamily="34" charset="0"/>
          </a:endParaRPr>
        </a:p>
      </xdr:txBody>
    </xdr:sp>
    <xdr:clientData/>
  </xdr:twoCellAnchor>
  <xdr:twoCellAnchor>
    <xdr:from>
      <xdr:col>0</xdr:col>
      <xdr:colOff>225427</xdr:colOff>
      <xdr:row>3</xdr:row>
      <xdr:rowOff>87036</xdr:rowOff>
    </xdr:from>
    <xdr:to>
      <xdr:col>3</xdr:col>
      <xdr:colOff>350725</xdr:colOff>
      <xdr:row>8</xdr:row>
      <xdr:rowOff>162278</xdr:rowOff>
    </xdr:to>
    <xdr:pic>
      <xdr:nvPicPr>
        <xdr:cNvPr id="5" name="Picture 2">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5427" y="637369"/>
          <a:ext cx="2411298" cy="10771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4688</xdr:colOff>
      <xdr:row>0</xdr:row>
      <xdr:rowOff>44451</xdr:rowOff>
    </xdr:from>
    <xdr:to>
      <xdr:col>2</xdr:col>
      <xdr:colOff>403225</xdr:colOff>
      <xdr:row>3</xdr:row>
      <xdr:rowOff>38101</xdr:rowOff>
    </xdr:to>
    <xdr:pic>
      <xdr:nvPicPr>
        <xdr:cNvPr id="2" name="Picture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0913" y="44451"/>
          <a:ext cx="1160537" cy="5365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433668</xdr:colOff>
      <xdr:row>38</xdr:row>
      <xdr:rowOff>72835</xdr:rowOff>
    </xdr:from>
    <xdr:to>
      <xdr:col>15</xdr:col>
      <xdr:colOff>419100</xdr:colOff>
      <xdr:row>46</xdr:row>
      <xdr:rowOff>504826</xdr:rowOff>
    </xdr:to>
    <xdr:graphicFrame macro="">
      <xdr:nvGraphicFramePr>
        <xdr:cNvPr id="22" name="Gráfico 17">
          <a:extLst>
            <a:ext uri="{FF2B5EF4-FFF2-40B4-BE49-F238E27FC236}">
              <a16:creationId xmlns:a16="http://schemas.microsoft.com/office/drawing/2014/main" xmlns="" id="{00000000-0008-0000-04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20563</xdr:colOff>
      <xdr:row>0</xdr:row>
      <xdr:rowOff>1</xdr:rowOff>
    </xdr:from>
    <xdr:to>
      <xdr:col>1</xdr:col>
      <xdr:colOff>609600</xdr:colOff>
      <xdr:row>2</xdr:row>
      <xdr:rowOff>171451</xdr:rowOff>
    </xdr:to>
    <xdr:pic>
      <xdr:nvPicPr>
        <xdr:cNvPr id="2" name="Picture 2">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563" y="1"/>
          <a:ext cx="1141487" cy="533400"/>
        </a:xfrm>
        <a:prstGeom prst="rect">
          <a:avLst/>
        </a:prstGeom>
        <a:noFill/>
        <a:ln w="9525">
          <a:noFill/>
          <a:miter lim="800000"/>
          <a:headEnd/>
          <a:tailEnd/>
        </a:ln>
      </xdr:spPr>
    </xdr:pic>
    <xdr:clientData/>
  </xdr:twoCellAnchor>
  <xdr:twoCellAnchor>
    <xdr:from>
      <xdr:col>8</xdr:col>
      <xdr:colOff>134775</xdr:colOff>
      <xdr:row>5</xdr:row>
      <xdr:rowOff>190057</xdr:rowOff>
    </xdr:from>
    <xdr:to>
      <xdr:col>15</xdr:col>
      <xdr:colOff>302557</xdr:colOff>
      <xdr:row>17</xdr:row>
      <xdr:rowOff>280148</xdr:rowOff>
    </xdr:to>
    <xdr:graphicFrame macro="">
      <xdr:nvGraphicFramePr>
        <xdr:cNvPr id="4" name="Gráfico 3">
          <a:extLst>
            <a:ext uri="{FF2B5EF4-FFF2-40B4-BE49-F238E27FC236}">
              <a16:creationId xmlns:a16="http://schemas.microsoft.com/office/drawing/2014/main" xmlns="" id="{00000000-0008-0000-0400-000004000000}"/>
            </a:ext>
            <a:ext uri="{147F2762-F138-4A5C-976F-8EAC2B608ADB}">
              <a16:predDERef xmlns:a16="http://schemas.microsoft.com/office/drawing/2014/main" xmlns="" pre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83342</xdr:colOff>
      <xdr:row>18</xdr:row>
      <xdr:rowOff>35724</xdr:rowOff>
    </xdr:from>
    <xdr:to>
      <xdr:col>0</xdr:col>
      <xdr:colOff>449692</xdr:colOff>
      <xdr:row>18</xdr:row>
      <xdr:rowOff>392549</xdr:rowOff>
    </xdr:to>
    <xdr:pic>
      <xdr:nvPicPr>
        <xdr:cNvPr id="11" name="Gráfico 10" descr="Luces encendidas">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83342" y="6226974"/>
          <a:ext cx="360000" cy="360000"/>
        </a:xfrm>
        <a:prstGeom prst="rect">
          <a:avLst/>
        </a:prstGeom>
      </xdr:spPr>
    </xdr:pic>
    <xdr:clientData/>
  </xdr:twoCellAnchor>
  <xdr:twoCellAnchor editAs="oneCell">
    <xdr:from>
      <xdr:col>0</xdr:col>
      <xdr:colOff>91167</xdr:colOff>
      <xdr:row>34</xdr:row>
      <xdr:rowOff>81642</xdr:rowOff>
    </xdr:from>
    <xdr:to>
      <xdr:col>0</xdr:col>
      <xdr:colOff>457517</xdr:colOff>
      <xdr:row>34</xdr:row>
      <xdr:rowOff>444817</xdr:rowOff>
    </xdr:to>
    <xdr:pic>
      <xdr:nvPicPr>
        <xdr:cNvPr id="12" name="Gráfico 11" descr="Luces encendidas">
          <a:extLst>
            <a:ext uri="{FF2B5EF4-FFF2-40B4-BE49-F238E27FC236}">
              <a16:creationId xmlns:a16="http://schemas.microsoft.com/office/drawing/2014/main" xmlns="" id="{00000000-0008-0000-04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91167" y="8492217"/>
          <a:ext cx="366350" cy="366350"/>
        </a:xfrm>
        <a:prstGeom prst="rect">
          <a:avLst/>
        </a:prstGeom>
      </xdr:spPr>
    </xdr:pic>
    <xdr:clientData/>
  </xdr:twoCellAnchor>
  <xdr:twoCellAnchor editAs="oneCell">
    <xdr:from>
      <xdr:col>0</xdr:col>
      <xdr:colOff>108856</xdr:colOff>
      <xdr:row>47</xdr:row>
      <xdr:rowOff>40821</xdr:rowOff>
    </xdr:from>
    <xdr:to>
      <xdr:col>0</xdr:col>
      <xdr:colOff>468856</xdr:colOff>
      <xdr:row>47</xdr:row>
      <xdr:rowOff>400821</xdr:rowOff>
    </xdr:to>
    <xdr:pic>
      <xdr:nvPicPr>
        <xdr:cNvPr id="13" name="Gráfico 12" descr="Luces encendidas">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108856" y="15067909"/>
          <a:ext cx="363175" cy="360000"/>
        </a:xfrm>
        <a:prstGeom prst="rect">
          <a:avLst/>
        </a:prstGeom>
      </xdr:spPr>
    </xdr:pic>
    <xdr:clientData/>
  </xdr:twoCellAnchor>
  <xdr:twoCellAnchor>
    <xdr:from>
      <xdr:col>8</xdr:col>
      <xdr:colOff>466726</xdr:colOff>
      <xdr:row>20</xdr:row>
      <xdr:rowOff>60512</xdr:rowOff>
    </xdr:from>
    <xdr:to>
      <xdr:col>15</xdr:col>
      <xdr:colOff>659161</xdr:colOff>
      <xdr:row>32</xdr:row>
      <xdr:rowOff>73398</xdr:rowOff>
    </xdr:to>
    <xdr:graphicFrame macro="">
      <xdr:nvGraphicFramePr>
        <xdr:cNvPr id="6" name="Gráfico 15">
          <a:extLst>
            <a:ext uri="{FF2B5EF4-FFF2-40B4-BE49-F238E27FC236}">
              <a16:creationId xmlns:a16="http://schemas.microsoft.com/office/drawing/2014/main" xmlns="" id="{00000000-0008-0000-0400-000006000000}"/>
            </a:ext>
            <a:ext uri="{147F2762-F138-4A5C-976F-8EAC2B608ADB}">
              <a16:predDERef xmlns:a16="http://schemas.microsoft.com/office/drawing/2014/main" xmlns="" pre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406214</xdr:colOff>
      <xdr:row>38</xdr:row>
      <xdr:rowOff>135029</xdr:rowOff>
    </xdr:from>
    <xdr:to>
      <xdr:col>11</xdr:col>
      <xdr:colOff>733425</xdr:colOff>
      <xdr:row>46</xdr:row>
      <xdr:rowOff>409575</xdr:rowOff>
    </xdr:to>
    <xdr:graphicFrame macro="">
      <xdr:nvGraphicFramePr>
        <xdr:cNvPr id="16" name="Gráfico 9">
          <a:extLst>
            <a:ext uri="{FF2B5EF4-FFF2-40B4-BE49-F238E27FC236}">
              <a16:creationId xmlns:a16="http://schemas.microsoft.com/office/drawing/2014/main" xmlns="" id="{00000000-0008-0000-0400-000010000000}"/>
            </a:ext>
            <a:ext uri="{147F2762-F138-4A5C-976F-8EAC2B608ADB}">
              <a16:predDERef xmlns:a16="http://schemas.microsoft.com/office/drawing/2014/main" xmlns="" pre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296956</xdr:colOff>
      <xdr:row>38</xdr:row>
      <xdr:rowOff>124944</xdr:rowOff>
    </xdr:from>
    <xdr:to>
      <xdr:col>8</xdr:col>
      <xdr:colOff>733425</xdr:colOff>
      <xdr:row>46</xdr:row>
      <xdr:rowOff>323850</xdr:rowOff>
    </xdr:to>
    <xdr:graphicFrame macro="">
      <xdr:nvGraphicFramePr>
        <xdr:cNvPr id="8" name="Gráfico 16">
          <a:extLst>
            <a:ext uri="{FF2B5EF4-FFF2-40B4-BE49-F238E27FC236}">
              <a16:creationId xmlns:a16="http://schemas.microsoft.com/office/drawing/2014/main" xmlns="" id="{00000000-0008-0000-0400-000008000000}"/>
            </a:ext>
            <a:ext uri="{147F2762-F138-4A5C-976F-8EAC2B608ADB}">
              <a16:predDERef xmlns:a16="http://schemas.microsoft.com/office/drawing/2014/main" xmlns="" pre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285750</xdr:colOff>
      <xdr:row>2</xdr:row>
      <xdr:rowOff>56197</xdr:rowOff>
    </xdr:from>
    <xdr:to>
      <xdr:col>14</xdr:col>
      <xdr:colOff>116205</xdr:colOff>
      <xdr:row>17</xdr:row>
      <xdr:rowOff>82867</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258127</xdr:colOff>
      <xdr:row>10</xdr:row>
      <xdr:rowOff>21905</xdr:rowOff>
    </xdr:from>
    <xdr:to>
      <xdr:col>10</xdr:col>
      <xdr:colOff>331470</xdr:colOff>
      <xdr:row>26</xdr:row>
      <xdr:rowOff>171449</xdr:rowOff>
    </xdr:to>
    <xdr:graphicFrame macro="">
      <xdr:nvGraphicFramePr>
        <xdr:cNvPr id="4" name="Gráfico 3">
          <a:extLst>
            <a:ext uri="{FF2B5EF4-FFF2-40B4-BE49-F238E27FC236}">
              <a16:creationId xmlns:a16="http://schemas.microsoft.com/office/drawing/2014/main" xmlns="" id="{00000000-0008-0000-0500-000004000000}"/>
            </a:ext>
            <a:ext uri="{147F2762-F138-4A5C-976F-8EAC2B608ADB}">
              <a16:predDERef xmlns:a16="http://schemas.microsoft.com/office/drawing/2014/main" xmlns=""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11038</xdr:colOff>
      <xdr:row>0</xdr:row>
      <xdr:rowOff>1</xdr:rowOff>
    </xdr:from>
    <xdr:to>
      <xdr:col>1</xdr:col>
      <xdr:colOff>600075</xdr:colOff>
      <xdr:row>2</xdr:row>
      <xdr:rowOff>171451</xdr:rowOff>
    </xdr:to>
    <xdr:pic>
      <xdr:nvPicPr>
        <xdr:cNvPr id="2" name="Picture 2">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38" y="1"/>
          <a:ext cx="1351037" cy="533400"/>
        </a:xfrm>
        <a:prstGeom prst="rect">
          <a:avLst/>
        </a:prstGeom>
        <a:noFill/>
        <a:ln w="9525">
          <a:noFill/>
          <a:miter lim="800000"/>
          <a:headEnd/>
          <a:tailEnd/>
        </a:ln>
      </xdr:spPr>
    </xdr:pic>
    <xdr:clientData/>
  </xdr:twoCellAnchor>
  <xdr:twoCellAnchor editAs="oneCell">
    <xdr:from>
      <xdr:col>29</xdr:col>
      <xdr:colOff>23738</xdr:colOff>
      <xdr:row>2</xdr:row>
      <xdr:rowOff>84667</xdr:rowOff>
    </xdr:from>
    <xdr:to>
      <xdr:col>32</xdr:col>
      <xdr:colOff>180344</xdr:colOff>
      <xdr:row>10</xdr:row>
      <xdr:rowOff>236916</xdr:rowOff>
    </xdr:to>
    <xdr:pic>
      <xdr:nvPicPr>
        <xdr:cNvPr id="21" name="Imagen 20">
          <a:extLst>
            <a:ext uri="{FF2B5EF4-FFF2-40B4-BE49-F238E27FC236}">
              <a16:creationId xmlns:a16="http://schemas.microsoft.com/office/drawing/2014/main" xmlns="" id="{00000000-0008-0000-0600-00001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285"/>
        <a:stretch/>
      </xdr:blipFill>
      <xdr:spPr>
        <a:xfrm>
          <a:off x="24746405" y="444500"/>
          <a:ext cx="2439431" cy="2638274"/>
        </a:xfrm>
        <a:prstGeom prst="rect">
          <a:avLst/>
        </a:prstGeom>
      </xdr:spPr>
    </xdr:pic>
    <xdr:clientData/>
  </xdr:twoCellAnchor>
  <xdr:twoCellAnchor editAs="oneCell">
    <xdr:from>
      <xdr:col>0</xdr:col>
      <xdr:colOff>84668</xdr:colOff>
      <xdr:row>29</xdr:row>
      <xdr:rowOff>6261</xdr:rowOff>
    </xdr:from>
    <xdr:to>
      <xdr:col>0</xdr:col>
      <xdr:colOff>437048</xdr:colOff>
      <xdr:row>30</xdr:row>
      <xdr:rowOff>159251</xdr:rowOff>
    </xdr:to>
    <xdr:pic>
      <xdr:nvPicPr>
        <xdr:cNvPr id="6" name="Gráfico 9" descr="Luces encendidas">
          <a:extLst>
            <a:ext uri="{FF2B5EF4-FFF2-40B4-BE49-F238E27FC236}">
              <a16:creationId xmlns:a16="http://schemas.microsoft.com/office/drawing/2014/main" xmlns="" id="{00000000-0008-0000-0600-000006000000}"/>
            </a:ext>
            <a:ext uri="{147F2762-F138-4A5C-976F-8EAC2B608ADB}">
              <a16:predDERef xmlns:a16="http://schemas.microsoft.com/office/drawing/2014/main" xmlns="" pred="{00000000-0008-0000-06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84668" y="6995930"/>
          <a:ext cx="350475" cy="3447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11038</xdr:colOff>
      <xdr:row>0</xdr:row>
      <xdr:rowOff>1</xdr:rowOff>
    </xdr:from>
    <xdr:to>
      <xdr:col>1</xdr:col>
      <xdr:colOff>600075</xdr:colOff>
      <xdr:row>2</xdr:row>
      <xdr:rowOff>171451</xdr:rowOff>
    </xdr:to>
    <xdr:pic>
      <xdr:nvPicPr>
        <xdr:cNvPr id="2" name="Picture 2">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038" y="1"/>
          <a:ext cx="1351037" cy="533400"/>
        </a:xfrm>
        <a:prstGeom prst="rect">
          <a:avLst/>
        </a:prstGeom>
        <a:noFill/>
        <a:ln w="9525">
          <a:noFill/>
          <a:miter lim="800000"/>
          <a:headEnd/>
          <a:tailEnd/>
        </a:ln>
      </xdr:spPr>
    </xdr:pic>
    <xdr:clientData/>
  </xdr:twoCellAnchor>
  <xdr:twoCellAnchor editAs="oneCell">
    <xdr:from>
      <xdr:col>0</xdr:col>
      <xdr:colOff>74081</xdr:colOff>
      <xdr:row>102</xdr:row>
      <xdr:rowOff>42332</xdr:rowOff>
    </xdr:from>
    <xdr:to>
      <xdr:col>0</xdr:col>
      <xdr:colOff>427731</xdr:colOff>
      <xdr:row>102</xdr:row>
      <xdr:rowOff>402332</xdr:rowOff>
    </xdr:to>
    <xdr:pic>
      <xdr:nvPicPr>
        <xdr:cNvPr id="5" name="Gráfico 4" descr="Luces encendidas">
          <a:extLst>
            <a:ext uri="{FF2B5EF4-FFF2-40B4-BE49-F238E27FC236}">
              <a16:creationId xmlns:a16="http://schemas.microsoft.com/office/drawing/2014/main" xmlns=""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081" y="19166415"/>
          <a:ext cx="360000" cy="360000"/>
        </a:xfrm>
        <a:prstGeom prst="rect">
          <a:avLst/>
        </a:prstGeom>
      </xdr:spPr>
    </xdr:pic>
    <xdr:clientData/>
  </xdr:twoCellAnchor>
  <xdr:twoCellAnchor>
    <xdr:from>
      <xdr:col>8</xdr:col>
      <xdr:colOff>1529407</xdr:colOff>
      <xdr:row>10</xdr:row>
      <xdr:rowOff>27735</xdr:rowOff>
    </xdr:from>
    <xdr:to>
      <xdr:col>20</xdr:col>
      <xdr:colOff>132893</xdr:colOff>
      <xdr:row>32</xdr:row>
      <xdr:rowOff>4101</xdr:rowOff>
    </xdr:to>
    <mc:AlternateContent xmlns:mc="http://schemas.openxmlformats.org/markup-compatibility/2006">
      <mc:Choice xmlns:cx1="http://schemas.microsoft.com/office/drawing/2015/9/8/chartex" xmlns="" Requires="cx1">
        <xdr:graphicFrame macro="">
          <xdr:nvGraphicFramePr>
            <xdr:cNvPr id="11" name="Gráfico 5">
              <a:extLst>
                <a:ext uri="{FF2B5EF4-FFF2-40B4-BE49-F238E27FC236}">
                  <a16:creationId xmlns:a16="http://schemas.microsoft.com/office/drawing/2014/main" id="{00000000-0008-0000-0700-00000B000000}"/>
                </a:ext>
                <a:ext uri="{147F2762-F138-4A5C-976F-8EAC2B608ADB}">
                  <a16:predDERef xmlns:a16="http://schemas.microsoft.com/office/drawing/2014/main" pred="{00000000-0008-0000-0700-000005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3" name="2 Rectángulo"/>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Este gráfico no está disponible en su versión de Excel.
Si edita esta forma o guarda el libro en un formato de archivo diferente, el gráfico no se podrá usar.</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7864</xdr:colOff>
      <xdr:row>0</xdr:row>
      <xdr:rowOff>1</xdr:rowOff>
    </xdr:from>
    <xdr:to>
      <xdr:col>1</xdr:col>
      <xdr:colOff>590551</xdr:colOff>
      <xdr:row>2</xdr:row>
      <xdr:rowOff>171451</xdr:rowOff>
    </xdr:to>
    <xdr:pic>
      <xdr:nvPicPr>
        <xdr:cNvPr id="2" name="Picture 2">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4" y="1"/>
          <a:ext cx="1187805" cy="530038"/>
        </a:xfrm>
        <a:prstGeom prst="rect">
          <a:avLst/>
        </a:prstGeom>
        <a:noFill/>
        <a:ln w="9525">
          <a:noFill/>
          <a:miter lim="800000"/>
          <a:headEnd/>
          <a:tailEnd/>
        </a:ln>
      </xdr:spPr>
    </xdr:pic>
    <xdr:clientData/>
  </xdr:twoCellAnchor>
  <xdr:twoCellAnchor editAs="oneCell">
    <xdr:from>
      <xdr:col>0</xdr:col>
      <xdr:colOff>95250</xdr:colOff>
      <xdr:row>98</xdr:row>
      <xdr:rowOff>19050</xdr:rowOff>
    </xdr:from>
    <xdr:to>
      <xdr:col>0</xdr:col>
      <xdr:colOff>455250</xdr:colOff>
      <xdr:row>98</xdr:row>
      <xdr:rowOff>379050</xdr:rowOff>
    </xdr:to>
    <xdr:pic>
      <xdr:nvPicPr>
        <xdr:cNvPr id="5" name="Gráfico 4" descr="Luces encendidas">
          <a:extLst>
            <a:ext uri="{FF2B5EF4-FFF2-40B4-BE49-F238E27FC236}">
              <a16:creationId xmlns:a16="http://schemas.microsoft.com/office/drawing/2014/main" xmlns=""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5250" y="15404726"/>
          <a:ext cx="360000" cy="360000"/>
        </a:xfrm>
        <a:prstGeom prst="rect">
          <a:avLst/>
        </a:prstGeom>
      </xdr:spPr>
    </xdr:pic>
    <xdr:clientData/>
  </xdr:twoCellAnchor>
  <xdr:twoCellAnchor editAs="oneCell">
    <xdr:from>
      <xdr:col>8</xdr:col>
      <xdr:colOff>507468</xdr:colOff>
      <xdr:row>6</xdr:row>
      <xdr:rowOff>112279</xdr:rowOff>
    </xdr:from>
    <xdr:to>
      <xdr:col>19</xdr:col>
      <xdr:colOff>721774</xdr:colOff>
      <xdr:row>32</xdr:row>
      <xdr:rowOff>90793</xdr:rowOff>
    </xdr:to>
    <xdr:pic>
      <xdr:nvPicPr>
        <xdr:cNvPr id="6" name="Imagen 5">
          <a:extLst>
            <a:ext uri="{FF2B5EF4-FFF2-40B4-BE49-F238E27FC236}">
              <a16:creationId xmlns:a16="http://schemas.microsoft.com/office/drawing/2014/main" xmlns="" id="{00000000-0008-0000-0800-000006000000}"/>
            </a:ext>
            <a:ext uri="{147F2762-F138-4A5C-976F-8EAC2B608ADB}">
              <a16:predDERef xmlns:a16="http://schemas.microsoft.com/office/drawing/2014/main" xmlns="" pred="{00000000-0008-0000-0800-000005000000}"/>
            </a:ext>
          </a:extLst>
        </xdr:cNvPr>
        <xdr:cNvPicPr>
          <a:picLocks noChangeAspect="1"/>
        </xdr:cNvPicPr>
      </xdr:nvPicPr>
      <xdr:blipFill>
        <a:blip xmlns:r="http://schemas.openxmlformats.org/officeDocument/2006/relationships" r:embed="rId4"/>
        <a:stretch>
          <a:fillRect/>
        </a:stretch>
      </xdr:blipFill>
      <xdr:spPr>
        <a:xfrm>
          <a:off x="11123174" y="1188044"/>
          <a:ext cx="8969835" cy="5207925"/>
        </a:xfrm>
        <a:prstGeom prst="rect">
          <a:avLst/>
        </a:prstGeom>
      </xdr:spPr>
    </xdr:pic>
    <xdr:clientData/>
  </xdr:twoCellAnchor>
  <xdr:twoCellAnchor>
    <xdr:from>
      <xdr:col>8</xdr:col>
      <xdr:colOff>574268</xdr:colOff>
      <xdr:row>53</xdr:row>
      <xdr:rowOff>73863</xdr:rowOff>
    </xdr:from>
    <xdr:to>
      <xdr:col>21</xdr:col>
      <xdr:colOff>646546</xdr:colOff>
      <xdr:row>92</xdr:row>
      <xdr:rowOff>80818</xdr:rowOff>
    </xdr:to>
    <mc:AlternateContent xmlns:mc="http://schemas.openxmlformats.org/markup-compatibility/2006">
      <mc:Choice xmlns:cx1="http://schemas.microsoft.com/office/drawing/2015/9/8/chartex" xmlns="" Requires="cx1">
        <xdr:graphicFrame macro="">
          <xdr:nvGraphicFramePr>
            <xdr:cNvPr id="9" name="Gráfico 3">
              <a:extLst>
                <a:ext uri="{FF2B5EF4-FFF2-40B4-BE49-F238E27FC236}">
                  <a16:creationId xmlns:a16="http://schemas.microsoft.com/office/drawing/2014/main" id="{00000000-0008-0000-0800-000009000000}"/>
                </a:ext>
                <a:ext uri="{147F2762-F138-4A5C-976F-8EAC2B608ADB}">
                  <a16:predDERef xmlns:a16="http://schemas.microsoft.com/office/drawing/2014/main" pred="{00000000-0008-0000-0800-000006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3" name="2 Rectángulo"/>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sz="1100"/>
                <a:t>Este gráfico no está disponible en su versión de Excel.
Si edita esta forma o guarda el libro en un formato de archivo diferente, el gráfico no se podrá usar.</a:t>
              </a:r>
            </a:p>
          </xdr:txBody>
        </xdr:sp>
      </mc:Fallback>
    </mc:AlternateContent>
    <xdr:clientData/>
  </xdr:twoCellAnchor>
</xdr:wsDr>
</file>

<file path=xl/theme/theme1.xml><?xml version="1.0" encoding="utf-8"?>
<a:theme xmlns:a="http://schemas.openxmlformats.org/drawingml/2006/main" name="Tema de Office">
  <a:themeElements>
    <a:clrScheme name="Personalizado 2">
      <a:dk1>
        <a:sysClr val="windowText" lastClr="000000"/>
      </a:dk1>
      <a:lt1>
        <a:sysClr val="window" lastClr="FFFFFF"/>
      </a:lt1>
      <a:dk2>
        <a:srgbClr val="44546A"/>
      </a:dk2>
      <a:lt2>
        <a:srgbClr val="E7E6E6"/>
      </a:lt2>
      <a:accent1>
        <a:srgbClr val="3FBCDF"/>
      </a:accent1>
      <a:accent2>
        <a:srgbClr val="D3091D"/>
      </a:accent2>
      <a:accent3>
        <a:srgbClr val="AEABAB"/>
      </a:accent3>
      <a:accent4>
        <a:srgbClr val="0563C1"/>
      </a:accent4>
      <a:accent5>
        <a:srgbClr val="AEABAB"/>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Personalizado 2">
    <a:dk1>
      <a:sysClr val="windowText" lastClr="000000"/>
    </a:dk1>
    <a:lt1>
      <a:sysClr val="window" lastClr="FFFFFF"/>
    </a:lt1>
    <a:dk2>
      <a:srgbClr val="44546A"/>
    </a:dk2>
    <a:lt2>
      <a:srgbClr val="E7E6E6"/>
    </a:lt2>
    <a:accent1>
      <a:srgbClr val="3FBCDF"/>
    </a:accent1>
    <a:accent2>
      <a:srgbClr val="D3091D"/>
    </a:accent2>
    <a:accent3>
      <a:srgbClr val="AEABAB"/>
    </a:accent3>
    <a:accent4>
      <a:srgbClr val="0563C1"/>
    </a:accent4>
    <a:accent5>
      <a:srgbClr val="AEABAB"/>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Personalizado 2">
    <a:dk1>
      <a:sysClr val="windowText" lastClr="000000"/>
    </a:dk1>
    <a:lt1>
      <a:sysClr val="window" lastClr="FFFFFF"/>
    </a:lt1>
    <a:dk2>
      <a:srgbClr val="44546A"/>
    </a:dk2>
    <a:lt2>
      <a:srgbClr val="E7E6E6"/>
    </a:lt2>
    <a:accent1>
      <a:srgbClr val="3FBCDF"/>
    </a:accent1>
    <a:accent2>
      <a:srgbClr val="D3091D"/>
    </a:accent2>
    <a:accent3>
      <a:srgbClr val="AEABAB"/>
    </a:accent3>
    <a:accent4>
      <a:srgbClr val="0563C1"/>
    </a:accent4>
    <a:accent5>
      <a:srgbClr val="AEABAB"/>
    </a:accent5>
    <a:accent6>
      <a:srgbClr val="FFFFF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E1828"/>
  </sheetPr>
  <dimension ref="A6:A9"/>
  <sheetViews>
    <sheetView showGridLines="0" topLeftCell="C20" zoomScaleNormal="100" workbookViewId="0">
      <selection activeCell="U20" sqref="U20"/>
    </sheetView>
  </sheetViews>
  <sheetFormatPr baseColWidth="10" defaultColWidth="10.88671875" defaultRowHeight="14.4" x14ac:dyDescent="0.3"/>
  <sheetData>
    <row r="6" spans="1:1" ht="21" x14ac:dyDescent="0.3">
      <c r="A6" s="28"/>
    </row>
    <row r="7" spans="1:1" ht="15" x14ac:dyDescent="0.3">
      <c r="A7" s="29"/>
    </row>
    <row r="8" spans="1:1" x14ac:dyDescent="0.3">
      <c r="A8" s="4"/>
    </row>
    <row r="9" spans="1:1" x14ac:dyDescent="0.3">
      <c r="A9" s="13"/>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0000"/>
  </sheetPr>
  <dimension ref="A1:I537"/>
  <sheetViews>
    <sheetView topLeftCell="A8" zoomScale="93" zoomScaleNormal="100" workbookViewId="0">
      <selection activeCell="A24" sqref="A24:XFD25"/>
    </sheetView>
  </sheetViews>
  <sheetFormatPr baseColWidth="10" defaultColWidth="10.88671875" defaultRowHeight="14.4" x14ac:dyDescent="0.3"/>
  <cols>
    <col min="1" max="1" width="4.109375" customWidth="1"/>
    <col min="3" max="3" width="116.5546875" customWidth="1"/>
  </cols>
  <sheetData>
    <row r="1" spans="1:9" s="1" customFormat="1" ht="13.8" x14ac:dyDescent="0.3">
      <c r="I1" s="3"/>
    </row>
    <row r="2" spans="1:9" s="1" customFormat="1" ht="13.8" x14ac:dyDescent="0.3">
      <c r="I2" s="3"/>
    </row>
    <row r="3" spans="1:9" s="1" customFormat="1" ht="13.8" x14ac:dyDescent="0.3">
      <c r="I3" s="3"/>
    </row>
    <row r="4" spans="1:9" s="1" customFormat="1" ht="13.8" x14ac:dyDescent="0.3">
      <c r="I4" s="3"/>
    </row>
    <row r="5" spans="1:9" s="1" customFormat="1" ht="21" x14ac:dyDescent="0.3">
      <c r="B5" s="28" t="s">
        <v>0</v>
      </c>
      <c r="I5" s="3"/>
    </row>
    <row r="6" spans="1:9" s="1" customFormat="1" ht="15" x14ac:dyDescent="0.25">
      <c r="B6" s="41" t="s">
        <v>1</v>
      </c>
      <c r="I6" s="3"/>
    </row>
    <row r="7" spans="1:9" s="1" customFormat="1" ht="13.8" x14ac:dyDescent="0.3">
      <c r="B7" s="4" t="s">
        <v>2</v>
      </c>
      <c r="I7" s="3"/>
    </row>
    <row r="8" spans="1:9" s="1" customFormat="1" ht="13.8" x14ac:dyDescent="0.3">
      <c r="B8" s="42" t="s">
        <v>3</v>
      </c>
      <c r="C8" s="43"/>
      <c r="I8" s="3"/>
    </row>
    <row r="9" spans="1:9" s="1" customFormat="1" ht="13.8" x14ac:dyDescent="0.3">
      <c r="A9" s="4"/>
      <c r="I9" s="3"/>
    </row>
    <row r="10" spans="1:9" s="1" customFormat="1" ht="13.8" x14ac:dyDescent="0.25">
      <c r="B10" s="119" t="s">
        <v>4</v>
      </c>
      <c r="C10" s="120" t="s">
        <v>5</v>
      </c>
    </row>
    <row r="11" spans="1:9" s="1" customFormat="1" ht="13.8" x14ac:dyDescent="0.25">
      <c r="B11" s="123">
        <v>1</v>
      </c>
      <c r="C11" s="128" t="s">
        <v>6</v>
      </c>
    </row>
    <row r="12" spans="1:9" s="1" customFormat="1" ht="13.8" x14ac:dyDescent="0.25">
      <c r="B12" s="124" t="s">
        <v>7</v>
      </c>
      <c r="C12" s="121" t="s">
        <v>8</v>
      </c>
    </row>
    <row r="13" spans="1:9" s="1" customFormat="1" ht="13.8" x14ac:dyDescent="0.25">
      <c r="B13" s="124" t="s">
        <v>9</v>
      </c>
      <c r="C13" s="121" t="s">
        <v>10</v>
      </c>
    </row>
    <row r="14" spans="1:9" s="1" customFormat="1" ht="13.8" x14ac:dyDescent="0.25">
      <c r="B14" s="124" t="s">
        <v>11</v>
      </c>
      <c r="C14" s="122" t="s">
        <v>12</v>
      </c>
    </row>
    <row r="15" spans="1:9" s="1" customFormat="1" ht="13.8" x14ac:dyDescent="0.25">
      <c r="B15" s="125">
        <v>2</v>
      </c>
      <c r="C15" s="129" t="s">
        <v>13</v>
      </c>
    </row>
    <row r="16" spans="1:9" s="1" customFormat="1" ht="13.8" x14ac:dyDescent="0.25">
      <c r="B16" s="124" t="s">
        <v>14</v>
      </c>
      <c r="C16" s="122" t="s">
        <v>15</v>
      </c>
    </row>
    <row r="17" spans="2:3" s="1" customFormat="1" ht="13.8" x14ac:dyDescent="0.25">
      <c r="B17" s="124" t="s">
        <v>16</v>
      </c>
      <c r="C17" s="122" t="s">
        <v>17</v>
      </c>
    </row>
    <row r="18" spans="2:3" s="1" customFormat="1" ht="13.8" x14ac:dyDescent="0.25">
      <c r="B18" s="126">
        <v>3</v>
      </c>
      <c r="C18" s="130" t="s">
        <v>18</v>
      </c>
    </row>
    <row r="19" spans="2:3" s="1" customFormat="1" ht="13.8" x14ac:dyDescent="0.25">
      <c r="B19" s="124" t="s">
        <v>19</v>
      </c>
      <c r="C19" s="122" t="s">
        <v>20</v>
      </c>
    </row>
    <row r="20" spans="2:3" s="1" customFormat="1" ht="13.8" x14ac:dyDescent="0.25">
      <c r="B20" s="124" t="s">
        <v>21</v>
      </c>
      <c r="C20" s="122" t="s">
        <v>22</v>
      </c>
    </row>
    <row r="21" spans="2:3" s="1" customFormat="1" ht="13.8" x14ac:dyDescent="0.25">
      <c r="B21" s="127">
        <v>4</v>
      </c>
      <c r="C21" s="131" t="s">
        <v>23</v>
      </c>
    </row>
    <row r="22" spans="2:3" s="1" customFormat="1" ht="13.8" x14ac:dyDescent="0.25">
      <c r="B22" s="124" t="s">
        <v>24</v>
      </c>
      <c r="C22" s="122" t="s">
        <v>25</v>
      </c>
    </row>
    <row r="23" spans="2:3" s="1" customFormat="1" ht="13.8" x14ac:dyDescent="0.25">
      <c r="B23" s="124" t="s">
        <v>26</v>
      </c>
      <c r="C23" s="122" t="s">
        <v>27</v>
      </c>
    </row>
    <row r="24" spans="2:3" s="1" customFormat="1" ht="13.8" x14ac:dyDescent="0.3">
      <c r="B24" s="106"/>
      <c r="C24" s="106"/>
    </row>
    <row r="25" spans="2:3" s="1" customFormat="1" ht="13.8" x14ac:dyDescent="0.3">
      <c r="B25" s="253" t="s">
        <v>28</v>
      </c>
      <c r="C25" s="254"/>
    </row>
    <row r="26" spans="2:3" s="1" customFormat="1" ht="13.8" x14ac:dyDescent="0.3">
      <c r="B26" s="254"/>
      <c r="C26" s="254"/>
    </row>
    <row r="27" spans="2:3" s="1" customFormat="1" ht="13.8" x14ac:dyDescent="0.3">
      <c r="B27" s="254"/>
      <c r="C27" s="254"/>
    </row>
    <row r="28" spans="2:3" s="1" customFormat="1" ht="13.8" x14ac:dyDescent="0.3">
      <c r="B28" s="254"/>
      <c r="C28" s="254"/>
    </row>
    <row r="29" spans="2:3" s="1" customFormat="1" ht="13.8" x14ac:dyDescent="0.3"/>
    <row r="30" spans="2:3" s="1" customFormat="1" ht="13.8" x14ac:dyDescent="0.3"/>
    <row r="31" spans="2:3" s="1" customFormat="1" ht="13.8" x14ac:dyDescent="0.3"/>
    <row r="32" spans="2:3" s="1" customFormat="1" ht="13.8" x14ac:dyDescent="0.3"/>
    <row r="33" s="1" customFormat="1" ht="13.8" x14ac:dyDescent="0.3"/>
    <row r="34" s="1" customFormat="1" ht="13.8" x14ac:dyDescent="0.3"/>
    <row r="35" s="1" customFormat="1" ht="13.8" x14ac:dyDescent="0.3"/>
    <row r="36" s="1" customFormat="1" ht="13.8" x14ac:dyDescent="0.3"/>
    <row r="37" s="1" customFormat="1" ht="13.8" x14ac:dyDescent="0.3"/>
    <row r="38" s="1" customFormat="1" ht="13.8" x14ac:dyDescent="0.3"/>
    <row r="39" s="1" customFormat="1" ht="13.8" x14ac:dyDescent="0.3"/>
    <row r="40" s="1" customFormat="1" ht="13.8" x14ac:dyDescent="0.3"/>
    <row r="41" s="1" customFormat="1" ht="13.8" x14ac:dyDescent="0.3"/>
    <row r="42" s="1" customFormat="1" ht="13.8" x14ac:dyDescent="0.3"/>
    <row r="43" s="1" customFormat="1" ht="13.8" x14ac:dyDescent="0.3"/>
    <row r="44" s="1" customFormat="1" ht="13.8" x14ac:dyDescent="0.3"/>
    <row r="45" s="1" customFormat="1" ht="13.8" x14ac:dyDescent="0.3"/>
    <row r="46" s="1" customFormat="1" ht="13.8" x14ac:dyDescent="0.3"/>
    <row r="47" s="1" customFormat="1" ht="13.8" x14ac:dyDescent="0.3"/>
    <row r="48" s="1" customFormat="1" ht="13.8" x14ac:dyDescent="0.3"/>
    <row r="49" s="1" customFormat="1" ht="13.8" x14ac:dyDescent="0.3"/>
    <row r="50" s="1" customFormat="1" ht="13.8" x14ac:dyDescent="0.3"/>
    <row r="51" s="1" customFormat="1" ht="13.8" x14ac:dyDescent="0.3"/>
    <row r="52" s="1" customFormat="1" ht="13.8" x14ac:dyDescent="0.3"/>
    <row r="53" s="1" customFormat="1" ht="13.8" x14ac:dyDescent="0.3"/>
    <row r="54" s="1" customFormat="1" ht="13.8" x14ac:dyDescent="0.3"/>
    <row r="55" s="1" customFormat="1" ht="13.8" x14ac:dyDescent="0.3"/>
    <row r="56" s="1" customFormat="1" ht="13.8" x14ac:dyDescent="0.3"/>
    <row r="57" s="1" customFormat="1" ht="13.8" x14ac:dyDescent="0.3"/>
    <row r="58" s="1" customFormat="1" ht="13.8" x14ac:dyDescent="0.3"/>
    <row r="59" s="1" customFormat="1" ht="13.8" x14ac:dyDescent="0.3"/>
    <row r="60" s="1" customFormat="1" ht="13.8" x14ac:dyDescent="0.3"/>
    <row r="61" s="1" customFormat="1" ht="13.8" x14ac:dyDescent="0.3"/>
    <row r="62" s="1" customFormat="1" ht="13.8" x14ac:dyDescent="0.3"/>
    <row r="63" s="1" customFormat="1" ht="13.8" x14ac:dyDescent="0.3"/>
    <row r="64" s="1" customFormat="1" ht="13.8" x14ac:dyDescent="0.3"/>
    <row r="65" s="1" customFormat="1" ht="13.8" x14ac:dyDescent="0.3"/>
    <row r="66" s="1" customFormat="1" ht="13.8" x14ac:dyDescent="0.3"/>
    <row r="67" s="1" customFormat="1" ht="13.8" x14ac:dyDescent="0.3"/>
    <row r="68" s="1" customFormat="1" ht="13.8" x14ac:dyDescent="0.3"/>
    <row r="69" s="1" customFormat="1" ht="13.8" x14ac:dyDescent="0.3"/>
    <row r="70" s="1" customFormat="1" ht="13.8" x14ac:dyDescent="0.3"/>
    <row r="71" s="1" customFormat="1" ht="13.8" x14ac:dyDescent="0.3"/>
    <row r="72" s="1" customFormat="1" ht="13.8" x14ac:dyDescent="0.3"/>
    <row r="73" s="1" customFormat="1" ht="13.8" x14ac:dyDescent="0.3"/>
    <row r="74" s="1" customFormat="1" ht="13.8" x14ac:dyDescent="0.3"/>
    <row r="75" s="1" customFormat="1" ht="13.8" x14ac:dyDescent="0.3"/>
    <row r="76" s="1" customFormat="1" ht="13.8" x14ac:dyDescent="0.3"/>
    <row r="77" s="1" customFormat="1" ht="13.8" x14ac:dyDescent="0.3"/>
    <row r="78" s="1" customFormat="1" ht="13.8" x14ac:dyDescent="0.3"/>
    <row r="79" s="1" customFormat="1" ht="13.8" x14ac:dyDescent="0.3"/>
    <row r="80" s="1" customFormat="1" ht="13.8" x14ac:dyDescent="0.3"/>
    <row r="81" s="1" customFormat="1" ht="13.8" x14ac:dyDescent="0.3"/>
    <row r="82" s="1" customFormat="1" ht="13.8" x14ac:dyDescent="0.3"/>
    <row r="83" s="1" customFormat="1" ht="13.8" x14ac:dyDescent="0.3"/>
    <row r="84" s="1" customFormat="1" ht="13.8" x14ac:dyDescent="0.3"/>
    <row r="85" s="1" customFormat="1" ht="13.8" x14ac:dyDescent="0.3"/>
    <row r="86" s="1" customFormat="1" ht="13.8" x14ac:dyDescent="0.3"/>
    <row r="87" s="1" customFormat="1" ht="13.8" x14ac:dyDescent="0.3"/>
    <row r="88" s="1" customFormat="1" ht="13.8" x14ac:dyDescent="0.3"/>
    <row r="89" s="1" customFormat="1" ht="13.8" x14ac:dyDescent="0.3"/>
    <row r="90" s="1" customFormat="1" ht="13.8" x14ac:dyDescent="0.3"/>
    <row r="91" s="1" customFormat="1" ht="13.8" x14ac:dyDescent="0.3"/>
    <row r="92" s="1" customFormat="1" ht="13.8" x14ac:dyDescent="0.3"/>
    <row r="93" s="1" customFormat="1" ht="13.8" x14ac:dyDescent="0.3"/>
    <row r="94" s="1" customFormat="1" ht="13.8" x14ac:dyDescent="0.3"/>
    <row r="95" s="1" customFormat="1" ht="13.8" x14ac:dyDescent="0.3"/>
    <row r="96"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1" customFormat="1" ht="13.8" x14ac:dyDescent="0.3"/>
    <row r="514" s="1" customFormat="1" ht="13.8" x14ac:dyDescent="0.3"/>
    <row r="515" s="1" customFormat="1" ht="13.8" x14ac:dyDescent="0.3"/>
    <row r="516" s="1" customFormat="1" ht="13.8" x14ac:dyDescent="0.3"/>
    <row r="517" s="1" customFormat="1" ht="13.8" x14ac:dyDescent="0.3"/>
    <row r="518" s="1" customFormat="1" ht="13.8" x14ac:dyDescent="0.3"/>
    <row r="519" s="1" customFormat="1" ht="13.8" x14ac:dyDescent="0.3"/>
    <row r="520" s="1" customFormat="1" ht="13.8" x14ac:dyDescent="0.3"/>
    <row r="521" s="1" customFormat="1" ht="13.8" x14ac:dyDescent="0.3"/>
    <row r="522" s="1" customFormat="1" ht="13.8" x14ac:dyDescent="0.3"/>
    <row r="523" s="1" customFormat="1" ht="13.8" x14ac:dyDescent="0.3"/>
    <row r="524" s="1" customFormat="1" ht="13.8" x14ac:dyDescent="0.3"/>
    <row r="525" s="1" customFormat="1" ht="13.8" x14ac:dyDescent="0.3"/>
    <row r="526" s="1" customFormat="1" ht="13.8" x14ac:dyDescent="0.3"/>
    <row r="527" s="1" customFormat="1" ht="13.8" x14ac:dyDescent="0.3"/>
    <row r="528" s="1" customFormat="1" ht="13.8" x14ac:dyDescent="0.3"/>
    <row r="529" spans="2:3" s="1" customFormat="1" ht="13.8" x14ac:dyDescent="0.3"/>
    <row r="530" spans="2:3" s="1" customFormat="1" ht="13.8" x14ac:dyDescent="0.3"/>
    <row r="531" spans="2:3" s="1" customFormat="1" ht="13.8" x14ac:dyDescent="0.3"/>
    <row r="532" spans="2:3" s="1" customFormat="1" ht="13.8" x14ac:dyDescent="0.3"/>
    <row r="533" spans="2:3" s="1" customFormat="1" ht="13.8" x14ac:dyDescent="0.3"/>
    <row r="534" spans="2:3" s="1" customFormat="1" x14ac:dyDescent="0.3">
      <c r="B534"/>
      <c r="C534"/>
    </row>
    <row r="535" spans="2:3" s="1" customFormat="1" x14ac:dyDescent="0.3">
      <c r="B535"/>
      <c r="C535"/>
    </row>
    <row r="536" spans="2:3" s="1" customFormat="1" x14ac:dyDescent="0.3">
      <c r="B536"/>
      <c r="C536"/>
    </row>
    <row r="537" spans="2:3" s="1" customFormat="1" x14ac:dyDescent="0.3">
      <c r="B537"/>
      <c r="C537"/>
    </row>
  </sheetData>
  <mergeCells count="1">
    <mergeCell ref="B25:C28"/>
  </mergeCells>
  <phoneticPr fontId="15" type="noConversion"/>
  <hyperlinks>
    <hyperlink ref="C11" location="RANGE!A1" display="IED en Colombia y Bogotá Región 2021-2022"/>
    <hyperlink ref="C15" location="'2. IED por Municipio'!A1" display="IED por municipio "/>
    <hyperlink ref="C18" location="'3. IED por país de origen'!A1" display="IED por país de origen "/>
    <hyperlink ref="C21" location="'4. IED por sector de destino'!A1" display="IED por sector de destino"/>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F5A70"/>
  </sheetPr>
  <dimension ref="A1:T521"/>
  <sheetViews>
    <sheetView tabSelected="1" topLeftCell="A10" zoomScale="90" zoomScaleNormal="90" workbookViewId="0">
      <selection activeCell="C42" sqref="C42"/>
    </sheetView>
  </sheetViews>
  <sheetFormatPr baseColWidth="10" defaultColWidth="11.44140625" defaultRowHeight="14.4" x14ac:dyDescent="0.3"/>
  <cols>
    <col min="1" max="1" width="8.33203125" style="9" customWidth="1"/>
    <col min="2" max="2" width="18" style="9" customWidth="1"/>
    <col min="3" max="3" width="17.109375" style="9" customWidth="1"/>
    <col min="4" max="4" width="19.109375" style="9" customWidth="1"/>
    <col min="5" max="5" width="14.44140625" style="9" customWidth="1"/>
    <col min="6" max="6" width="12.88671875" style="9" customWidth="1"/>
    <col min="7" max="7" width="10.6640625" style="9" customWidth="1"/>
    <col min="8" max="8" width="13" style="9" customWidth="1"/>
    <col min="9" max="11" width="12.5546875" style="9" customWidth="1"/>
    <col min="12" max="14" width="11.44140625" style="9"/>
    <col min="15" max="15" width="10.109375" style="9" customWidth="1"/>
    <col min="16" max="16384" width="11.44140625" style="9"/>
  </cols>
  <sheetData>
    <row r="1" spans="1:15" s="1" customFormat="1" ht="13.8" x14ac:dyDescent="0.3">
      <c r="E1" s="2"/>
      <c r="K1" s="3"/>
    </row>
    <row r="2" spans="1:15" s="1" customFormat="1" ht="13.8" x14ac:dyDescent="0.3">
      <c r="E2" s="2"/>
      <c r="K2" s="3"/>
    </row>
    <row r="3" spans="1:15" s="1" customFormat="1" ht="13.8" x14ac:dyDescent="0.3">
      <c r="E3" s="2"/>
      <c r="K3" s="3"/>
    </row>
    <row r="4" spans="1:15" s="1" customFormat="1" ht="13.8" x14ac:dyDescent="0.3">
      <c r="A4" s="4" t="s">
        <v>29</v>
      </c>
      <c r="K4" s="3"/>
    </row>
    <row r="5" spans="1:15" s="1" customFormat="1" ht="13.8" x14ac:dyDescent="0.3">
      <c r="A5" s="31" t="s">
        <v>30</v>
      </c>
      <c r="B5" s="31"/>
      <c r="C5" s="31"/>
      <c r="D5" s="31"/>
      <c r="E5" s="31"/>
      <c r="F5" s="31"/>
      <c r="G5" s="31"/>
      <c r="H5" s="31"/>
      <c r="I5" s="31"/>
      <c r="J5" s="31"/>
      <c r="K5" s="31"/>
      <c r="L5" s="31"/>
      <c r="M5" s="31"/>
      <c r="N5" s="31"/>
      <c r="O5" s="31"/>
    </row>
    <row r="6" spans="1:15" s="1" customFormat="1" ht="13.8" x14ac:dyDescent="0.3">
      <c r="A6" s="4" t="s">
        <v>2</v>
      </c>
      <c r="K6" s="3"/>
    </row>
    <row r="7" spans="1:15" s="1" customFormat="1" ht="13.8" x14ac:dyDescent="0.3">
      <c r="A7" s="13" t="s">
        <v>3</v>
      </c>
      <c r="K7" s="3"/>
    </row>
    <row r="8" spans="1:15" s="1" customFormat="1" ht="13.8" x14ac:dyDescent="0.3"/>
    <row r="9" spans="1:15" s="1" customFormat="1" ht="13.8" x14ac:dyDescent="0.3"/>
    <row r="10" spans="1:15" s="1" customFormat="1" ht="13.8" x14ac:dyDescent="0.3">
      <c r="B10" s="44" t="s">
        <v>31</v>
      </c>
      <c r="C10" s="43"/>
      <c r="D10" s="43"/>
      <c r="E10" s="43"/>
    </row>
    <row r="11" spans="1:15" s="1" customFormat="1" ht="13.8" x14ac:dyDescent="0.3">
      <c r="G11" s="5"/>
      <c r="H11" s="5"/>
      <c r="I11" s="5"/>
      <c r="J11" s="5"/>
      <c r="K11" s="5"/>
      <c r="L11" s="5"/>
      <c r="M11" s="5"/>
    </row>
    <row r="12" spans="1:15" s="1" customFormat="1" ht="41.4" x14ac:dyDescent="0.3">
      <c r="B12" s="66" t="s">
        <v>32</v>
      </c>
      <c r="C12" s="66" t="s">
        <v>33</v>
      </c>
      <c r="D12" s="66" t="s">
        <v>34</v>
      </c>
      <c r="E12" s="66" t="s">
        <v>35</v>
      </c>
      <c r="G12" s="5"/>
      <c r="H12" s="5"/>
      <c r="I12" s="5" t="s">
        <v>33</v>
      </c>
      <c r="J12" s="11" t="s">
        <v>33</v>
      </c>
      <c r="K12" s="11" t="s">
        <v>36</v>
      </c>
      <c r="L12" s="5"/>
      <c r="M12" s="5"/>
    </row>
    <row r="13" spans="1:15" s="1" customFormat="1" ht="13.8" x14ac:dyDescent="0.25">
      <c r="B13" s="67">
        <v>2021</v>
      </c>
      <c r="C13" s="67">
        <v>105</v>
      </c>
      <c r="D13" s="68">
        <v>1494.8344715903245</v>
      </c>
      <c r="E13" s="68">
        <v>16023</v>
      </c>
      <c r="G13" s="5"/>
      <c r="H13" s="5"/>
      <c r="I13" s="20">
        <v>2018</v>
      </c>
      <c r="J13" s="21">
        <v>203</v>
      </c>
      <c r="K13" s="22">
        <v>2673.8833422135594</v>
      </c>
      <c r="L13" s="5"/>
      <c r="M13" s="5"/>
    </row>
    <row r="14" spans="1:15" s="1" customFormat="1" ht="13.8" x14ac:dyDescent="0.25">
      <c r="B14" s="67">
        <v>2022</v>
      </c>
      <c r="C14" s="67">
        <v>136</v>
      </c>
      <c r="D14" s="68">
        <v>1550.8039157556937</v>
      </c>
      <c r="E14" s="68">
        <v>15836</v>
      </c>
      <c r="F14" s="61"/>
      <c r="G14" s="61"/>
      <c r="H14" s="61"/>
      <c r="I14" s="20">
        <v>2019</v>
      </c>
      <c r="J14" s="21">
        <v>180</v>
      </c>
      <c r="K14" s="22">
        <v>3225.406796524223</v>
      </c>
      <c r="L14" s="5"/>
      <c r="M14" s="5"/>
    </row>
    <row r="15" spans="1:15" s="1" customFormat="1" thickBot="1" x14ac:dyDescent="0.35">
      <c r="B15" s="69" t="s">
        <v>37</v>
      </c>
      <c r="C15" s="70">
        <f>SUM(C13:C14)</f>
        <v>241</v>
      </c>
      <c r="D15" s="70">
        <f>SUM(D13:D14)</f>
        <v>3045.6383873460181</v>
      </c>
      <c r="E15" s="70">
        <f>SUM(E13:E14)</f>
        <v>31859</v>
      </c>
      <c r="G15" s="5"/>
      <c r="H15" s="5"/>
      <c r="I15" s="5"/>
      <c r="J15" s="5"/>
      <c r="K15" s="5"/>
      <c r="L15" s="5"/>
      <c r="M15" s="5"/>
    </row>
    <row r="16" spans="1:15" s="1" customFormat="1" ht="12" customHeight="1" x14ac:dyDescent="0.3">
      <c r="B16" s="6" t="s">
        <v>38</v>
      </c>
      <c r="C16" s="6"/>
      <c r="D16" s="6"/>
      <c r="E16" s="6"/>
      <c r="H16" s="6"/>
      <c r="I16" s="6"/>
      <c r="J16" s="6"/>
      <c r="K16" s="6"/>
    </row>
    <row r="17" spans="1:18" s="1" customFormat="1" ht="14.25" customHeight="1" x14ac:dyDescent="0.3">
      <c r="B17" s="257" t="s">
        <v>39</v>
      </c>
      <c r="C17" s="257"/>
      <c r="D17" s="257"/>
      <c r="E17" s="257"/>
      <c r="F17" s="257"/>
      <c r="G17" s="257"/>
      <c r="H17" s="257"/>
      <c r="I17" s="257"/>
      <c r="J17" s="257"/>
      <c r="K17" s="257"/>
      <c r="L17" s="257"/>
      <c r="M17" s="257"/>
    </row>
    <row r="18" spans="1:18" s="1" customFormat="1" ht="30" customHeight="1" x14ac:dyDescent="0.3">
      <c r="B18" s="257"/>
      <c r="C18" s="257"/>
      <c r="D18" s="257"/>
      <c r="E18" s="257"/>
      <c r="H18" s="257"/>
      <c r="I18" s="257"/>
      <c r="J18" s="257"/>
      <c r="K18" s="257"/>
      <c r="L18" s="257"/>
      <c r="M18" s="257"/>
    </row>
    <row r="19" spans="1:18" s="1" customFormat="1" ht="37.5" customHeight="1" x14ac:dyDescent="0.3">
      <c r="A19" s="30"/>
      <c r="B19" s="265" t="s">
        <v>40</v>
      </c>
      <c r="C19" s="265"/>
      <c r="D19" s="265"/>
      <c r="E19" s="265"/>
      <c r="F19" s="265"/>
      <c r="G19" s="265"/>
      <c r="H19" s="265"/>
      <c r="I19" s="265"/>
      <c r="J19" s="265"/>
      <c r="K19" s="265"/>
      <c r="L19" s="265"/>
      <c r="M19" s="265"/>
      <c r="N19" s="265"/>
      <c r="O19" s="266"/>
      <c r="P19" s="258"/>
      <c r="Q19" s="259"/>
      <c r="R19" s="259"/>
    </row>
    <row r="20" spans="1:18" s="1" customFormat="1" ht="13.8" x14ac:dyDescent="0.3">
      <c r="B20" s="7"/>
      <c r="C20" s="7"/>
      <c r="D20" s="7"/>
      <c r="E20" s="7"/>
      <c r="I20" s="7"/>
      <c r="J20" s="7"/>
      <c r="K20" s="7"/>
    </row>
    <row r="21" spans="1:18" s="1" customFormat="1" ht="29.25" customHeight="1" x14ac:dyDescent="0.3">
      <c r="B21" s="7"/>
      <c r="C21" s="7"/>
      <c r="D21" s="7"/>
      <c r="E21" s="7"/>
      <c r="I21" s="7"/>
      <c r="J21" s="7"/>
      <c r="K21" s="7"/>
    </row>
    <row r="22" spans="1:18" s="1" customFormat="1" ht="13.8" x14ac:dyDescent="0.3">
      <c r="B22" s="4" t="s">
        <v>41</v>
      </c>
    </row>
    <row r="23" spans="1:18" s="1" customFormat="1" ht="13.8" x14ac:dyDescent="0.3"/>
    <row r="24" spans="1:18" s="1" customFormat="1" ht="30.75" customHeight="1" x14ac:dyDescent="0.3">
      <c r="B24" s="71"/>
      <c r="C24" s="264" t="s">
        <v>33</v>
      </c>
      <c r="D24" s="264"/>
      <c r="E24" s="264" t="s">
        <v>42</v>
      </c>
      <c r="F24" s="264"/>
      <c r="G24" s="264" t="s">
        <v>43</v>
      </c>
      <c r="H24" s="264"/>
    </row>
    <row r="25" spans="1:18" s="1" customFormat="1" ht="44.25" customHeight="1" x14ac:dyDescent="0.3">
      <c r="B25" s="66" t="s">
        <v>32</v>
      </c>
      <c r="C25" s="66" t="s">
        <v>44</v>
      </c>
      <c r="D25" s="66" t="s">
        <v>45</v>
      </c>
      <c r="E25" s="66" t="s">
        <v>46</v>
      </c>
      <c r="F25" s="66" t="s">
        <v>45</v>
      </c>
      <c r="G25" s="66" t="s">
        <v>47</v>
      </c>
      <c r="H25" s="66" t="s">
        <v>45</v>
      </c>
      <c r="J25" s="36" t="s">
        <v>32</v>
      </c>
      <c r="K25" s="36" t="s">
        <v>33</v>
      </c>
      <c r="L25" s="36" t="s">
        <v>36</v>
      </c>
    </row>
    <row r="26" spans="1:18" s="1" customFormat="1" x14ac:dyDescent="0.3">
      <c r="B26" s="133">
        <v>2020</v>
      </c>
      <c r="C26" s="134">
        <v>74</v>
      </c>
      <c r="D26" s="135"/>
      <c r="E26" s="136">
        <v>662.40713242600498</v>
      </c>
      <c r="F26" s="135"/>
      <c r="G26" s="136">
        <v>7345</v>
      </c>
      <c r="H26" s="135"/>
      <c r="J26" s="36">
        <f t="shared" ref="J26:K28" si="0">B27</f>
        <v>2021</v>
      </c>
      <c r="K26" s="36">
        <f t="shared" si="0"/>
        <v>67</v>
      </c>
      <c r="L26" s="37">
        <f>E27</f>
        <v>1174.4065852584104</v>
      </c>
      <c r="P26"/>
    </row>
    <row r="27" spans="1:18" s="1" customFormat="1" ht="13.8" x14ac:dyDescent="0.25">
      <c r="B27" s="72">
        <v>2021</v>
      </c>
      <c r="C27" s="73">
        <v>67</v>
      </c>
      <c r="D27" s="74">
        <f t="shared" ref="D27:D29" si="1">+(C27/C26)-1</f>
        <v>-9.4594594594594628E-2</v>
      </c>
      <c r="E27" s="75">
        <v>1174.4065852584104</v>
      </c>
      <c r="F27" s="74">
        <f>+(E27/E26)-1</f>
        <v>0.77293771121886112</v>
      </c>
      <c r="G27" s="75">
        <v>14174</v>
      </c>
      <c r="H27" s="74">
        <f t="shared" ref="H27:H28" si="2">+(G27/G26)-1</f>
        <v>0.92974812797821649</v>
      </c>
      <c r="J27" s="36">
        <f t="shared" si="0"/>
        <v>2022</v>
      </c>
      <c r="K27" s="36">
        <f t="shared" si="0"/>
        <v>107</v>
      </c>
      <c r="L27" s="37">
        <f>E28</f>
        <v>1229.98681253</v>
      </c>
    </row>
    <row r="28" spans="1:18" s="1" customFormat="1" ht="13.8" x14ac:dyDescent="0.25">
      <c r="B28" s="72">
        <v>2022</v>
      </c>
      <c r="C28" s="67">
        <v>107</v>
      </c>
      <c r="D28" s="74">
        <f t="shared" si="1"/>
        <v>0.59701492537313428</v>
      </c>
      <c r="E28" s="68">
        <v>1229.98681253</v>
      </c>
      <c r="F28" s="74">
        <f>+(E28/E27)-1</f>
        <v>4.7326222425225994E-2</v>
      </c>
      <c r="G28" s="68">
        <v>13674</v>
      </c>
      <c r="H28" s="74">
        <f t="shared" si="2"/>
        <v>-3.5275857203330041E-2</v>
      </c>
      <c r="I28" s="19"/>
      <c r="J28" s="36">
        <f t="shared" si="0"/>
        <v>2023</v>
      </c>
      <c r="K28" s="36">
        <f t="shared" si="0"/>
        <v>65</v>
      </c>
      <c r="L28" s="37">
        <f>E29</f>
        <v>397.46000000000009</v>
      </c>
    </row>
    <row r="29" spans="1:18" s="1" customFormat="1" ht="13.8" x14ac:dyDescent="0.25">
      <c r="B29" s="76">
        <v>2023</v>
      </c>
      <c r="C29" s="67">
        <v>65</v>
      </c>
      <c r="D29" s="77">
        <f t="shared" si="1"/>
        <v>-0.39252336448598135</v>
      </c>
      <c r="E29" s="68">
        <v>397.46000000000009</v>
      </c>
      <c r="F29" s="77">
        <f>+(E29/E28)-1</f>
        <v>-0.67685832404783941</v>
      </c>
      <c r="G29" s="68">
        <v>3748</v>
      </c>
      <c r="H29" s="77">
        <f t="shared" ref="H29" si="3">+(G29/G28)-1</f>
        <v>-0.72590317390668424</v>
      </c>
    </row>
    <row r="30" spans="1:18" s="1" customFormat="1" ht="14.25" customHeight="1" thickBot="1" x14ac:dyDescent="0.35">
      <c r="B30" s="69" t="s">
        <v>37</v>
      </c>
      <c r="C30" s="78">
        <f>+SUM(C26:C29)</f>
        <v>313</v>
      </c>
      <c r="D30" s="70" t="s">
        <v>48</v>
      </c>
      <c r="E30" s="70">
        <f>+SUM(E26:E29)</f>
        <v>3464.2605302144152</v>
      </c>
      <c r="F30" s="70" t="s">
        <v>48</v>
      </c>
      <c r="G30" s="70">
        <f>+SUM(G26:G29)</f>
        <v>38941</v>
      </c>
      <c r="H30" s="79" t="s">
        <v>48</v>
      </c>
      <c r="I30" s="6"/>
      <c r="J30" s="23"/>
      <c r="K30" s="23"/>
      <c r="L30" s="24"/>
      <c r="M30" s="24"/>
      <c r="N30" s="24"/>
    </row>
    <row r="31" spans="1:18" s="1" customFormat="1" ht="13.8" x14ac:dyDescent="0.3">
      <c r="B31" s="23" t="s">
        <v>38</v>
      </c>
      <c r="C31" s="23"/>
      <c r="D31" s="23"/>
      <c r="E31" s="23"/>
      <c r="F31" s="24"/>
      <c r="G31" s="24"/>
      <c r="H31" s="24"/>
      <c r="I31" s="6"/>
      <c r="J31" s="23"/>
      <c r="K31" s="23"/>
      <c r="L31" s="24"/>
      <c r="M31" s="24"/>
      <c r="N31" s="24"/>
    </row>
    <row r="32" spans="1:18" s="1" customFormat="1" ht="14.25" customHeight="1" x14ac:dyDescent="0.3">
      <c r="B32" s="23" t="s">
        <v>49</v>
      </c>
      <c r="C32" s="23"/>
      <c r="D32" s="23"/>
      <c r="E32" s="23"/>
      <c r="F32" s="23"/>
      <c r="G32" s="23"/>
      <c r="H32" s="23"/>
      <c r="I32" s="23"/>
      <c r="J32" s="23"/>
      <c r="K32" s="23"/>
      <c r="L32" s="23"/>
      <c r="M32" s="23"/>
      <c r="N32" s="23"/>
      <c r="O32" s="23"/>
    </row>
    <row r="33" spans="1:20" s="1" customFormat="1" ht="22.5" customHeight="1" x14ac:dyDescent="0.3">
      <c r="B33" s="23" t="s">
        <v>39</v>
      </c>
      <c r="C33" s="8"/>
      <c r="D33" s="8"/>
      <c r="E33" s="8"/>
      <c r="F33" s="17"/>
      <c r="G33" s="17"/>
      <c r="H33" s="17"/>
      <c r="I33" s="17"/>
      <c r="J33" s="8"/>
      <c r="K33" s="8"/>
      <c r="L33" s="8"/>
      <c r="M33" s="8"/>
      <c r="N33" s="8"/>
      <c r="O33" s="8"/>
    </row>
    <row r="34" spans="1:20" s="1" customFormat="1" ht="42.75" customHeight="1" x14ac:dyDescent="0.3">
      <c r="B34" s="10"/>
      <c r="C34" s="10"/>
      <c r="D34" s="10"/>
      <c r="E34" s="10"/>
      <c r="F34" s="8"/>
      <c r="G34" s="8"/>
      <c r="H34" s="8"/>
      <c r="I34" s="17"/>
      <c r="J34" s="17"/>
      <c r="K34" s="17"/>
      <c r="L34" s="17"/>
      <c r="M34" s="8"/>
    </row>
    <row r="35" spans="1:20" s="1" customFormat="1" ht="135.9" customHeight="1" x14ac:dyDescent="0.3">
      <c r="A35" s="137"/>
      <c r="B35" s="260" t="s">
        <v>50</v>
      </c>
      <c r="C35" s="260"/>
      <c r="D35" s="260"/>
      <c r="E35" s="260"/>
      <c r="F35" s="260"/>
      <c r="G35" s="260"/>
      <c r="H35" s="260"/>
      <c r="I35" s="260"/>
      <c r="J35" s="260"/>
      <c r="K35" s="260"/>
      <c r="L35" s="260"/>
      <c r="M35" s="260"/>
      <c r="N35" s="260"/>
      <c r="O35" s="261"/>
    </row>
    <row r="36" spans="1:20" s="1" customFormat="1" ht="13.8" x14ac:dyDescent="0.3">
      <c r="B36" s="18"/>
      <c r="C36" s="18"/>
      <c r="D36" s="18"/>
      <c r="E36" s="18"/>
      <c r="F36" s="18"/>
      <c r="G36" s="18"/>
      <c r="H36" s="18"/>
      <c r="I36" s="18"/>
      <c r="J36" s="18"/>
      <c r="K36" s="18"/>
      <c r="L36" s="18"/>
      <c r="M36" s="18"/>
      <c r="N36" s="18"/>
      <c r="O36" s="18"/>
    </row>
    <row r="37" spans="1:20" s="1" customFormat="1" ht="32.25" customHeight="1" x14ac:dyDescent="0.3">
      <c r="B37" s="18"/>
      <c r="C37" s="18"/>
      <c r="D37" s="18"/>
      <c r="E37" s="18"/>
      <c r="F37" s="18"/>
      <c r="G37" s="18"/>
      <c r="H37" s="18"/>
      <c r="I37" s="18"/>
      <c r="J37" s="18"/>
      <c r="K37" s="18"/>
      <c r="L37" s="18"/>
      <c r="M37" s="18"/>
      <c r="N37" s="18"/>
      <c r="O37" s="18"/>
    </row>
    <row r="38" spans="1:20" s="1" customFormat="1" ht="13.8" x14ac:dyDescent="0.3">
      <c r="B38" s="4" t="s">
        <v>51</v>
      </c>
    </row>
    <row r="39" spans="1:20" s="1" customFormat="1" ht="13.8" x14ac:dyDescent="0.3">
      <c r="G39" s="5"/>
      <c r="H39" s="5"/>
    </row>
    <row r="40" spans="1:20" s="1" customFormat="1" ht="30.75" customHeight="1" x14ac:dyDescent="0.3">
      <c r="B40" s="66"/>
      <c r="C40" s="66" t="s">
        <v>52</v>
      </c>
      <c r="D40" s="66" t="s">
        <v>53</v>
      </c>
      <c r="F40" s="5"/>
      <c r="G40" s="5"/>
      <c r="H40" s="5" t="s">
        <v>33</v>
      </c>
      <c r="I40" s="5"/>
      <c r="J40" s="5"/>
      <c r="K40" s="5" t="s">
        <v>36</v>
      </c>
      <c r="L40" s="5"/>
      <c r="M40" s="5"/>
      <c r="N40" s="11" t="s">
        <v>54</v>
      </c>
      <c r="O40" s="5"/>
      <c r="P40" s="5"/>
      <c r="Q40" s="5"/>
      <c r="R40" s="5"/>
      <c r="S40" s="5"/>
      <c r="T40" s="5"/>
    </row>
    <row r="41" spans="1:20" s="1" customFormat="1" ht="27.6" x14ac:dyDescent="0.3">
      <c r="B41" s="80" t="s">
        <v>33</v>
      </c>
      <c r="C41" s="81">
        <v>65</v>
      </c>
      <c r="D41" s="81">
        <v>119</v>
      </c>
      <c r="E41" s="46"/>
      <c r="F41" s="5"/>
      <c r="G41" s="5" t="s">
        <v>55</v>
      </c>
      <c r="H41" s="19">
        <f>D41-C41</f>
        <v>54</v>
      </c>
      <c r="I41" s="5"/>
      <c r="J41" s="5" t="s">
        <v>55</v>
      </c>
      <c r="K41" s="12">
        <f>D42-C42</f>
        <v>1608.6399999999999</v>
      </c>
      <c r="L41" s="38"/>
      <c r="M41" s="5" t="s">
        <v>55</v>
      </c>
      <c r="N41" s="39">
        <f>D43-C43</f>
        <v>6362</v>
      </c>
      <c r="O41" s="5"/>
      <c r="P41" s="5"/>
      <c r="Q41" s="5"/>
      <c r="R41" s="5"/>
      <c r="S41" s="5"/>
      <c r="T41" s="5"/>
    </row>
    <row r="42" spans="1:20" s="1" customFormat="1" ht="41.4" x14ac:dyDescent="0.3">
      <c r="B42" s="82" t="s">
        <v>34</v>
      </c>
      <c r="C42" s="75">
        <v>397.46</v>
      </c>
      <c r="D42" s="75">
        <v>2006.1</v>
      </c>
      <c r="E42" s="46"/>
      <c r="F42" s="5"/>
      <c r="G42" s="5" t="s">
        <v>52</v>
      </c>
      <c r="H42" s="19">
        <f>C41</f>
        <v>65</v>
      </c>
      <c r="I42" s="5"/>
      <c r="J42" s="11" t="s">
        <v>52</v>
      </c>
      <c r="K42" s="12">
        <f>C42</f>
        <v>397.46</v>
      </c>
      <c r="L42" s="5"/>
      <c r="M42" s="11" t="s">
        <v>52</v>
      </c>
      <c r="N42" s="39">
        <f>C43</f>
        <v>3748</v>
      </c>
      <c r="O42" s="5"/>
      <c r="P42" s="5"/>
      <c r="Q42" s="5"/>
      <c r="R42" s="5"/>
      <c r="S42" s="5"/>
      <c r="T42" s="5"/>
    </row>
    <row r="43" spans="1:20" s="1" customFormat="1" ht="27.6" x14ac:dyDescent="0.3">
      <c r="B43" s="82" t="s">
        <v>35</v>
      </c>
      <c r="C43" s="75">
        <v>3748</v>
      </c>
      <c r="D43" s="75">
        <v>10110</v>
      </c>
      <c r="E43" s="46"/>
      <c r="F43" s="5"/>
      <c r="G43" s="5"/>
      <c r="H43" s="5"/>
      <c r="I43" s="5"/>
      <c r="J43" s="5"/>
      <c r="K43" s="5"/>
      <c r="L43" s="5"/>
      <c r="M43" s="5"/>
      <c r="N43" s="5"/>
      <c r="O43" s="5"/>
      <c r="P43" s="5"/>
      <c r="Q43" s="5"/>
      <c r="R43" s="5"/>
      <c r="S43" s="5"/>
      <c r="T43" s="5"/>
    </row>
    <row r="44" spans="1:20" s="1" customFormat="1" ht="13.8" x14ac:dyDescent="0.3">
      <c r="B44" s="23" t="s">
        <v>38</v>
      </c>
      <c r="C44" s="23"/>
      <c r="D44" s="23"/>
      <c r="E44" s="6"/>
      <c r="F44" s="5"/>
      <c r="G44" s="5"/>
      <c r="H44" s="5"/>
      <c r="I44" s="5"/>
      <c r="J44" s="5"/>
      <c r="K44" s="5"/>
      <c r="L44" s="5"/>
      <c r="M44" s="5"/>
      <c r="N44" s="5"/>
      <c r="O44" s="5"/>
      <c r="P44" s="5"/>
      <c r="Q44" s="5"/>
      <c r="R44" s="5"/>
      <c r="S44" s="5"/>
      <c r="T44" s="5"/>
    </row>
    <row r="45" spans="1:20" s="1" customFormat="1" ht="13.8" x14ac:dyDescent="0.3">
      <c r="B45" s="23" t="s">
        <v>49</v>
      </c>
      <c r="C45" s="23"/>
      <c r="D45" s="23"/>
      <c r="E45" s="6"/>
      <c r="F45" s="5"/>
      <c r="G45" s="5"/>
      <c r="H45" s="5"/>
      <c r="I45" s="5"/>
      <c r="J45" s="5"/>
      <c r="K45" s="5"/>
      <c r="L45" s="5"/>
      <c r="M45" s="5"/>
      <c r="N45" s="5"/>
      <c r="O45" s="5"/>
      <c r="P45" s="5"/>
      <c r="Q45" s="5"/>
      <c r="R45" s="5"/>
      <c r="S45" s="5"/>
      <c r="T45" s="5"/>
    </row>
    <row r="46" spans="1:20" s="1" customFormat="1" ht="42.75" customHeight="1" x14ac:dyDescent="0.2">
      <c r="B46" s="257" t="s">
        <v>39</v>
      </c>
      <c r="C46" s="257"/>
      <c r="D46" s="257"/>
      <c r="E46" s="257"/>
      <c r="F46" s="5"/>
      <c r="G46" s="53"/>
      <c r="H46" s="54"/>
      <c r="I46" s="54"/>
      <c r="J46" s="5"/>
      <c r="K46" s="5"/>
      <c r="L46" s="5"/>
      <c r="M46" s="5"/>
      <c r="N46" s="5"/>
      <c r="O46" s="5"/>
      <c r="P46" s="5"/>
      <c r="Q46" s="5"/>
      <c r="R46" s="5"/>
      <c r="S46" s="5"/>
      <c r="T46" s="5"/>
    </row>
    <row r="47" spans="1:20" s="1" customFormat="1" ht="46.5" customHeight="1" x14ac:dyDescent="0.3">
      <c r="B47" s="263"/>
      <c r="C47" s="263"/>
      <c r="D47" s="263"/>
      <c r="E47" s="263"/>
      <c r="F47" s="5"/>
      <c r="G47" s="262"/>
      <c r="H47" s="262"/>
      <c r="I47" s="262"/>
      <c r="J47" s="262"/>
      <c r="K47" s="262"/>
      <c r="L47" s="262"/>
      <c r="M47" s="262"/>
      <c r="N47" s="262"/>
      <c r="O47" s="262"/>
      <c r="P47" s="5"/>
      <c r="Q47" s="5"/>
      <c r="R47" s="5"/>
      <c r="S47" s="5"/>
      <c r="T47" s="5"/>
    </row>
    <row r="48" spans="1:20" s="1" customFormat="1" ht="216.75" customHeight="1" x14ac:dyDescent="0.3">
      <c r="A48" s="30"/>
      <c r="B48" s="255" t="s">
        <v>56</v>
      </c>
      <c r="C48" s="255"/>
      <c r="D48" s="255"/>
      <c r="E48" s="255"/>
      <c r="F48" s="255"/>
      <c r="G48" s="255"/>
      <c r="H48" s="255"/>
      <c r="I48" s="255"/>
      <c r="J48" s="255"/>
      <c r="K48" s="255"/>
      <c r="L48" s="255"/>
      <c r="M48" s="255"/>
      <c r="N48" s="255"/>
      <c r="O48" s="256"/>
      <c r="P48" s="45"/>
    </row>
    <row r="49" spans="2:15" s="1" customFormat="1" ht="13.8" x14ac:dyDescent="0.3">
      <c r="B49" s="18" t="s">
        <v>57</v>
      </c>
      <c r="C49" s="18"/>
      <c r="D49" s="18"/>
      <c r="E49" s="18"/>
      <c r="F49" s="18"/>
      <c r="G49" s="18"/>
      <c r="H49" s="18"/>
      <c r="I49" s="18"/>
      <c r="J49" s="18"/>
      <c r="K49" s="18"/>
      <c r="L49" s="18"/>
      <c r="M49" s="18"/>
      <c r="N49" s="18"/>
      <c r="O49" s="18"/>
    </row>
    <row r="50" spans="2:15" s="1" customFormat="1" ht="13.8" x14ac:dyDescent="0.3"/>
    <row r="51" spans="2:15" s="1" customFormat="1" ht="13.8" x14ac:dyDescent="0.3"/>
    <row r="52" spans="2:15" s="1" customFormat="1" ht="13.8" x14ac:dyDescent="0.3"/>
    <row r="53" spans="2:15" s="1" customFormat="1" ht="13.8" x14ac:dyDescent="0.3"/>
    <row r="54" spans="2:15" s="1" customFormat="1" ht="13.8" x14ac:dyDescent="0.3"/>
    <row r="55" spans="2:15" s="1" customFormat="1" ht="13.8" x14ac:dyDescent="0.3"/>
    <row r="56" spans="2:15" s="1" customFormat="1" ht="13.8" x14ac:dyDescent="0.3"/>
    <row r="57" spans="2:15" s="1" customFormat="1" ht="13.8" x14ac:dyDescent="0.3"/>
    <row r="58" spans="2:15" s="1" customFormat="1" ht="13.8" x14ac:dyDescent="0.3"/>
    <row r="59" spans="2:15" s="1" customFormat="1" ht="13.8" x14ac:dyDescent="0.3"/>
    <row r="60" spans="2:15" s="1" customFormat="1" ht="13.8" x14ac:dyDescent="0.3"/>
    <row r="61" spans="2:15" s="1" customFormat="1" ht="13.8" x14ac:dyDescent="0.3"/>
    <row r="62" spans="2:15" s="1" customFormat="1" ht="13.8" x14ac:dyDescent="0.3"/>
    <row r="63" spans="2:15" s="1" customFormat="1" ht="13.8" x14ac:dyDescent="0.3"/>
    <row r="64" spans="2:15" s="1" customFormat="1" ht="13.8" x14ac:dyDescent="0.3"/>
    <row r="65" s="1" customFormat="1" ht="13.8" x14ac:dyDescent="0.3"/>
    <row r="66" s="1" customFormat="1" ht="13.8" x14ac:dyDescent="0.3"/>
    <row r="67" s="1" customFormat="1" ht="13.8" x14ac:dyDescent="0.3"/>
    <row r="68" s="1" customFormat="1" ht="13.8" x14ac:dyDescent="0.3"/>
    <row r="69" s="1" customFormat="1" ht="13.8" x14ac:dyDescent="0.3"/>
    <row r="70" s="1" customFormat="1" ht="13.8" x14ac:dyDescent="0.3"/>
    <row r="71" s="1" customFormat="1" ht="13.8" x14ac:dyDescent="0.3"/>
    <row r="72" s="1" customFormat="1" ht="13.8" x14ac:dyDescent="0.3"/>
    <row r="73" s="1" customFormat="1" ht="13.8" x14ac:dyDescent="0.3"/>
    <row r="74" s="1" customFormat="1" ht="13.8" x14ac:dyDescent="0.3"/>
    <row r="75" s="1" customFormat="1" ht="13.8" x14ac:dyDescent="0.3"/>
    <row r="76" s="1" customFormat="1" ht="13.8" x14ac:dyDescent="0.3"/>
    <row r="77" s="1" customFormat="1" ht="13.8" x14ac:dyDescent="0.3"/>
    <row r="78" s="1" customFormat="1" ht="13.8" x14ac:dyDescent="0.3"/>
    <row r="79" s="1" customFormat="1" ht="13.8" x14ac:dyDescent="0.3"/>
    <row r="80" s="1" customFormat="1" ht="13.8" x14ac:dyDescent="0.3"/>
    <row r="81" s="1" customFormat="1" ht="13.8" x14ac:dyDescent="0.3"/>
    <row r="82" s="1" customFormat="1" ht="13.8" x14ac:dyDescent="0.3"/>
    <row r="83" s="1" customFormat="1" ht="13.8" x14ac:dyDescent="0.3"/>
    <row r="84" s="1" customFormat="1" ht="13.8" x14ac:dyDescent="0.3"/>
    <row r="85" s="1" customFormat="1" ht="13.8" x14ac:dyDescent="0.3"/>
    <row r="86" s="1" customFormat="1" ht="13.8" x14ac:dyDescent="0.3"/>
    <row r="87" s="1" customFormat="1" ht="13.8" x14ac:dyDescent="0.3"/>
    <row r="88" s="1" customFormat="1" ht="13.8" x14ac:dyDescent="0.3"/>
    <row r="89" s="1" customFormat="1" ht="13.8" x14ac:dyDescent="0.3"/>
    <row r="90" s="1" customFormat="1" ht="13.8" x14ac:dyDescent="0.3"/>
    <row r="91" s="1" customFormat="1" ht="13.8" x14ac:dyDescent="0.3"/>
    <row r="92" s="1" customFormat="1" ht="13.8" x14ac:dyDescent="0.3"/>
    <row r="93" s="1" customFormat="1" ht="13.8" x14ac:dyDescent="0.3"/>
    <row r="94" s="1" customFormat="1" ht="13.8" x14ac:dyDescent="0.3"/>
    <row r="95" s="1" customFormat="1" ht="13.8" x14ac:dyDescent="0.3"/>
    <row r="96"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pans="7:9" s="1" customFormat="1" ht="13.8" x14ac:dyDescent="0.3"/>
    <row r="514" spans="7:9" s="1" customFormat="1" ht="13.8" x14ac:dyDescent="0.3"/>
    <row r="515" spans="7:9" s="1" customFormat="1" ht="13.8" x14ac:dyDescent="0.3"/>
    <row r="516" spans="7:9" s="1" customFormat="1" ht="13.8" x14ac:dyDescent="0.3"/>
    <row r="517" spans="7:9" s="1" customFormat="1" ht="13.8" x14ac:dyDescent="0.3"/>
    <row r="518" spans="7:9" s="1" customFormat="1" ht="13.8" x14ac:dyDescent="0.3"/>
    <row r="519" spans="7:9" s="1" customFormat="1" x14ac:dyDescent="0.3">
      <c r="I519" s="9"/>
    </row>
    <row r="520" spans="7:9" s="1" customFormat="1" x14ac:dyDescent="0.3">
      <c r="G520" s="9"/>
      <c r="H520" s="9"/>
      <c r="I520" s="9"/>
    </row>
    <row r="521" spans="7:9" s="1" customFormat="1" x14ac:dyDescent="0.3">
      <c r="G521" s="9"/>
      <c r="H521" s="9"/>
      <c r="I521" s="9"/>
    </row>
  </sheetData>
  <mergeCells count="13">
    <mergeCell ref="B48:O48"/>
    <mergeCell ref="B17:M17"/>
    <mergeCell ref="P19:R19"/>
    <mergeCell ref="B35:O35"/>
    <mergeCell ref="G47:O47"/>
    <mergeCell ref="B46:E46"/>
    <mergeCell ref="B47:E47"/>
    <mergeCell ref="E24:F24"/>
    <mergeCell ref="G24:H24"/>
    <mergeCell ref="B19:O19"/>
    <mergeCell ref="C24:D24"/>
    <mergeCell ref="B18:E18"/>
    <mergeCell ref="H18:M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18"/>
  <sheetViews>
    <sheetView workbookViewId="0">
      <selection activeCell="M18" sqref="M18"/>
    </sheetView>
  </sheetViews>
  <sheetFormatPr baseColWidth="10" defaultColWidth="11.44140625" defaultRowHeight="14.4" x14ac:dyDescent="0.3"/>
  <sheetData>
    <row r="1" spans="1:3" x14ac:dyDescent="0.3">
      <c r="A1" t="s">
        <v>32</v>
      </c>
      <c r="B1" t="s">
        <v>58</v>
      </c>
      <c r="C1" t="s">
        <v>59</v>
      </c>
    </row>
    <row r="2" spans="1:3" x14ac:dyDescent="0.3">
      <c r="A2" s="64">
        <v>2017</v>
      </c>
      <c r="B2" s="65">
        <v>161</v>
      </c>
      <c r="C2" s="65"/>
    </row>
    <row r="3" spans="1:3" x14ac:dyDescent="0.3">
      <c r="A3" s="64">
        <v>2018</v>
      </c>
      <c r="B3" s="65">
        <v>203</v>
      </c>
      <c r="C3" s="65"/>
    </row>
    <row r="4" spans="1:3" x14ac:dyDescent="0.3">
      <c r="A4" s="64">
        <v>2019</v>
      </c>
      <c r="B4" s="65">
        <v>180</v>
      </c>
      <c r="C4" s="65"/>
    </row>
    <row r="5" spans="1:3" x14ac:dyDescent="0.3">
      <c r="A5" s="64">
        <v>2020</v>
      </c>
      <c r="B5" s="65">
        <v>97</v>
      </c>
      <c r="C5" s="65"/>
    </row>
    <row r="6" spans="1:3" x14ac:dyDescent="0.3">
      <c r="A6" s="64">
        <v>2021</v>
      </c>
      <c r="B6" s="65">
        <v>115</v>
      </c>
    </row>
    <row r="7" spans="1:3" x14ac:dyDescent="0.3">
      <c r="A7" s="64" t="s">
        <v>60</v>
      </c>
      <c r="B7" s="65">
        <v>27</v>
      </c>
    </row>
    <row r="8" spans="1:3" x14ac:dyDescent="0.3">
      <c r="A8" s="62" t="s">
        <v>61</v>
      </c>
      <c r="B8" s="65">
        <v>32</v>
      </c>
    </row>
    <row r="9" spans="1:3" x14ac:dyDescent="0.3">
      <c r="A9" s="62"/>
      <c r="B9" s="63"/>
    </row>
    <row r="10" spans="1:3" ht="15" thickBot="1" x14ac:dyDescent="0.35">
      <c r="A10" s="62"/>
      <c r="B10" s="63"/>
    </row>
    <row r="11" spans="1:3" ht="55.8" thickBot="1" x14ac:dyDescent="0.35">
      <c r="A11" s="47" t="s">
        <v>32</v>
      </c>
      <c r="B11" s="48" t="s">
        <v>33</v>
      </c>
      <c r="C11" s="49" t="s">
        <v>34</v>
      </c>
    </row>
    <row r="12" spans="1:3" x14ac:dyDescent="0.3">
      <c r="A12" s="27">
        <v>2017</v>
      </c>
      <c r="B12" s="26">
        <v>161</v>
      </c>
      <c r="C12" s="16">
        <v>2130.7008215933324</v>
      </c>
    </row>
    <row r="13" spans="1:3" x14ac:dyDescent="0.3">
      <c r="A13" s="27">
        <v>2018</v>
      </c>
      <c r="B13" s="26">
        <v>203</v>
      </c>
      <c r="C13" s="16">
        <v>2673.8833422135594</v>
      </c>
    </row>
    <row r="14" spans="1:3" x14ac:dyDescent="0.3">
      <c r="A14" s="27">
        <v>2019</v>
      </c>
      <c r="B14" s="26">
        <v>180</v>
      </c>
      <c r="C14" s="16">
        <v>3228.6012075242234</v>
      </c>
    </row>
    <row r="15" spans="1:3" x14ac:dyDescent="0.3">
      <c r="A15" s="27">
        <v>2020</v>
      </c>
      <c r="B15" s="26">
        <v>97</v>
      </c>
      <c r="C15" s="16">
        <v>869.74274356212356</v>
      </c>
    </row>
    <row r="16" spans="1:3" x14ac:dyDescent="0.3">
      <c r="A16" s="50">
        <v>2021</v>
      </c>
      <c r="B16" s="51">
        <v>115</v>
      </c>
      <c r="C16" s="52">
        <v>1551.261655</v>
      </c>
    </row>
    <row r="17" spans="1:3" x14ac:dyDescent="0.3">
      <c r="A17" t="s">
        <v>62</v>
      </c>
      <c r="B17" s="65">
        <v>27</v>
      </c>
      <c r="C17" s="15">
        <v>590.14523992740806</v>
      </c>
    </row>
    <row r="18" spans="1:3" x14ac:dyDescent="0.3">
      <c r="A18" t="s">
        <v>63</v>
      </c>
      <c r="B18" s="65">
        <v>32</v>
      </c>
      <c r="C18" s="15">
        <v>382.73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198DAE"/>
  </sheetPr>
  <dimension ref="A1:X500"/>
  <sheetViews>
    <sheetView topLeftCell="A21" zoomScale="90" zoomScaleNormal="90" workbookViewId="0">
      <selection activeCell="A7" sqref="A7"/>
    </sheetView>
  </sheetViews>
  <sheetFormatPr baseColWidth="10" defaultColWidth="10.88671875" defaultRowHeight="14.4" x14ac:dyDescent="0.3"/>
  <cols>
    <col min="1" max="1" width="6.88671875" customWidth="1"/>
    <col min="2" max="2" width="15.6640625" customWidth="1"/>
    <col min="3" max="3" width="18.109375" customWidth="1"/>
    <col min="4" max="4" width="18.88671875" customWidth="1"/>
    <col min="5" max="5" width="19" customWidth="1"/>
    <col min="6" max="7" width="10.5546875" customWidth="1"/>
    <col min="8" max="8" width="12.109375" customWidth="1"/>
    <col min="9" max="9" width="13.6640625" customWidth="1"/>
    <col min="10" max="10" width="13.109375" customWidth="1"/>
    <col min="11" max="11" width="11" customWidth="1"/>
    <col min="12" max="12" width="13.44140625" customWidth="1"/>
    <col min="13" max="13" width="10.88671875" customWidth="1"/>
    <col min="14" max="14" width="14.109375" customWidth="1"/>
  </cols>
  <sheetData>
    <row r="1" spans="1:17" s="1" customFormat="1" ht="13.8" x14ac:dyDescent="0.3">
      <c r="E1" s="2"/>
    </row>
    <row r="2" spans="1:17" s="1" customFormat="1" ht="13.8" x14ac:dyDescent="0.3">
      <c r="E2" s="2"/>
    </row>
    <row r="3" spans="1:17" s="1" customFormat="1" ht="13.8" x14ac:dyDescent="0.3">
      <c r="E3" s="2"/>
    </row>
    <row r="4" spans="1:17" s="1" customFormat="1" ht="13.8" x14ac:dyDescent="0.3">
      <c r="A4" s="4" t="s">
        <v>29</v>
      </c>
    </row>
    <row r="5" spans="1:17" s="1" customFormat="1" ht="13.8" x14ac:dyDescent="0.3">
      <c r="A5" s="32" t="s">
        <v>13</v>
      </c>
      <c r="B5" s="32"/>
      <c r="C5" s="32"/>
      <c r="D5" s="32"/>
      <c r="E5" s="32"/>
      <c r="F5" s="32"/>
      <c r="G5" s="32"/>
      <c r="H5" s="32"/>
      <c r="I5" s="32"/>
      <c r="J5" s="32"/>
      <c r="K5" s="32"/>
      <c r="L5" s="32"/>
      <c r="M5" s="32"/>
      <c r="N5" s="32"/>
      <c r="O5" s="32"/>
    </row>
    <row r="6" spans="1:17" s="1" customFormat="1" ht="13.8" x14ac:dyDescent="0.3">
      <c r="A6" s="4" t="s">
        <v>2</v>
      </c>
    </row>
    <row r="7" spans="1:17" s="1" customFormat="1" ht="13.8" x14ac:dyDescent="0.3">
      <c r="A7" s="13" t="s">
        <v>3</v>
      </c>
    </row>
    <row r="8" spans="1:17" s="1" customFormat="1" ht="19.5" customHeight="1" x14ac:dyDescent="0.3"/>
    <row r="9" spans="1:17" s="1" customFormat="1" ht="34.5" customHeight="1" thickBot="1" x14ac:dyDescent="0.35">
      <c r="B9" s="271" t="s">
        <v>64</v>
      </c>
      <c r="C9" s="271"/>
      <c r="D9" s="271"/>
      <c r="E9" s="271"/>
      <c r="I9" s="272" t="s">
        <v>65</v>
      </c>
      <c r="J9" s="272"/>
      <c r="K9" s="272"/>
      <c r="L9" s="272"/>
      <c r="M9" s="272"/>
      <c r="N9" s="272"/>
      <c r="O9" s="272"/>
      <c r="P9" s="272"/>
      <c r="Q9" s="272"/>
    </row>
    <row r="10" spans="1:17" s="1" customFormat="1" ht="60" customHeight="1" thickBot="1" x14ac:dyDescent="0.35">
      <c r="I10" s="268" t="s">
        <v>33</v>
      </c>
      <c r="J10" s="269"/>
      <c r="K10" s="270"/>
      <c r="L10" s="268" t="s">
        <v>66</v>
      </c>
      <c r="M10" s="269"/>
      <c r="N10" s="270"/>
      <c r="O10" s="268" t="s">
        <v>43</v>
      </c>
      <c r="P10" s="269"/>
      <c r="Q10" s="270"/>
    </row>
    <row r="11" spans="1:17" s="1" customFormat="1" ht="36.75" customHeight="1" thickBot="1" x14ac:dyDescent="0.35">
      <c r="B11" s="83" t="s">
        <v>67</v>
      </c>
      <c r="C11" s="66" t="s">
        <v>33</v>
      </c>
      <c r="D11" s="66" t="s">
        <v>66</v>
      </c>
      <c r="E11" s="66" t="s">
        <v>43</v>
      </c>
      <c r="H11" s="157" t="s">
        <v>67</v>
      </c>
      <c r="I11" s="154" t="s">
        <v>68</v>
      </c>
      <c r="J11" s="70" t="s">
        <v>69</v>
      </c>
      <c r="K11" s="150" t="s">
        <v>70</v>
      </c>
      <c r="L11" s="158" t="s">
        <v>68</v>
      </c>
      <c r="M11" s="163" t="s">
        <v>69</v>
      </c>
      <c r="N11" s="164" t="s">
        <v>70</v>
      </c>
      <c r="O11" s="159" t="s">
        <v>68</v>
      </c>
      <c r="P11" s="89" t="s">
        <v>69</v>
      </c>
      <c r="Q11" s="151" t="s">
        <v>70</v>
      </c>
    </row>
    <row r="12" spans="1:17" s="1" customFormat="1" ht="15.75" customHeight="1" thickBot="1" x14ac:dyDescent="0.35">
      <c r="B12" s="84" t="s">
        <v>71</v>
      </c>
      <c r="C12" s="85">
        <v>130</v>
      </c>
      <c r="D12" s="81">
        <v>1441.9212496100001</v>
      </c>
      <c r="E12" s="81">
        <v>14536</v>
      </c>
      <c r="H12" s="152" t="s">
        <v>71</v>
      </c>
      <c r="I12" s="142">
        <v>103</v>
      </c>
      <c r="J12" s="81">
        <v>59</v>
      </c>
      <c r="K12" s="170">
        <v>-0.42718446601941745</v>
      </c>
      <c r="L12" s="165">
        <v>1124.2968125300001</v>
      </c>
      <c r="M12" s="162">
        <v>284.17</v>
      </c>
      <c r="N12" s="167">
        <v>-0.74724645944647516</v>
      </c>
      <c r="O12" s="139">
        <v>12409</v>
      </c>
      <c r="P12" s="81">
        <v>3626</v>
      </c>
      <c r="Q12" s="168">
        <f>(P12-O12)/O12</f>
        <v>-0.70779273108227903</v>
      </c>
    </row>
    <row r="13" spans="1:17" s="1" customFormat="1" ht="16.5" customHeight="1" x14ac:dyDescent="0.3">
      <c r="B13" s="86" t="s">
        <v>72</v>
      </c>
      <c r="C13" s="87">
        <v>2</v>
      </c>
      <c r="D13" s="75">
        <v>7.85</v>
      </c>
      <c r="E13" s="75">
        <v>15</v>
      </c>
      <c r="H13" s="153" t="s">
        <v>72</v>
      </c>
      <c r="I13" s="138">
        <v>2</v>
      </c>
      <c r="J13" s="75">
        <v>2</v>
      </c>
      <c r="K13" s="170">
        <v>0</v>
      </c>
      <c r="L13" s="149">
        <v>7.85</v>
      </c>
      <c r="M13" s="75">
        <v>12.1</v>
      </c>
      <c r="N13" s="167">
        <v>0.54140127388535031</v>
      </c>
      <c r="O13" s="145">
        <v>15</v>
      </c>
      <c r="P13" s="75">
        <v>27</v>
      </c>
      <c r="Q13" s="169">
        <f>(P13-O13)/O13</f>
        <v>0.8</v>
      </c>
    </row>
    <row r="14" spans="1:17" s="1" customFormat="1" ht="13.8" x14ac:dyDescent="0.3">
      <c r="B14" s="86" t="s">
        <v>73</v>
      </c>
      <c r="C14" s="87">
        <v>1</v>
      </c>
      <c r="D14" s="75">
        <v>0.7</v>
      </c>
      <c r="E14" s="75">
        <v>15</v>
      </c>
      <c r="F14" s="61"/>
      <c r="H14" s="153" t="s">
        <v>74</v>
      </c>
      <c r="I14" s="138" t="s">
        <v>48</v>
      </c>
      <c r="J14" s="141">
        <v>1</v>
      </c>
      <c r="K14" s="146"/>
      <c r="L14" s="160" t="s">
        <v>48</v>
      </c>
      <c r="M14" s="75">
        <v>25</v>
      </c>
      <c r="N14" s="148"/>
      <c r="O14" s="140" t="s">
        <v>48</v>
      </c>
      <c r="P14" s="75">
        <v>41</v>
      </c>
      <c r="Q14" s="147"/>
    </row>
    <row r="15" spans="1:17" s="1" customFormat="1" ht="13.8" x14ac:dyDescent="0.3">
      <c r="B15" s="86" t="s">
        <v>75</v>
      </c>
      <c r="C15" s="87">
        <v>1</v>
      </c>
      <c r="D15" s="75">
        <v>91.2</v>
      </c>
      <c r="E15" s="75">
        <v>1200</v>
      </c>
      <c r="H15" s="153" t="s">
        <v>76</v>
      </c>
      <c r="I15" s="138" t="s">
        <v>48</v>
      </c>
      <c r="J15" s="141">
        <v>1</v>
      </c>
      <c r="K15" s="146"/>
      <c r="L15" s="160" t="s">
        <v>48</v>
      </c>
      <c r="M15" s="75">
        <v>10.7699956094164</v>
      </c>
      <c r="N15" s="148"/>
      <c r="O15" s="139" t="s">
        <v>48</v>
      </c>
      <c r="P15" s="87">
        <v>25</v>
      </c>
      <c r="Q15" s="147"/>
    </row>
    <row r="16" spans="1:17" s="1" customFormat="1" thickBot="1" x14ac:dyDescent="0.35">
      <c r="B16" s="86" t="s">
        <v>77</v>
      </c>
      <c r="C16" s="87">
        <v>1</v>
      </c>
      <c r="D16" s="75">
        <v>6.64</v>
      </c>
      <c r="E16" s="75">
        <v>50</v>
      </c>
      <c r="H16" s="153" t="s">
        <v>78</v>
      </c>
      <c r="I16" s="138" t="s">
        <v>48</v>
      </c>
      <c r="J16" s="141">
        <v>1</v>
      </c>
      <c r="K16" s="146"/>
      <c r="L16" s="160" t="s">
        <v>48</v>
      </c>
      <c r="M16" s="75">
        <v>0.12</v>
      </c>
      <c r="N16" s="148"/>
      <c r="O16" s="139" t="s">
        <v>48</v>
      </c>
      <c r="P16" s="87">
        <v>2</v>
      </c>
      <c r="Q16" s="147"/>
    </row>
    <row r="17" spans="1:24" s="1" customFormat="1" thickBot="1" x14ac:dyDescent="0.35">
      <c r="B17" s="86" t="s">
        <v>79</v>
      </c>
      <c r="C17" s="87">
        <v>1</v>
      </c>
      <c r="D17" s="75">
        <v>3</v>
      </c>
      <c r="E17" s="75">
        <v>20</v>
      </c>
      <c r="H17" s="153" t="s">
        <v>77</v>
      </c>
      <c r="I17" s="138">
        <v>1</v>
      </c>
      <c r="J17" s="141" t="s">
        <v>48</v>
      </c>
      <c r="K17" s="170">
        <v>-1</v>
      </c>
      <c r="L17" s="149">
        <v>6.64</v>
      </c>
      <c r="M17" s="87" t="s">
        <v>48</v>
      </c>
      <c r="N17" s="167">
        <v>-1</v>
      </c>
      <c r="O17" s="140">
        <v>50</v>
      </c>
      <c r="P17" s="87">
        <v>0</v>
      </c>
      <c r="Q17" s="208">
        <f>(P17-O17)/O17</f>
        <v>-1</v>
      </c>
    </row>
    <row r="18" spans="1:24" s="1" customFormat="1" ht="14.1" customHeight="1" thickBot="1" x14ac:dyDescent="0.35">
      <c r="B18" s="88" t="s">
        <v>37</v>
      </c>
      <c r="C18" s="89">
        <f>+SUM(C12:C17)</f>
        <v>136</v>
      </c>
      <c r="D18" s="70">
        <f>+SUM(D12:D17)</f>
        <v>1551.3112496100002</v>
      </c>
      <c r="E18" s="70">
        <f>+SUM(E12:E17)</f>
        <v>15836</v>
      </c>
      <c r="H18" s="156" t="s">
        <v>75</v>
      </c>
      <c r="I18" s="143">
        <v>1</v>
      </c>
      <c r="J18" s="144">
        <v>1</v>
      </c>
      <c r="K18" s="170">
        <v>0</v>
      </c>
      <c r="L18" s="166">
        <v>91.2</v>
      </c>
      <c r="M18" s="161">
        <v>65.3</v>
      </c>
      <c r="N18" s="167">
        <v>-0.28399122807017552</v>
      </c>
      <c r="O18" s="145">
        <v>1200</v>
      </c>
      <c r="P18" s="209">
        <v>27</v>
      </c>
      <c r="Q18" s="208">
        <f>(P18-O18)/O18</f>
        <v>-0.97750000000000004</v>
      </c>
    </row>
    <row r="19" spans="1:24" s="1" customFormat="1" ht="15" customHeight="1" thickBot="1" x14ac:dyDescent="0.35">
      <c r="B19" s="6" t="s">
        <v>38</v>
      </c>
      <c r="C19" s="6"/>
      <c r="D19" s="6"/>
      <c r="E19" s="6"/>
      <c r="H19" s="155" t="s">
        <v>37</v>
      </c>
      <c r="I19" s="154">
        <f>SUM(I12:I18)</f>
        <v>107</v>
      </c>
      <c r="J19" s="70">
        <f>SUM(J12:J18)</f>
        <v>65</v>
      </c>
      <c r="K19" s="171">
        <f>(J19-I19)/I19</f>
        <v>-0.3925233644859813</v>
      </c>
      <c r="L19" s="172">
        <f>+SUM(L12:L18)</f>
        <v>1229.9868125300002</v>
      </c>
      <c r="M19" s="173">
        <f>SUM(M12:M18)</f>
        <v>397.45999560941647</v>
      </c>
      <c r="N19" s="174">
        <f>(M19-L19)/L19</f>
        <v>-0.67685832761745801</v>
      </c>
      <c r="O19" s="159">
        <f>SUM(O12:O18)</f>
        <v>13674</v>
      </c>
      <c r="P19" s="159">
        <f>SUM(P12:P18)</f>
        <v>3748</v>
      </c>
      <c r="Q19" s="175">
        <f>(P19-O19)/O19</f>
        <v>-0.72590317390668424</v>
      </c>
    </row>
    <row r="20" spans="1:24" s="1" customFormat="1" ht="17.399999999999999" customHeight="1" x14ac:dyDescent="0.3">
      <c r="B20" s="257" t="s">
        <v>39</v>
      </c>
      <c r="C20" s="257"/>
      <c r="D20" s="257"/>
      <c r="E20" s="257"/>
      <c r="H20" s="6" t="s">
        <v>38</v>
      </c>
    </row>
    <row r="21" spans="1:24" s="1" customFormat="1" ht="19.5" customHeight="1" x14ac:dyDescent="0.3">
      <c r="H21" s="6" t="s">
        <v>80</v>
      </c>
      <c r="I21" s="10"/>
      <c r="J21" s="10"/>
      <c r="K21" s="10"/>
      <c r="L21" s="8"/>
      <c r="M21" s="8"/>
    </row>
    <row r="22" spans="1:24" s="1" customFormat="1" ht="33.75" customHeight="1" x14ac:dyDescent="0.3">
      <c r="H22" s="257" t="s">
        <v>39</v>
      </c>
      <c r="I22" s="257"/>
      <c r="J22" s="257"/>
      <c r="K22" s="257"/>
      <c r="M22" s="8"/>
      <c r="R22" s="11"/>
      <c r="S22" s="11"/>
      <c r="T22" s="11"/>
      <c r="U22" s="179"/>
      <c r="V22" s="11"/>
      <c r="W22" s="11"/>
      <c r="X22" s="11"/>
    </row>
    <row r="23" spans="1:24" s="1" customFormat="1" ht="15" customHeight="1" x14ac:dyDescent="0.3">
      <c r="B23" s="10"/>
      <c r="C23" s="10"/>
      <c r="D23" s="10"/>
      <c r="E23" s="10"/>
      <c r="Q23" s="179"/>
      <c r="R23" s="181"/>
      <c r="S23" s="182"/>
      <c r="T23" s="182"/>
      <c r="U23" s="180"/>
      <c r="V23" s="181"/>
      <c r="W23" s="182"/>
      <c r="X23" s="182"/>
    </row>
    <row r="24" spans="1:24" s="1" customFormat="1" ht="15" customHeight="1" x14ac:dyDescent="0.3">
      <c r="B24" s="10"/>
      <c r="C24" s="10"/>
      <c r="D24" s="10"/>
      <c r="E24" s="10"/>
      <c r="Q24" s="180"/>
      <c r="R24" s="181"/>
      <c r="S24" s="182"/>
      <c r="T24" s="182"/>
      <c r="U24" s="180"/>
      <c r="V24" s="181"/>
      <c r="W24" s="182"/>
      <c r="X24" s="182"/>
    </row>
    <row r="25" spans="1:24" s="1" customFormat="1" ht="15" customHeight="1" x14ac:dyDescent="0.3">
      <c r="B25" s="10"/>
      <c r="C25" s="10"/>
      <c r="D25" s="10"/>
      <c r="E25" s="10"/>
      <c r="Q25" s="180"/>
      <c r="R25" s="181"/>
      <c r="S25" s="182"/>
      <c r="T25" s="182"/>
      <c r="U25" s="180"/>
      <c r="V25" s="181"/>
      <c r="W25" s="182"/>
      <c r="X25" s="182"/>
    </row>
    <row r="26" spans="1:24" s="1" customFormat="1" ht="15" customHeight="1" x14ac:dyDescent="0.3">
      <c r="B26" s="10"/>
      <c r="C26" s="10"/>
      <c r="D26" s="10"/>
      <c r="E26" s="10"/>
      <c r="Q26" s="180"/>
      <c r="R26" s="181"/>
      <c r="S26" s="182"/>
      <c r="T26" s="182"/>
      <c r="U26" s="180"/>
      <c r="V26" s="181"/>
      <c r="W26" s="182"/>
      <c r="X26" s="182"/>
    </row>
    <row r="27" spans="1:24" s="1" customFormat="1" ht="15" customHeight="1" x14ac:dyDescent="0.3">
      <c r="B27" s="10"/>
      <c r="C27" s="10"/>
      <c r="D27" s="10"/>
      <c r="E27" s="10"/>
      <c r="Q27" s="180"/>
      <c r="R27" s="183"/>
      <c r="S27" s="184"/>
      <c r="T27" s="184"/>
      <c r="U27" s="180"/>
      <c r="V27" s="183"/>
      <c r="W27" s="184"/>
      <c r="X27" s="184"/>
    </row>
    <row r="28" spans="1:24" s="1" customFormat="1" ht="14.1" customHeight="1" x14ac:dyDescent="0.3">
      <c r="B28" s="10"/>
      <c r="C28" s="10"/>
      <c r="D28" s="10"/>
      <c r="E28" s="10"/>
      <c r="Q28" s="180"/>
    </row>
    <row r="29" spans="1:24" s="1" customFormat="1" ht="15" customHeight="1" x14ac:dyDescent="0.3">
      <c r="A29" s="60"/>
      <c r="B29" s="267" t="s">
        <v>81</v>
      </c>
      <c r="C29" s="267"/>
      <c r="D29" s="267"/>
      <c r="E29" s="267"/>
      <c r="F29" s="267"/>
      <c r="G29" s="267"/>
      <c r="H29" s="267"/>
      <c r="I29" s="267"/>
      <c r="J29" s="267"/>
      <c r="K29" s="267"/>
      <c r="L29" s="267"/>
    </row>
    <row r="30" spans="1:24" s="1" customFormat="1" ht="15" customHeight="1" x14ac:dyDescent="0.3">
      <c r="A30" s="60"/>
      <c r="B30" s="267"/>
      <c r="C30" s="267"/>
      <c r="D30" s="267"/>
      <c r="E30" s="267"/>
      <c r="F30" s="267"/>
      <c r="G30" s="267"/>
      <c r="H30" s="267"/>
      <c r="I30" s="267"/>
      <c r="J30" s="267"/>
      <c r="K30" s="267"/>
      <c r="L30" s="267"/>
    </row>
    <row r="31" spans="1:24" s="1" customFormat="1" ht="15" customHeight="1" x14ac:dyDescent="0.3">
      <c r="A31" s="60"/>
      <c r="B31" s="267"/>
      <c r="C31" s="267"/>
      <c r="D31" s="267"/>
      <c r="E31" s="267"/>
      <c r="F31" s="267"/>
      <c r="G31" s="267"/>
      <c r="H31" s="267"/>
      <c r="I31" s="267"/>
      <c r="J31" s="267"/>
      <c r="K31" s="267"/>
      <c r="L31" s="267"/>
    </row>
    <row r="32" spans="1:24" s="1" customFormat="1" ht="15" customHeight="1" x14ac:dyDescent="0.3">
      <c r="A32" s="60"/>
      <c r="B32" s="267"/>
      <c r="C32" s="267"/>
      <c r="D32" s="267"/>
      <c r="E32" s="267"/>
      <c r="F32" s="267"/>
      <c r="G32" s="267"/>
      <c r="H32" s="267"/>
      <c r="I32" s="267"/>
      <c r="J32" s="267"/>
      <c r="K32" s="267"/>
      <c r="L32" s="267"/>
    </row>
    <row r="33" spans="1:13" s="1" customFormat="1" ht="14.1" customHeight="1" x14ac:dyDescent="0.3">
      <c r="A33" s="60"/>
      <c r="B33" s="267"/>
      <c r="C33" s="267"/>
      <c r="D33" s="267"/>
      <c r="E33" s="267"/>
      <c r="F33" s="267"/>
      <c r="G33" s="267"/>
      <c r="H33" s="267"/>
      <c r="I33" s="267"/>
      <c r="J33" s="267"/>
      <c r="K33" s="267"/>
      <c r="L33" s="267"/>
    </row>
    <row r="34" spans="1:13" s="1" customFormat="1" ht="99" customHeight="1" x14ac:dyDescent="0.3">
      <c r="A34" s="60"/>
      <c r="B34" s="267"/>
      <c r="C34" s="267"/>
      <c r="D34" s="267"/>
      <c r="E34" s="267"/>
      <c r="F34" s="267"/>
      <c r="G34" s="267"/>
      <c r="H34" s="267"/>
      <c r="I34" s="267"/>
      <c r="J34" s="267"/>
      <c r="K34" s="267"/>
      <c r="L34" s="267"/>
    </row>
    <row r="35" spans="1:13" s="1" customFormat="1" ht="14.1" customHeight="1" x14ac:dyDescent="0.3">
      <c r="D35" s="101"/>
    </row>
    <row r="36" spans="1:13" s="1" customFormat="1" ht="47.25" customHeight="1" x14ac:dyDescent="0.3"/>
    <row r="37" spans="1:13" s="1" customFormat="1" ht="13.8" x14ac:dyDescent="0.3">
      <c r="M37" s="10"/>
    </row>
    <row r="38" spans="1:13" s="1" customFormat="1" ht="13.8" x14ac:dyDescent="0.3"/>
    <row r="39" spans="1:13" s="1" customFormat="1" ht="13.8" x14ac:dyDescent="0.3"/>
    <row r="40" spans="1:13" s="1" customFormat="1" ht="24" customHeight="1" x14ac:dyDescent="0.3"/>
    <row r="41" spans="1:13" s="1" customFormat="1" ht="13.8" x14ac:dyDescent="0.3"/>
    <row r="42" spans="1:13" s="1" customFormat="1" ht="13.8" x14ac:dyDescent="0.3"/>
    <row r="43" spans="1:13" s="1" customFormat="1" ht="13.8" x14ac:dyDescent="0.3"/>
    <row r="44" spans="1:13" s="1" customFormat="1" ht="13.8" x14ac:dyDescent="0.3"/>
    <row r="45" spans="1:13" s="1" customFormat="1" ht="13.8" x14ac:dyDescent="0.3"/>
    <row r="46" spans="1:13" s="1" customFormat="1" ht="13.8" x14ac:dyDescent="0.3"/>
    <row r="47" spans="1:13" s="1" customFormat="1" ht="13.8" x14ac:dyDescent="0.3"/>
    <row r="48" spans="1:13" s="1" customFormat="1" ht="13.8" x14ac:dyDescent="0.3"/>
    <row r="49" s="1" customFormat="1" ht="13.8" x14ac:dyDescent="0.3"/>
    <row r="50" s="1" customFormat="1" ht="13.8" x14ac:dyDescent="0.3"/>
    <row r="51" s="1" customFormat="1" ht="13.8" x14ac:dyDescent="0.3"/>
    <row r="52" s="1" customFormat="1" ht="13.8" x14ac:dyDescent="0.3"/>
    <row r="53" s="1" customFormat="1" ht="13.8" x14ac:dyDescent="0.3"/>
    <row r="54" s="1" customFormat="1" ht="13.8" x14ac:dyDescent="0.3"/>
    <row r="55" s="1" customFormat="1" ht="13.8" x14ac:dyDescent="0.3"/>
    <row r="56" s="1" customFormat="1" ht="13.8" x14ac:dyDescent="0.3"/>
    <row r="57" s="1" customFormat="1" ht="13.8" x14ac:dyDescent="0.3"/>
    <row r="58" s="1" customFormat="1" ht="13.8" x14ac:dyDescent="0.3"/>
    <row r="59" s="1" customFormat="1" ht="13.8" x14ac:dyDescent="0.3"/>
    <row r="60" s="1" customFormat="1" ht="13.8" x14ac:dyDescent="0.3"/>
    <row r="61" s="1" customFormat="1" ht="13.8" x14ac:dyDescent="0.3"/>
    <row r="62" s="1" customFormat="1" ht="13.8" x14ac:dyDescent="0.3"/>
    <row r="63" s="1" customFormat="1" ht="13.8" x14ac:dyDescent="0.3"/>
    <row r="64" s="1" customFormat="1" ht="13.8" x14ac:dyDescent="0.3"/>
    <row r="65" s="1" customFormat="1" ht="13.8" x14ac:dyDescent="0.3"/>
    <row r="66" s="1" customFormat="1" ht="13.8" x14ac:dyDescent="0.3"/>
    <row r="67" s="1" customFormat="1" ht="13.8" x14ac:dyDescent="0.3"/>
    <row r="68" s="1" customFormat="1" ht="13.8" x14ac:dyDescent="0.3"/>
    <row r="69" s="1" customFormat="1" ht="13.8" x14ac:dyDescent="0.3"/>
    <row r="70" s="1" customFormat="1" ht="13.8" x14ac:dyDescent="0.3"/>
    <row r="71" s="1" customFormat="1" ht="13.8" x14ac:dyDescent="0.3"/>
    <row r="72" s="1" customFormat="1" ht="13.8" x14ac:dyDescent="0.3"/>
    <row r="73" s="1" customFormat="1" ht="13.8" x14ac:dyDescent="0.3"/>
    <row r="74" s="1" customFormat="1" ht="13.8" x14ac:dyDescent="0.3"/>
    <row r="75" s="1" customFormat="1" ht="13.8" x14ac:dyDescent="0.3"/>
    <row r="76" s="1" customFormat="1" ht="13.8" x14ac:dyDescent="0.3"/>
    <row r="77" s="1" customFormat="1" ht="13.8" x14ac:dyDescent="0.3"/>
    <row r="78" s="1" customFormat="1" ht="13.8" x14ac:dyDescent="0.3"/>
    <row r="79" s="1" customFormat="1" ht="13.8" x14ac:dyDescent="0.3"/>
    <row r="80" s="1" customFormat="1" ht="13.8" x14ac:dyDescent="0.3"/>
    <row r="81" s="1" customFormat="1" ht="13.8" x14ac:dyDescent="0.3"/>
    <row r="82" s="1" customFormat="1" ht="13.8" x14ac:dyDescent="0.3"/>
    <row r="83" s="1" customFormat="1" ht="13.8" x14ac:dyDescent="0.3"/>
    <row r="84" s="1" customFormat="1" ht="13.8" x14ac:dyDescent="0.3"/>
    <row r="85" s="1" customFormat="1" ht="13.8" x14ac:dyDescent="0.3"/>
    <row r="86" s="1" customFormat="1" ht="13.8" x14ac:dyDescent="0.3"/>
    <row r="87" s="1" customFormat="1" ht="13.8" x14ac:dyDescent="0.3"/>
    <row r="88" s="1" customFormat="1" ht="13.8" x14ac:dyDescent="0.3"/>
    <row r="89" s="1" customFormat="1" ht="13.8" x14ac:dyDescent="0.3"/>
    <row r="90" s="1" customFormat="1" ht="13.8" x14ac:dyDescent="0.3"/>
    <row r="91" s="1" customFormat="1" ht="13.8" x14ac:dyDescent="0.3"/>
    <row r="92" s="1" customFormat="1" ht="13.8" x14ac:dyDescent="0.3"/>
    <row r="93" s="1" customFormat="1" ht="13.8" x14ac:dyDescent="0.3"/>
    <row r="94" s="1" customFormat="1" ht="13.8" x14ac:dyDescent="0.3"/>
    <row r="95" s="1" customFormat="1" ht="13.8" x14ac:dyDescent="0.3"/>
    <row r="96" s="1" customFormat="1" ht="13.8" x14ac:dyDescent="0.3"/>
    <row r="97" s="1" customFormat="1" ht="13.8" x14ac:dyDescent="0.3"/>
    <row r="98" s="1" customFormat="1" ht="13.8" x14ac:dyDescent="0.3"/>
    <row r="99" s="1" customFormat="1" ht="13.8" x14ac:dyDescent="0.3"/>
    <row r="100" s="1" customFormat="1" ht="13.8" x14ac:dyDescent="0.3"/>
    <row r="101" s="1" customFormat="1" ht="13.8" x14ac:dyDescent="0.3"/>
    <row r="102" s="1" customFormat="1" ht="13.8" x14ac:dyDescent="0.3"/>
    <row r="103" s="1" customFormat="1" ht="13.8" x14ac:dyDescent="0.3"/>
    <row r="104" s="1" customFormat="1" ht="13.8" x14ac:dyDescent="0.3"/>
    <row r="105" s="1" customFormat="1" ht="13.8" x14ac:dyDescent="0.3"/>
    <row r="106" s="1" customFormat="1" ht="13.8" x14ac:dyDescent="0.3"/>
    <row r="107" s="1" customFormat="1" ht="13.8" x14ac:dyDescent="0.3"/>
    <row r="108" s="1" customFormat="1" ht="13.8" x14ac:dyDescent="0.3"/>
    <row r="109" s="1" customFormat="1" ht="13.8" x14ac:dyDescent="0.3"/>
    <row r="110" s="1" customFormat="1" ht="13.8" x14ac:dyDescent="0.3"/>
    <row r="111" s="1" customFormat="1" ht="13.8" x14ac:dyDescent="0.3"/>
    <row r="112"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pans="2:5" s="1" customFormat="1" ht="13.8" x14ac:dyDescent="0.3"/>
    <row r="482" spans="2:5" s="1" customFormat="1" ht="13.8" x14ac:dyDescent="0.3"/>
    <row r="483" spans="2:5" s="1" customFormat="1" ht="13.8" x14ac:dyDescent="0.3"/>
    <row r="484" spans="2:5" s="1" customFormat="1" ht="13.8" x14ac:dyDescent="0.3"/>
    <row r="485" spans="2:5" s="1" customFormat="1" ht="13.8" x14ac:dyDescent="0.3"/>
    <row r="486" spans="2:5" s="1" customFormat="1" ht="13.8" x14ac:dyDescent="0.3"/>
    <row r="487" spans="2:5" s="1" customFormat="1" x14ac:dyDescent="0.3">
      <c r="B487"/>
      <c r="C487"/>
      <c r="D487"/>
      <c r="E487"/>
    </row>
    <row r="488" spans="2:5" s="1" customFormat="1" x14ac:dyDescent="0.3">
      <c r="B488"/>
      <c r="C488"/>
      <c r="D488"/>
      <c r="E488"/>
    </row>
    <row r="489" spans="2:5" s="1" customFormat="1" x14ac:dyDescent="0.3">
      <c r="B489"/>
      <c r="C489"/>
      <c r="D489"/>
      <c r="E489"/>
    </row>
    <row r="490" spans="2:5" s="1" customFormat="1" x14ac:dyDescent="0.3">
      <c r="B490"/>
      <c r="C490"/>
      <c r="D490"/>
      <c r="E490"/>
    </row>
    <row r="491" spans="2:5" s="1" customFormat="1" x14ac:dyDescent="0.3">
      <c r="B491"/>
      <c r="C491"/>
      <c r="D491"/>
      <c r="E491"/>
    </row>
    <row r="492" spans="2:5" s="1" customFormat="1" x14ac:dyDescent="0.3">
      <c r="B492"/>
      <c r="C492"/>
      <c r="D492"/>
      <c r="E492"/>
    </row>
    <row r="493" spans="2:5" s="1" customFormat="1" x14ac:dyDescent="0.3">
      <c r="B493"/>
      <c r="C493"/>
      <c r="D493"/>
      <c r="E493"/>
    </row>
    <row r="494" spans="2:5" s="1" customFormat="1" x14ac:dyDescent="0.3">
      <c r="B494"/>
      <c r="C494"/>
      <c r="D494"/>
      <c r="E494"/>
    </row>
    <row r="495" spans="2:5" s="1" customFormat="1" x14ac:dyDescent="0.3">
      <c r="B495"/>
      <c r="C495"/>
      <c r="D495"/>
      <c r="E495"/>
    </row>
    <row r="496" spans="2:5" s="1" customFormat="1" x14ac:dyDescent="0.3">
      <c r="B496"/>
      <c r="C496"/>
      <c r="D496"/>
      <c r="E496"/>
    </row>
    <row r="497" spans="2:17" s="1" customFormat="1" x14ac:dyDescent="0.3">
      <c r="B497"/>
      <c r="C497"/>
      <c r="D497"/>
      <c r="E497"/>
    </row>
    <row r="498" spans="2:17" s="1" customFormat="1" x14ac:dyDescent="0.3">
      <c r="B498"/>
      <c r="C498"/>
      <c r="D498"/>
      <c r="E498"/>
    </row>
    <row r="499" spans="2:17" s="1" customFormat="1" x14ac:dyDescent="0.3">
      <c r="B499"/>
      <c r="C499"/>
      <c r="D499"/>
      <c r="E499"/>
      <c r="I499"/>
      <c r="J499"/>
      <c r="K499"/>
      <c r="L499"/>
    </row>
    <row r="500" spans="2:17" x14ac:dyDescent="0.3">
      <c r="M500" s="1"/>
      <c r="N500" s="1"/>
      <c r="O500" s="1"/>
      <c r="P500" s="1"/>
      <c r="Q500" s="1"/>
    </row>
  </sheetData>
  <sortState ref="B11:E18">
    <sortCondition descending="1" ref="C11:C18"/>
  </sortState>
  <mergeCells count="8">
    <mergeCell ref="B29:L34"/>
    <mergeCell ref="O10:Q10"/>
    <mergeCell ref="B20:E20"/>
    <mergeCell ref="B9:E9"/>
    <mergeCell ref="H22:K22"/>
    <mergeCell ref="I10:K10"/>
    <mergeCell ref="L10:N10"/>
    <mergeCell ref="I9:Q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1FB5DF"/>
  </sheetPr>
  <dimension ref="A1:T556"/>
  <sheetViews>
    <sheetView topLeftCell="A81" zoomScaleNormal="100" workbookViewId="0">
      <selection activeCell="B103" sqref="B103:I103"/>
    </sheetView>
  </sheetViews>
  <sheetFormatPr baseColWidth="10" defaultColWidth="10.88671875" defaultRowHeight="14.4" x14ac:dyDescent="0.3"/>
  <cols>
    <col min="1" max="1" width="8.44140625" customWidth="1"/>
    <col min="2" max="2" width="25.44140625" customWidth="1"/>
    <col min="3" max="5" width="14.109375" customWidth="1"/>
    <col min="6" max="6" width="12.88671875" customWidth="1"/>
    <col min="7" max="8" width="14.109375" customWidth="1"/>
    <col min="9" max="9" width="23.88671875" bestFit="1" customWidth="1"/>
    <col min="10" max="10" width="16" customWidth="1"/>
    <col min="14" max="14" width="12.33203125" customWidth="1"/>
  </cols>
  <sheetData>
    <row r="1" spans="1:16" s="1" customFormat="1" ht="13.8" x14ac:dyDescent="0.3">
      <c r="E1" s="2"/>
      <c r="M1" s="3"/>
    </row>
    <row r="2" spans="1:16" s="1" customFormat="1" ht="13.8" x14ac:dyDescent="0.3">
      <c r="E2" s="2"/>
      <c r="M2" s="3"/>
    </row>
    <row r="3" spans="1:16" s="1" customFormat="1" ht="13.8" x14ac:dyDescent="0.3">
      <c r="E3" s="2"/>
      <c r="M3" s="3"/>
    </row>
    <row r="4" spans="1:16" s="1" customFormat="1" ht="13.8" x14ac:dyDescent="0.3">
      <c r="A4" s="4" t="s">
        <v>29</v>
      </c>
      <c r="M4" s="3"/>
    </row>
    <row r="5" spans="1:16" s="1" customFormat="1" ht="13.8" x14ac:dyDescent="0.3">
      <c r="A5" s="33" t="s">
        <v>18</v>
      </c>
      <c r="B5" s="33"/>
      <c r="C5" s="33"/>
      <c r="D5" s="33"/>
      <c r="E5" s="33"/>
      <c r="F5" s="33"/>
      <c r="G5" s="33"/>
      <c r="H5" s="33"/>
      <c r="I5" s="33"/>
      <c r="J5" s="33"/>
      <c r="K5" s="33"/>
      <c r="L5" s="33"/>
      <c r="M5" s="33"/>
      <c r="N5" s="33"/>
      <c r="O5" s="33"/>
      <c r="P5" s="33"/>
    </row>
    <row r="6" spans="1:16" s="1" customFormat="1" ht="13.8" x14ac:dyDescent="0.3">
      <c r="A6" s="4" t="s">
        <v>2</v>
      </c>
      <c r="M6" s="3"/>
    </row>
    <row r="7" spans="1:16" s="1" customFormat="1" ht="13.8" x14ac:dyDescent="0.3">
      <c r="A7" s="13" t="s">
        <v>3</v>
      </c>
      <c r="M7" s="3"/>
    </row>
    <row r="8" spans="1:16" s="1" customFormat="1" ht="13.8" x14ac:dyDescent="0.3"/>
    <row r="9" spans="1:16" s="1" customFormat="1" ht="13.8" x14ac:dyDescent="0.3">
      <c r="G9" s="40"/>
      <c r="H9" s="40"/>
      <c r="I9" s="40"/>
      <c r="J9" s="40"/>
      <c r="K9" s="40"/>
    </row>
    <row r="10" spans="1:16" s="1" customFormat="1" ht="13.8" x14ac:dyDescent="0.3">
      <c r="B10" s="4" t="s">
        <v>82</v>
      </c>
      <c r="G10" s="40"/>
      <c r="H10" s="40"/>
      <c r="I10" s="40"/>
      <c r="J10" s="40"/>
      <c r="K10" s="40"/>
      <c r="L10" s="40"/>
      <c r="M10" s="40"/>
      <c r="N10" s="40"/>
      <c r="O10" s="40"/>
    </row>
    <row r="11" spans="1:16" s="1" customFormat="1" ht="13.8" x14ac:dyDescent="0.3">
      <c r="B11" s="4"/>
      <c r="G11" s="40"/>
      <c r="H11" s="40"/>
      <c r="I11" s="40"/>
      <c r="J11" s="40"/>
      <c r="K11" s="40"/>
      <c r="L11" s="40"/>
      <c r="M11" s="40"/>
      <c r="N11" s="40"/>
      <c r="O11" s="40"/>
    </row>
    <row r="12" spans="1:16" s="1" customFormat="1" ht="24" customHeight="1" x14ac:dyDescent="0.3">
      <c r="B12" s="90"/>
      <c r="C12" s="274" t="s">
        <v>33</v>
      </c>
      <c r="D12" s="274"/>
      <c r="E12" s="274" t="s">
        <v>42</v>
      </c>
      <c r="F12" s="274"/>
      <c r="G12" s="275" t="s">
        <v>35</v>
      </c>
      <c r="H12" s="276"/>
      <c r="J12" s="40" t="s">
        <v>83</v>
      </c>
      <c r="K12" s="40" t="s">
        <v>84</v>
      </c>
      <c r="L12" s="40" t="s">
        <v>85</v>
      </c>
      <c r="M12" s="40"/>
      <c r="N12" s="40"/>
      <c r="O12" s="40"/>
    </row>
    <row r="13" spans="1:16" s="1" customFormat="1" ht="27.6" x14ac:dyDescent="0.3">
      <c r="B13" s="83" t="s">
        <v>86</v>
      </c>
      <c r="C13" s="66" t="s">
        <v>44</v>
      </c>
      <c r="D13" s="66" t="s">
        <v>87</v>
      </c>
      <c r="E13" s="66" t="s">
        <v>46</v>
      </c>
      <c r="F13" s="66" t="s">
        <v>87</v>
      </c>
      <c r="G13" s="114" t="s">
        <v>47</v>
      </c>
      <c r="H13" s="115" t="s">
        <v>87</v>
      </c>
      <c r="J13" s="1" t="s">
        <v>88</v>
      </c>
      <c r="K13" s="205">
        <f>SUM(C24:C45)</f>
        <v>35</v>
      </c>
      <c r="L13" s="56">
        <f>SUM(D24:D45)</f>
        <v>0.25185185185185199</v>
      </c>
      <c r="M13" s="40"/>
      <c r="N13" s="40"/>
      <c r="O13" s="40"/>
      <c r="P13" s="5"/>
    </row>
    <row r="14" spans="1:16" s="1" customFormat="1" ht="13.8" x14ac:dyDescent="0.25">
      <c r="B14" s="91" t="s">
        <v>89</v>
      </c>
      <c r="C14" s="92">
        <v>39</v>
      </c>
      <c r="D14" s="93">
        <v>0.28888888888888886</v>
      </c>
      <c r="E14" s="75">
        <v>413.37225665</v>
      </c>
      <c r="F14" s="94">
        <f>+E14/$E$46</f>
        <v>0.2664663566089151</v>
      </c>
      <c r="G14" s="75">
        <v>6510</v>
      </c>
      <c r="H14" s="94">
        <f t="shared" ref="H14:H45" si="0">+G14/$G$46</f>
        <v>0.41108865875221018</v>
      </c>
      <c r="J14" s="91" t="s">
        <v>89</v>
      </c>
      <c r="K14" s="92">
        <v>39</v>
      </c>
      <c r="L14" s="93">
        <v>0.28888888888888886</v>
      </c>
      <c r="M14" s="40"/>
      <c r="N14" s="40"/>
      <c r="O14" s="40"/>
      <c r="P14" s="5"/>
    </row>
    <row r="15" spans="1:16" s="1" customFormat="1" ht="13.8" x14ac:dyDescent="0.25">
      <c r="B15" s="91" t="s">
        <v>90</v>
      </c>
      <c r="C15" s="92">
        <v>13</v>
      </c>
      <c r="D15" s="93">
        <v>9.6296296296296297E-2</v>
      </c>
      <c r="E15" s="75">
        <v>148.42757198000001</v>
      </c>
      <c r="F15" s="94">
        <f t="shared" ref="F15:F45" si="1">+E15/$E$46</f>
        <v>9.567878271837113E-2</v>
      </c>
      <c r="G15" s="75">
        <v>1760</v>
      </c>
      <c r="H15" s="94">
        <f t="shared" si="0"/>
        <v>0.1111391765597373</v>
      </c>
      <c r="J15" s="91" t="s">
        <v>90</v>
      </c>
      <c r="K15" s="92">
        <v>13</v>
      </c>
      <c r="L15" s="93">
        <v>9.6296296296296297E-2</v>
      </c>
      <c r="M15" s="40"/>
      <c r="N15" s="40"/>
      <c r="O15" s="40"/>
      <c r="P15" s="5"/>
    </row>
    <row r="16" spans="1:16" s="1" customFormat="1" ht="13.8" x14ac:dyDescent="0.25">
      <c r="B16" s="91" t="s">
        <v>91</v>
      </c>
      <c r="C16" s="92">
        <v>9</v>
      </c>
      <c r="D16" s="93">
        <v>6.6666666666666666E-2</v>
      </c>
      <c r="E16" s="75">
        <v>99.85</v>
      </c>
      <c r="F16" s="94">
        <f t="shared" si="1"/>
        <v>6.4364904222219937E-2</v>
      </c>
      <c r="G16" s="75">
        <v>1304</v>
      </c>
      <c r="H16" s="94">
        <f t="shared" si="0"/>
        <v>8.2344026269259921E-2</v>
      </c>
      <c r="J16" s="91" t="s">
        <v>91</v>
      </c>
      <c r="K16" s="92">
        <v>9</v>
      </c>
      <c r="L16" s="93">
        <v>6.6666666666666666E-2</v>
      </c>
      <c r="M16" s="40"/>
      <c r="N16" s="40"/>
      <c r="O16" s="40"/>
      <c r="P16" s="5"/>
    </row>
    <row r="17" spans="2:16" s="1" customFormat="1" ht="13.8" x14ac:dyDescent="0.25">
      <c r="B17" s="91" t="s">
        <v>92</v>
      </c>
      <c r="C17" s="92">
        <v>9</v>
      </c>
      <c r="D17" s="93">
        <v>6.6666666666666666E-2</v>
      </c>
      <c r="E17" s="75">
        <v>109.36</v>
      </c>
      <c r="F17" s="94">
        <f t="shared" si="1"/>
        <v>7.0495202060510492E-2</v>
      </c>
      <c r="G17" s="75">
        <v>548</v>
      </c>
      <c r="H17" s="94">
        <f t="shared" si="0"/>
        <v>3.4604698156100025E-2</v>
      </c>
      <c r="J17" s="91" t="s">
        <v>92</v>
      </c>
      <c r="K17" s="92">
        <v>9</v>
      </c>
      <c r="L17" s="93">
        <v>6.6666666666666666E-2</v>
      </c>
      <c r="M17" s="40"/>
      <c r="N17" s="40"/>
      <c r="O17" s="40"/>
      <c r="P17" s="5"/>
    </row>
    <row r="18" spans="2:16" s="1" customFormat="1" ht="13.8" x14ac:dyDescent="0.25">
      <c r="B18" s="91" t="s">
        <v>93</v>
      </c>
      <c r="C18" s="92">
        <v>7</v>
      </c>
      <c r="D18" s="93">
        <v>5.185185185185185E-2</v>
      </c>
      <c r="E18" s="75">
        <v>60.571989400000007</v>
      </c>
      <c r="F18" s="94">
        <f t="shared" si="1"/>
        <v>3.9045671470008231E-2</v>
      </c>
      <c r="G18" s="75">
        <v>382</v>
      </c>
      <c r="H18" s="94">
        <f t="shared" si="0"/>
        <v>2.4122253094215711E-2</v>
      </c>
      <c r="J18" s="91" t="s">
        <v>93</v>
      </c>
      <c r="K18" s="92">
        <v>7</v>
      </c>
      <c r="L18" s="93">
        <v>5.185185185185185E-2</v>
      </c>
      <c r="M18" s="40"/>
      <c r="N18" s="40"/>
      <c r="O18" s="40"/>
      <c r="P18" s="5"/>
    </row>
    <row r="19" spans="2:16" s="1" customFormat="1" ht="13.8" x14ac:dyDescent="0.25">
      <c r="B19" s="91" t="s">
        <v>94</v>
      </c>
      <c r="C19" s="92">
        <v>6</v>
      </c>
      <c r="D19" s="93">
        <v>4.4444444444444446E-2</v>
      </c>
      <c r="E19" s="75">
        <v>21.450978649</v>
      </c>
      <c r="F19" s="94">
        <f t="shared" si="1"/>
        <v>1.3827643327148422E-2</v>
      </c>
      <c r="G19" s="75">
        <v>424</v>
      </c>
      <c r="H19" s="94">
        <f t="shared" si="0"/>
        <v>2.6774437989391262E-2</v>
      </c>
      <c r="J19" s="91" t="s">
        <v>94</v>
      </c>
      <c r="K19" s="92">
        <v>6</v>
      </c>
      <c r="L19" s="93">
        <v>4.4444444444444446E-2</v>
      </c>
      <c r="M19" s="40"/>
      <c r="N19" s="40"/>
      <c r="O19" s="40"/>
      <c r="P19" s="5"/>
    </row>
    <row r="20" spans="2:16" s="1" customFormat="1" ht="13.8" x14ac:dyDescent="0.25">
      <c r="B20" s="91" t="s">
        <v>95</v>
      </c>
      <c r="C20" s="92">
        <v>5</v>
      </c>
      <c r="D20" s="93">
        <v>3.7037037037037035E-2</v>
      </c>
      <c r="E20" s="75">
        <v>57.635839525999998</v>
      </c>
      <c r="F20" s="94">
        <f t="shared" si="1"/>
        <v>3.7152982382155517E-2</v>
      </c>
      <c r="G20" s="75">
        <v>558</v>
      </c>
      <c r="H20" s="94">
        <f t="shared" si="0"/>
        <v>3.5236170750189443E-2</v>
      </c>
      <c r="J20" s="91" t="s">
        <v>95</v>
      </c>
      <c r="K20" s="92">
        <v>5</v>
      </c>
      <c r="L20" s="93">
        <v>3.7037037037037035E-2</v>
      </c>
      <c r="M20" s="40"/>
      <c r="N20" s="40"/>
      <c r="O20" s="40"/>
      <c r="P20" s="5"/>
    </row>
    <row r="21" spans="2:16" s="1" customFormat="1" ht="13.8" x14ac:dyDescent="0.25">
      <c r="B21" s="91" t="s">
        <v>96</v>
      </c>
      <c r="C21" s="92">
        <v>5</v>
      </c>
      <c r="D21" s="93">
        <v>3.7037037037037035E-2</v>
      </c>
      <c r="E21" s="75">
        <v>9.7000000000000011</v>
      </c>
      <c r="F21" s="94">
        <f t="shared" si="1"/>
        <v>6.2527748718631294E-3</v>
      </c>
      <c r="G21" s="75">
        <v>180</v>
      </c>
      <c r="H21" s="94">
        <f t="shared" si="0"/>
        <v>1.1366506693609498E-2</v>
      </c>
      <c r="J21" s="91" t="s">
        <v>96</v>
      </c>
      <c r="K21" s="92">
        <v>5</v>
      </c>
      <c r="L21" s="93">
        <v>3.7037037037037035E-2</v>
      </c>
      <c r="M21" s="40"/>
      <c r="N21" s="40"/>
      <c r="O21" s="40"/>
      <c r="P21" s="5"/>
    </row>
    <row r="22" spans="2:16" s="1" customFormat="1" ht="13.8" x14ac:dyDescent="0.25">
      <c r="B22" s="91" t="s">
        <v>97</v>
      </c>
      <c r="C22" s="92">
        <v>4</v>
      </c>
      <c r="D22" s="93">
        <v>2.9629629629629631E-2</v>
      </c>
      <c r="E22" s="75">
        <v>11.5</v>
      </c>
      <c r="F22" s="94">
        <f t="shared" si="1"/>
        <v>7.4130836109717515E-3</v>
      </c>
      <c r="G22" s="75">
        <v>190</v>
      </c>
      <c r="H22" s="94">
        <f t="shared" si="0"/>
        <v>1.1997979287698914E-2</v>
      </c>
      <c r="J22" s="91" t="s">
        <v>97</v>
      </c>
      <c r="K22" s="92">
        <v>4</v>
      </c>
      <c r="L22" s="93">
        <v>2.9629629629629631E-2</v>
      </c>
      <c r="M22" s="40"/>
      <c r="N22" s="40"/>
      <c r="O22" s="40"/>
      <c r="P22" s="5"/>
    </row>
    <row r="23" spans="2:16" s="1" customFormat="1" ht="13.8" x14ac:dyDescent="0.25">
      <c r="B23" s="91" t="s">
        <v>98</v>
      </c>
      <c r="C23" s="92">
        <v>4</v>
      </c>
      <c r="D23" s="93">
        <v>2.9629629629629631E-2</v>
      </c>
      <c r="E23" s="75">
        <v>6.8808942859999993</v>
      </c>
      <c r="F23" s="94">
        <f t="shared" si="1"/>
        <v>4.4355343182935448E-3</v>
      </c>
      <c r="G23" s="75">
        <v>131</v>
      </c>
      <c r="H23" s="94">
        <f t="shared" si="0"/>
        <v>8.2722909825713557E-3</v>
      </c>
      <c r="J23" s="91" t="s">
        <v>98</v>
      </c>
      <c r="K23" s="92">
        <v>4</v>
      </c>
      <c r="L23" s="93">
        <v>2.9629629629629631E-2</v>
      </c>
      <c r="M23" s="40"/>
      <c r="N23" s="40"/>
      <c r="O23" s="40"/>
      <c r="P23" s="5"/>
    </row>
    <row r="24" spans="2:16" s="1" customFormat="1" ht="13.8" x14ac:dyDescent="0.25">
      <c r="B24" s="91" t="s">
        <v>99</v>
      </c>
      <c r="C24" s="92">
        <v>5</v>
      </c>
      <c r="D24" s="93">
        <v>2.9629629629629631E-2</v>
      </c>
      <c r="E24" s="75">
        <v>72.783667529999988</v>
      </c>
      <c r="F24" s="94">
        <f t="shared" si="1"/>
        <v>4.6917514166353015E-2</v>
      </c>
      <c r="G24" s="75">
        <v>108</v>
      </c>
      <c r="H24" s="94">
        <f t="shared" si="0"/>
        <v>6.819904016165698E-3</v>
      </c>
      <c r="I24" s="55"/>
      <c r="J24" s="40"/>
      <c r="K24" s="40"/>
      <c r="L24" s="40"/>
      <c r="M24" s="40"/>
      <c r="N24" s="40"/>
      <c r="O24" s="40"/>
      <c r="P24" s="5"/>
    </row>
    <row r="25" spans="2:16" s="1" customFormat="1" ht="13.8" x14ac:dyDescent="0.25">
      <c r="B25" s="91" t="s">
        <v>100</v>
      </c>
      <c r="C25" s="92">
        <v>4</v>
      </c>
      <c r="D25" s="93">
        <v>2.9629629629629631E-2</v>
      </c>
      <c r="E25" s="75">
        <v>14.819196760000001</v>
      </c>
      <c r="F25" s="94">
        <f t="shared" si="1"/>
        <v>9.5526908373323206E-3</v>
      </c>
      <c r="G25" s="75">
        <v>64</v>
      </c>
      <c r="H25" s="94">
        <f t="shared" si="0"/>
        <v>4.0414246021722661E-3</v>
      </c>
      <c r="I25" s="55"/>
      <c r="J25" s="40"/>
      <c r="K25" s="40"/>
      <c r="L25" s="40"/>
      <c r="M25" s="40"/>
      <c r="N25" s="40"/>
      <c r="O25" s="40"/>
      <c r="P25" s="5"/>
    </row>
    <row r="26" spans="2:16" s="1" customFormat="1" ht="13.8" x14ac:dyDescent="0.25">
      <c r="B26" s="91" t="s">
        <v>101</v>
      </c>
      <c r="C26" s="92">
        <v>3</v>
      </c>
      <c r="D26" s="93">
        <v>2.2222222222222223E-2</v>
      </c>
      <c r="E26" s="75">
        <v>116.64</v>
      </c>
      <c r="F26" s="94">
        <f t="shared" si="1"/>
        <v>7.5188006294238705E-2</v>
      </c>
      <c r="G26" s="75">
        <v>434</v>
      </c>
      <c r="H26" s="94">
        <f t="shared" si="0"/>
        <v>2.7405910583480676E-2</v>
      </c>
      <c r="I26" s="55"/>
      <c r="J26" s="40"/>
      <c r="K26" s="40"/>
      <c r="L26" s="40"/>
      <c r="M26" s="40"/>
      <c r="N26" s="40"/>
      <c r="O26" s="40"/>
      <c r="P26" s="5"/>
    </row>
    <row r="27" spans="2:16" s="1" customFormat="1" ht="13.8" x14ac:dyDescent="0.25">
      <c r="B27" s="91" t="s">
        <v>102</v>
      </c>
      <c r="C27" s="92">
        <v>3</v>
      </c>
      <c r="D27" s="93">
        <v>2.2222222222222223E-2</v>
      </c>
      <c r="E27" s="75">
        <v>7.5</v>
      </c>
      <c r="F27" s="94">
        <f t="shared" si="1"/>
        <v>4.8346197462859246E-3</v>
      </c>
      <c r="G27" s="75">
        <v>157</v>
      </c>
      <c r="H27" s="94">
        <f t="shared" si="0"/>
        <v>9.9141197272038396E-3</v>
      </c>
      <c r="I27" s="55"/>
      <c r="J27" s="40"/>
      <c r="K27" s="40"/>
      <c r="L27" s="40"/>
      <c r="M27" s="40"/>
      <c r="N27" s="40"/>
      <c r="O27" s="40"/>
      <c r="P27" s="5"/>
    </row>
    <row r="28" spans="2:16" s="1" customFormat="1" ht="13.8" x14ac:dyDescent="0.25">
      <c r="B28" s="91" t="s">
        <v>103</v>
      </c>
      <c r="C28" s="92">
        <v>2</v>
      </c>
      <c r="D28" s="93">
        <v>1.4814814814814815E-2</v>
      </c>
      <c r="E28" s="75">
        <v>2.6</v>
      </c>
      <c r="F28" s="94">
        <f t="shared" si="1"/>
        <v>1.6760015120457872E-3</v>
      </c>
      <c r="G28" s="75">
        <v>46</v>
      </c>
      <c r="H28" s="94">
        <f t="shared" si="0"/>
        <v>2.9047739328113159E-3</v>
      </c>
      <c r="I28" s="55"/>
      <c r="J28" s="40"/>
      <c r="K28" s="40"/>
      <c r="L28" s="40"/>
      <c r="M28" s="40"/>
      <c r="N28" s="40"/>
      <c r="O28" s="40"/>
      <c r="P28" s="5"/>
    </row>
    <row r="29" spans="2:16" s="1" customFormat="1" ht="13.8" x14ac:dyDescent="0.25">
      <c r="B29" s="91" t="s">
        <v>104</v>
      </c>
      <c r="C29" s="92">
        <v>2</v>
      </c>
      <c r="D29" s="93">
        <v>1.4814814814814815E-2</v>
      </c>
      <c r="E29" s="75">
        <v>25</v>
      </c>
      <c r="F29" s="94">
        <f t="shared" si="1"/>
        <v>1.6115399154286416E-2</v>
      </c>
      <c r="G29" s="75">
        <v>522</v>
      </c>
      <c r="H29" s="94">
        <f t="shared" si="0"/>
        <v>3.2962869411467539E-2</v>
      </c>
      <c r="I29" s="55"/>
      <c r="J29" s="40"/>
      <c r="K29" s="40"/>
      <c r="L29" s="40"/>
      <c r="M29" s="40"/>
      <c r="N29" s="40"/>
      <c r="O29" s="40"/>
      <c r="P29" s="5"/>
    </row>
    <row r="30" spans="2:16" s="1" customFormat="1" ht="13.8" x14ac:dyDescent="0.25">
      <c r="B30" s="91" t="s">
        <v>105</v>
      </c>
      <c r="C30" s="92">
        <v>1</v>
      </c>
      <c r="D30" s="93">
        <v>7.4074074074074077E-3</v>
      </c>
      <c r="E30" s="75">
        <v>1</v>
      </c>
      <c r="F30" s="94">
        <f t="shared" si="1"/>
        <v>6.4461596617145661E-4</v>
      </c>
      <c r="G30" s="75">
        <v>100</v>
      </c>
      <c r="H30" s="94">
        <f t="shared" si="0"/>
        <v>6.3147259408941649E-3</v>
      </c>
      <c r="I30" s="40"/>
      <c r="J30" s="40"/>
      <c r="K30" s="40"/>
      <c r="L30" s="40"/>
      <c r="M30" s="40"/>
      <c r="N30" s="40"/>
      <c r="O30" s="40"/>
      <c r="P30" s="5"/>
    </row>
    <row r="31" spans="2:16" s="1" customFormat="1" ht="13.8" x14ac:dyDescent="0.25">
      <c r="B31" s="91" t="s">
        <v>106</v>
      </c>
      <c r="C31" s="92">
        <v>1</v>
      </c>
      <c r="D31" s="93">
        <v>7.4074074074074077E-3</v>
      </c>
      <c r="E31" s="75">
        <v>0.6</v>
      </c>
      <c r="F31" s="94">
        <f t="shared" si="1"/>
        <v>3.8676957970287394E-4</v>
      </c>
      <c r="G31" s="75">
        <v>10</v>
      </c>
      <c r="H31" s="94">
        <f t="shared" si="0"/>
        <v>6.3147259408941655E-4</v>
      </c>
      <c r="I31" s="40"/>
      <c r="J31" s="40"/>
      <c r="K31" s="40"/>
      <c r="L31" s="40"/>
      <c r="M31" s="40"/>
      <c r="N31" s="40"/>
      <c r="O31" s="40"/>
      <c r="P31" s="5"/>
    </row>
    <row r="32" spans="2:16" s="1" customFormat="1" ht="13.8" x14ac:dyDescent="0.25">
      <c r="B32" s="91" t="s">
        <v>107</v>
      </c>
      <c r="C32" s="92">
        <v>1</v>
      </c>
      <c r="D32" s="93">
        <v>7.4074074074074077E-3</v>
      </c>
      <c r="E32" s="75">
        <v>1.6235949999999999</v>
      </c>
      <c r="F32" s="94">
        <f t="shared" si="1"/>
        <v>1.046595259596146E-3</v>
      </c>
      <c r="G32" s="75">
        <v>300</v>
      </c>
      <c r="H32" s="94">
        <f t="shared" si="0"/>
        <v>1.8944177822682495E-2</v>
      </c>
      <c r="I32" s="40"/>
      <c r="J32" s="40"/>
      <c r="K32" s="40"/>
      <c r="L32" s="40"/>
      <c r="M32" s="40"/>
      <c r="N32" s="40"/>
      <c r="O32" s="40"/>
      <c r="P32" s="5"/>
    </row>
    <row r="33" spans="2:16" s="1" customFormat="1" ht="13.8" x14ac:dyDescent="0.25">
      <c r="B33" s="91" t="s">
        <v>108</v>
      </c>
      <c r="C33" s="92">
        <v>1</v>
      </c>
      <c r="D33" s="93">
        <v>7.4074074074074077E-3</v>
      </c>
      <c r="E33" s="75">
        <v>43</v>
      </c>
      <c r="F33" s="94">
        <f t="shared" si="1"/>
        <v>2.7718486545372633E-2</v>
      </c>
      <c r="G33" s="75">
        <v>93</v>
      </c>
      <c r="H33" s="94">
        <f t="shared" si="0"/>
        <v>5.8726951250315735E-3</v>
      </c>
      <c r="I33" s="40"/>
      <c r="J33" s="40"/>
      <c r="K33" s="40"/>
      <c r="L33" s="40"/>
      <c r="M33" s="40"/>
      <c r="N33" s="40"/>
      <c r="O33" s="40"/>
      <c r="P33" s="5"/>
    </row>
    <row r="34" spans="2:16" s="1" customFormat="1" ht="13.8" x14ac:dyDescent="0.25">
      <c r="B34" s="91" t="s">
        <v>109</v>
      </c>
      <c r="C34" s="92">
        <v>1</v>
      </c>
      <c r="D34" s="93">
        <v>7.4074074074074077E-3</v>
      </c>
      <c r="E34" s="75">
        <v>0.7</v>
      </c>
      <c r="F34" s="94">
        <f t="shared" si="1"/>
        <v>4.5123117632001958E-4</v>
      </c>
      <c r="G34" s="75">
        <v>100</v>
      </c>
      <c r="H34" s="94">
        <f t="shared" si="0"/>
        <v>6.3147259408941649E-3</v>
      </c>
      <c r="I34" s="40"/>
      <c r="J34" s="40"/>
      <c r="K34" s="40"/>
      <c r="L34" s="40"/>
      <c r="M34" s="40"/>
      <c r="N34" s="40"/>
      <c r="O34" s="40"/>
      <c r="P34" s="5"/>
    </row>
    <row r="35" spans="2:16" s="1" customFormat="1" ht="13.8" x14ac:dyDescent="0.25">
      <c r="B35" s="91" t="s">
        <v>110</v>
      </c>
      <c r="C35" s="92">
        <v>1</v>
      </c>
      <c r="D35" s="93">
        <v>7.4074074074074077E-3</v>
      </c>
      <c r="E35" s="75">
        <v>135.75</v>
      </c>
      <c r="F35" s="94">
        <f t="shared" si="1"/>
        <v>8.7506617407775239E-2</v>
      </c>
      <c r="G35" s="75">
        <v>200</v>
      </c>
      <c r="H35" s="94">
        <f t="shared" si="0"/>
        <v>1.262945188178833E-2</v>
      </c>
      <c r="I35" s="40"/>
      <c r="J35" s="40"/>
      <c r="K35" s="40"/>
      <c r="L35" s="40"/>
      <c r="M35" s="40"/>
      <c r="N35" s="40"/>
      <c r="O35" s="40"/>
      <c r="P35" s="5"/>
    </row>
    <row r="36" spans="2:16" s="1" customFormat="1" ht="15" customHeight="1" x14ac:dyDescent="0.25">
      <c r="B36" s="91" t="s">
        <v>111</v>
      </c>
      <c r="C36" s="92">
        <v>1</v>
      </c>
      <c r="D36" s="93">
        <v>7.4074074074074077E-3</v>
      </c>
      <c r="E36" s="75">
        <v>4.2307895689999997</v>
      </c>
      <c r="F36" s="94">
        <f t="shared" si="1"/>
        <v>2.7272345056890551E-3</v>
      </c>
      <c r="G36" s="75">
        <v>1</v>
      </c>
      <c r="H36" s="94">
        <f t="shared" si="0"/>
        <v>6.3147259408941658E-5</v>
      </c>
      <c r="I36" s="40"/>
    </row>
    <row r="37" spans="2:16" s="1" customFormat="1" ht="14.25" customHeight="1" x14ac:dyDescent="0.25">
      <c r="B37" s="91" t="s">
        <v>112</v>
      </c>
      <c r="C37" s="92">
        <v>1</v>
      </c>
      <c r="D37" s="93">
        <v>7.4074074074074077E-3</v>
      </c>
      <c r="E37" s="75">
        <v>61.488462300000002</v>
      </c>
      <c r="F37" s="94">
        <f t="shared" si="1"/>
        <v>3.9636444533911686E-2</v>
      </c>
      <c r="G37" s="75">
        <v>200</v>
      </c>
      <c r="H37" s="94">
        <f t="shared" si="0"/>
        <v>1.262945188178833E-2</v>
      </c>
      <c r="I37" s="40"/>
    </row>
    <row r="38" spans="2:16" s="1" customFormat="1" ht="14.25" customHeight="1" x14ac:dyDescent="0.25">
      <c r="B38" s="91" t="s">
        <v>113</v>
      </c>
      <c r="C38" s="92">
        <v>1</v>
      </c>
      <c r="D38" s="93">
        <v>7.4074074074074077E-3</v>
      </c>
      <c r="E38" s="75">
        <v>3.3</v>
      </c>
      <c r="F38" s="94">
        <f t="shared" si="1"/>
        <v>2.1272326883658068E-3</v>
      </c>
      <c r="G38" s="75">
        <v>106</v>
      </c>
      <c r="H38" s="94">
        <f t="shared" si="0"/>
        <v>6.6936094973478154E-3</v>
      </c>
      <c r="I38" s="40"/>
    </row>
    <row r="39" spans="2:16" s="1" customFormat="1" ht="14.25" customHeight="1" x14ac:dyDescent="0.25">
      <c r="B39" s="91" t="s">
        <v>114</v>
      </c>
      <c r="C39" s="92">
        <v>1</v>
      </c>
      <c r="D39" s="93">
        <v>7.4074074074074077E-3</v>
      </c>
      <c r="E39" s="75">
        <v>21.42600796</v>
      </c>
      <c r="F39" s="94">
        <f t="shared" si="1"/>
        <v>1.381154682233272E-2</v>
      </c>
      <c r="G39" s="75">
        <v>200</v>
      </c>
      <c r="H39" s="94">
        <f t="shared" si="0"/>
        <v>1.262945188178833E-2</v>
      </c>
      <c r="I39" s="5"/>
    </row>
    <row r="40" spans="2:16" s="1" customFormat="1" ht="14.25" customHeight="1" x14ac:dyDescent="0.25">
      <c r="B40" s="91" t="s">
        <v>115</v>
      </c>
      <c r="C40" s="92">
        <v>1</v>
      </c>
      <c r="D40" s="93">
        <v>7.4074074074074077E-3</v>
      </c>
      <c r="E40" s="75">
        <v>4</v>
      </c>
      <c r="F40" s="94">
        <f t="shared" si="1"/>
        <v>2.5784638646858264E-3</v>
      </c>
      <c r="G40" s="75">
        <v>500</v>
      </c>
      <c r="H40" s="94">
        <f t="shared" si="0"/>
        <v>3.1573629704470828E-2</v>
      </c>
      <c r="I40" s="5"/>
    </row>
    <row r="41" spans="2:16" s="1" customFormat="1" ht="14.25" customHeight="1" x14ac:dyDescent="0.25">
      <c r="B41" s="91" t="s">
        <v>116</v>
      </c>
      <c r="C41" s="92">
        <v>1</v>
      </c>
      <c r="D41" s="93">
        <v>7.4074074074074077E-3</v>
      </c>
      <c r="E41" s="75">
        <v>1.3</v>
      </c>
      <c r="F41" s="94">
        <f t="shared" si="1"/>
        <v>8.3800075602289358E-4</v>
      </c>
      <c r="G41" s="75">
        <v>23</v>
      </c>
      <c r="H41" s="94">
        <f t="shared" si="0"/>
        <v>1.4523869664056579E-3</v>
      </c>
      <c r="I41" s="5"/>
    </row>
    <row r="42" spans="2:16" s="1" customFormat="1" ht="14.25" customHeight="1" x14ac:dyDescent="0.25">
      <c r="B42" s="91" t="s">
        <v>117</v>
      </c>
      <c r="C42" s="92">
        <v>1</v>
      </c>
      <c r="D42" s="93">
        <v>7.4074074074074077E-3</v>
      </c>
      <c r="E42" s="75">
        <v>86.8</v>
      </c>
      <c r="F42" s="94">
        <f t="shared" si="1"/>
        <v>5.595266586368243E-2</v>
      </c>
      <c r="G42" s="75">
        <v>500</v>
      </c>
      <c r="H42" s="94">
        <f t="shared" si="0"/>
        <v>3.1573629704470828E-2</v>
      </c>
      <c r="I42" s="6"/>
    </row>
    <row r="43" spans="2:16" s="1" customFormat="1" ht="15" customHeight="1" x14ac:dyDescent="0.25">
      <c r="B43" s="91" t="s">
        <v>118</v>
      </c>
      <c r="C43" s="92">
        <v>1</v>
      </c>
      <c r="D43" s="93">
        <v>7.4074074074074077E-3</v>
      </c>
      <c r="E43" s="75">
        <v>0.7</v>
      </c>
      <c r="F43" s="94">
        <f t="shared" si="1"/>
        <v>4.5123117632001958E-4</v>
      </c>
      <c r="G43" s="75">
        <v>15</v>
      </c>
      <c r="H43" s="94">
        <f t="shared" si="0"/>
        <v>9.4720889113412477E-4</v>
      </c>
      <c r="I43" s="17"/>
      <c r="J43" s="17"/>
      <c r="K43" s="17"/>
      <c r="L43" s="17"/>
      <c r="M43" s="17"/>
      <c r="N43" s="17"/>
      <c r="O43" s="17"/>
      <c r="P43" s="17"/>
    </row>
    <row r="44" spans="2:16" s="1" customFormat="1" ht="15" customHeight="1" x14ac:dyDescent="0.25">
      <c r="B44" s="91" t="s">
        <v>119</v>
      </c>
      <c r="C44" s="92">
        <v>1</v>
      </c>
      <c r="D44" s="93">
        <v>7.4074074074074077E-3</v>
      </c>
      <c r="E44" s="75">
        <v>6.2</v>
      </c>
      <c r="F44" s="94">
        <f t="shared" si="1"/>
        <v>3.9966189902630308E-3</v>
      </c>
      <c r="G44" s="75">
        <v>134</v>
      </c>
      <c r="H44" s="94">
        <f t="shared" si="0"/>
        <v>8.461732760798181E-3</v>
      </c>
      <c r="I44" s="17"/>
      <c r="J44" s="17"/>
      <c r="K44" s="17"/>
      <c r="L44" s="17"/>
      <c r="M44" s="17"/>
      <c r="N44" s="17"/>
      <c r="O44" s="17"/>
      <c r="P44" s="17"/>
    </row>
    <row r="45" spans="2:16" s="1" customFormat="1" ht="15" customHeight="1" x14ac:dyDescent="0.25">
      <c r="B45" s="91" t="s">
        <v>120</v>
      </c>
      <c r="C45" s="92">
        <v>1</v>
      </c>
      <c r="D45" s="93">
        <v>7.4074074074074077E-3</v>
      </c>
      <c r="E45" s="75">
        <v>1.1000000000000001</v>
      </c>
      <c r="F45" s="94">
        <f t="shared" si="1"/>
        <v>7.090775627886023E-4</v>
      </c>
      <c r="G45" s="75">
        <v>36</v>
      </c>
      <c r="H45" s="94">
        <f t="shared" si="0"/>
        <v>2.2733013387218996E-3</v>
      </c>
      <c r="I45" s="17"/>
      <c r="J45" s="17"/>
      <c r="K45" s="17"/>
      <c r="L45" s="17"/>
      <c r="M45" s="17"/>
      <c r="N45" s="17"/>
      <c r="O45" s="10"/>
      <c r="P45" s="10"/>
    </row>
    <row r="46" spans="2:16" s="1" customFormat="1" thickBot="1" x14ac:dyDescent="0.3">
      <c r="B46" s="95" t="s">
        <v>37</v>
      </c>
      <c r="C46" s="70">
        <f>SUM(C14:C45)</f>
        <v>136</v>
      </c>
      <c r="D46" s="96">
        <f>+SUM(D14:D45)</f>
        <v>1.0000000000000002</v>
      </c>
      <c r="E46" s="70">
        <f>+SUM(E14:E45)</f>
        <v>1551.3112496100002</v>
      </c>
      <c r="F46" s="96">
        <f>+SUM(F14:F45)</f>
        <v>1.0000000000000002</v>
      </c>
      <c r="G46" s="70">
        <f>+SUM(G14:G45)</f>
        <v>15836</v>
      </c>
      <c r="H46" s="97">
        <f>+SUM(H14:H45)</f>
        <v>1.0000000000000002</v>
      </c>
    </row>
    <row r="47" spans="2:16" s="1" customFormat="1" ht="13.8" x14ac:dyDescent="0.3">
      <c r="B47" s="6" t="s">
        <v>38</v>
      </c>
      <c r="C47" s="6"/>
      <c r="D47" s="6"/>
      <c r="E47" s="6"/>
      <c r="F47" s="6"/>
    </row>
    <row r="48" spans="2:16" s="1" customFormat="1" ht="13.8" x14ac:dyDescent="0.3">
      <c r="B48" s="6" t="s">
        <v>121</v>
      </c>
      <c r="C48" s="6"/>
      <c r="D48" s="6"/>
      <c r="E48" s="6"/>
      <c r="F48" s="6"/>
    </row>
    <row r="49" spans="1:15" s="1" customFormat="1" x14ac:dyDescent="0.3">
      <c r="B49" s="257" t="s">
        <v>39</v>
      </c>
      <c r="C49" s="257"/>
      <c r="D49" s="257"/>
      <c r="E49" s="257"/>
      <c r="F49" s="257"/>
      <c r="G49" s="257"/>
      <c r="H49" s="257"/>
      <c r="I49" s="257"/>
      <c r="J49" s="257"/>
      <c r="K49" s="257"/>
      <c r="L49" s="257"/>
      <c r="M49" s="257"/>
      <c r="N49" s="257"/>
      <c r="O49"/>
    </row>
    <row r="50" spans="1:15" s="1" customFormat="1" x14ac:dyDescent="0.3">
      <c r="B50" s="10"/>
      <c r="C50" s="10"/>
      <c r="D50" s="10"/>
      <c r="E50" s="10"/>
      <c r="F50" s="10"/>
      <c r="G50" s="10"/>
      <c r="H50" s="10"/>
      <c r="I50" s="10"/>
      <c r="J50" s="10"/>
      <c r="K50" s="10"/>
      <c r="L50" s="10"/>
      <c r="M50" s="10"/>
      <c r="N50" s="10"/>
      <c r="O50"/>
    </row>
    <row r="51" spans="1:15" s="1" customFormat="1" ht="14.4" customHeight="1" x14ac:dyDescent="0.3">
      <c r="A51" s="217"/>
      <c r="B51" s="277" t="s">
        <v>122</v>
      </c>
      <c r="C51" s="277"/>
      <c r="D51" s="277"/>
      <c r="E51" s="277"/>
      <c r="F51" s="277"/>
      <c r="G51" s="277"/>
      <c r="H51" s="277"/>
      <c r="I51" s="277"/>
      <c r="J51" s="212"/>
      <c r="K51" s="212"/>
      <c r="L51" s="212"/>
      <c r="M51" s="212"/>
      <c r="N51" s="10"/>
      <c r="O51"/>
    </row>
    <row r="52" spans="1:15" s="1" customFormat="1" x14ac:dyDescent="0.3">
      <c r="A52" s="217"/>
      <c r="B52" s="277"/>
      <c r="C52" s="277"/>
      <c r="D52" s="277"/>
      <c r="E52" s="277"/>
      <c r="F52" s="277"/>
      <c r="G52" s="277"/>
      <c r="H52" s="277"/>
      <c r="I52" s="277"/>
      <c r="J52" s="212"/>
      <c r="K52" s="212"/>
      <c r="L52" s="212"/>
      <c r="M52" s="212"/>
      <c r="N52" s="10"/>
      <c r="O52"/>
    </row>
    <row r="53" spans="1:15" s="1" customFormat="1" x14ac:dyDescent="0.3">
      <c r="A53" s="217"/>
      <c r="B53" s="277"/>
      <c r="C53" s="277"/>
      <c r="D53" s="277"/>
      <c r="E53" s="277"/>
      <c r="F53" s="277"/>
      <c r="G53" s="277"/>
      <c r="H53" s="277"/>
      <c r="I53" s="277"/>
      <c r="J53" s="212"/>
      <c r="K53" s="212"/>
      <c r="L53" s="212"/>
      <c r="M53" s="212"/>
      <c r="N53" s="10"/>
      <c r="O53"/>
    </row>
    <row r="54" spans="1:15" s="1" customFormat="1" x14ac:dyDescent="0.3">
      <c r="A54" s="217"/>
      <c r="B54" s="277"/>
      <c r="C54" s="277"/>
      <c r="D54" s="277"/>
      <c r="E54" s="277"/>
      <c r="F54" s="277"/>
      <c r="G54" s="277"/>
      <c r="H54" s="277"/>
      <c r="I54" s="277"/>
      <c r="J54" s="212"/>
      <c r="K54" s="212"/>
      <c r="L54" s="212"/>
      <c r="M54" s="212"/>
      <c r="N54" s="10"/>
      <c r="O54"/>
    </row>
    <row r="55" spans="1:15" s="1" customFormat="1" x14ac:dyDescent="0.3">
      <c r="A55" s="217"/>
      <c r="B55" s="277"/>
      <c r="C55" s="277"/>
      <c r="D55" s="277"/>
      <c r="E55" s="277"/>
      <c r="F55" s="277"/>
      <c r="G55" s="277"/>
      <c r="H55" s="277"/>
      <c r="I55" s="277"/>
      <c r="J55" s="212"/>
      <c r="K55" s="212"/>
      <c r="L55" s="212"/>
      <c r="M55" s="212"/>
      <c r="N55" s="10"/>
      <c r="O55"/>
    </row>
    <row r="56" spans="1:15" s="1" customFormat="1" x14ac:dyDescent="0.3">
      <c r="A56" s="217"/>
      <c r="B56" s="277"/>
      <c r="C56" s="277"/>
      <c r="D56" s="277"/>
      <c r="E56" s="277"/>
      <c r="F56" s="277"/>
      <c r="G56" s="277"/>
      <c r="H56" s="277"/>
      <c r="I56" s="277"/>
      <c r="J56" s="212"/>
      <c r="K56" s="212"/>
      <c r="L56" s="212"/>
      <c r="M56" s="212"/>
      <c r="N56" s="10"/>
      <c r="O56"/>
    </row>
    <row r="57" spans="1:15" s="1" customFormat="1" x14ac:dyDescent="0.3">
      <c r="A57" s="217"/>
      <c r="B57" s="277"/>
      <c r="C57" s="277"/>
      <c r="D57" s="277"/>
      <c r="E57" s="277"/>
      <c r="F57" s="277"/>
      <c r="G57" s="277"/>
      <c r="H57" s="277"/>
      <c r="I57" s="277"/>
      <c r="J57" s="212"/>
      <c r="K57" s="212"/>
      <c r="L57" s="212"/>
      <c r="M57" s="212"/>
      <c r="N57" s="10"/>
      <c r="O57"/>
    </row>
    <row r="58" spans="1:15" s="1" customFormat="1" x14ac:dyDescent="0.3">
      <c r="A58" s="217"/>
      <c r="B58" s="277"/>
      <c r="C58" s="277"/>
      <c r="D58" s="277"/>
      <c r="E58" s="277"/>
      <c r="F58" s="277"/>
      <c r="G58" s="277"/>
      <c r="H58" s="277"/>
      <c r="I58" s="277"/>
      <c r="J58" s="212"/>
      <c r="K58" s="212"/>
      <c r="L58" s="212"/>
      <c r="M58" s="212"/>
      <c r="N58" s="10"/>
      <c r="O58"/>
    </row>
    <row r="59" spans="1:15" s="1" customFormat="1" ht="13.8" x14ac:dyDescent="0.3">
      <c r="A59" s="217"/>
      <c r="B59" s="277"/>
      <c r="C59" s="277"/>
      <c r="D59" s="277"/>
      <c r="E59" s="277"/>
      <c r="F59" s="277"/>
      <c r="G59" s="277"/>
      <c r="H59" s="277"/>
      <c r="I59" s="277"/>
      <c r="J59" s="212"/>
      <c r="K59" s="212"/>
      <c r="L59" s="212"/>
      <c r="M59" s="213"/>
      <c r="N59" s="5"/>
    </row>
    <row r="60" spans="1:15" s="43" customFormat="1" ht="13.8" x14ac:dyDescent="0.3">
      <c r="A60" s="216"/>
      <c r="B60" s="214"/>
      <c r="C60" s="214"/>
      <c r="D60" s="214"/>
      <c r="E60" s="214"/>
      <c r="F60" s="214"/>
      <c r="G60" s="214"/>
      <c r="H60" s="214"/>
      <c r="I60" s="214"/>
      <c r="J60" s="214"/>
      <c r="K60" s="214"/>
      <c r="L60" s="214"/>
      <c r="M60" s="210"/>
      <c r="N60" s="211"/>
    </row>
    <row r="61" spans="1:15" s="1" customFormat="1" ht="13.8" x14ac:dyDescent="0.25">
      <c r="B61" s="4" t="s">
        <v>123</v>
      </c>
      <c r="C61" s="116"/>
      <c r="D61" s="117"/>
      <c r="E61" s="118"/>
      <c r="F61" s="117"/>
      <c r="H61" s="5"/>
      <c r="I61" s="5"/>
      <c r="J61" s="215"/>
      <c r="K61" s="215"/>
      <c r="L61" s="215"/>
      <c r="M61" s="5"/>
      <c r="N61" s="5"/>
    </row>
    <row r="62" spans="1:15" s="1" customFormat="1" ht="13.8" x14ac:dyDescent="0.25">
      <c r="B62" s="102"/>
      <c r="C62" s="116"/>
      <c r="D62" s="117"/>
      <c r="E62" s="118"/>
      <c r="F62" s="117"/>
      <c r="H62" s="5"/>
      <c r="I62" s="5"/>
      <c r="J62" s="5"/>
      <c r="K62" s="5"/>
      <c r="L62" s="5"/>
      <c r="M62" s="5"/>
      <c r="N62" s="5"/>
    </row>
    <row r="63" spans="1:15" s="1" customFormat="1" ht="38.25" customHeight="1" thickBot="1" x14ac:dyDescent="0.35">
      <c r="B63" s="90"/>
      <c r="C63" s="278" t="s">
        <v>33</v>
      </c>
      <c r="D63" s="279"/>
      <c r="E63" s="279"/>
      <c r="F63" s="280"/>
      <c r="G63" s="278" t="s">
        <v>124</v>
      </c>
      <c r="H63" s="279"/>
      <c r="I63" s="279"/>
      <c r="J63" s="279"/>
      <c r="K63" s="5"/>
      <c r="L63" s="5"/>
      <c r="M63" s="5"/>
      <c r="N63" s="5"/>
    </row>
    <row r="64" spans="1:15" s="1" customFormat="1" ht="42" thickBot="1" x14ac:dyDescent="0.35">
      <c r="B64" s="201" t="s">
        <v>86</v>
      </c>
      <c r="C64" s="198" t="s">
        <v>68</v>
      </c>
      <c r="D64" s="199" t="s">
        <v>69</v>
      </c>
      <c r="E64" s="199" t="s">
        <v>125</v>
      </c>
      <c r="F64" s="222" t="s">
        <v>126</v>
      </c>
      <c r="G64" s="198" t="s">
        <v>68</v>
      </c>
      <c r="H64" s="199" t="s">
        <v>69</v>
      </c>
      <c r="I64" s="200" t="s">
        <v>127</v>
      </c>
      <c r="J64" s="222" t="s">
        <v>126</v>
      </c>
      <c r="K64" s="5"/>
      <c r="L64" s="5"/>
      <c r="M64" s="5"/>
      <c r="N64" s="5"/>
    </row>
    <row r="65" spans="2:14" s="1" customFormat="1" ht="13.8" x14ac:dyDescent="0.25">
      <c r="B65" s="178" t="s">
        <v>89</v>
      </c>
      <c r="C65" s="223">
        <v>27</v>
      </c>
      <c r="D65" s="224">
        <v>17</v>
      </c>
      <c r="E65" s="225">
        <v>-0.37037037037037035</v>
      </c>
      <c r="F65" s="225">
        <f>+D65/$D$99</f>
        <v>0.26153846153846155</v>
      </c>
      <c r="G65" s="226">
        <v>231.82658775899998</v>
      </c>
      <c r="H65" s="227">
        <v>57.4</v>
      </c>
      <c r="I65" s="228">
        <v>-0.7524011350256713</v>
      </c>
      <c r="J65" s="229">
        <f>+H65/$H$99</f>
        <v>0.14441704825642832</v>
      </c>
      <c r="K65" s="5"/>
      <c r="L65" s="5"/>
      <c r="M65" s="5"/>
      <c r="N65" s="5"/>
    </row>
    <row r="66" spans="2:14" s="1" customFormat="1" ht="13.8" x14ac:dyDescent="0.25">
      <c r="B66" s="178" t="s">
        <v>90</v>
      </c>
      <c r="C66" s="230">
        <v>9</v>
      </c>
      <c r="D66" s="73">
        <v>8</v>
      </c>
      <c r="E66" s="204">
        <v>-0.1111111111111111</v>
      </c>
      <c r="F66" s="204">
        <f t="shared" ref="F66:F99" si="2">+D66/$D$99</f>
        <v>0.12307692307692308</v>
      </c>
      <c r="G66" s="203">
        <v>110.96311898100001</v>
      </c>
      <c r="H66" s="92">
        <v>21.79</v>
      </c>
      <c r="I66" s="220">
        <v>-0.80362844700020508</v>
      </c>
      <c r="J66" s="231">
        <f t="shared" ref="J66:J99" si="3">+H66/$H$99</f>
        <v>5.4823126855532631E-2</v>
      </c>
      <c r="K66" s="5"/>
      <c r="L66" s="5"/>
      <c r="M66" s="5"/>
      <c r="N66" s="5"/>
    </row>
    <row r="67" spans="2:14" s="1" customFormat="1" ht="13.8" x14ac:dyDescent="0.25">
      <c r="B67" s="178" t="s">
        <v>92</v>
      </c>
      <c r="C67" s="230">
        <v>8</v>
      </c>
      <c r="D67" s="73">
        <v>5</v>
      </c>
      <c r="E67" s="204">
        <v>-0.375</v>
      </c>
      <c r="F67" s="204">
        <f t="shared" si="2"/>
        <v>7.6923076923076927E-2</v>
      </c>
      <c r="G67" s="203">
        <v>109.25999999999999</v>
      </c>
      <c r="H67" s="92">
        <v>119.39999999999999</v>
      </c>
      <c r="I67" s="220">
        <v>9.280615046677651E-2</v>
      </c>
      <c r="J67" s="231">
        <f t="shared" si="3"/>
        <v>0.30040758818497459</v>
      </c>
      <c r="K67" s="5"/>
      <c r="L67" s="5"/>
      <c r="M67" s="5"/>
      <c r="N67" s="5"/>
    </row>
    <row r="68" spans="2:14" s="1" customFormat="1" ht="13.8" x14ac:dyDescent="0.25">
      <c r="B68" s="178" t="s">
        <v>98</v>
      </c>
      <c r="C68" s="230">
        <v>3</v>
      </c>
      <c r="D68" s="73">
        <v>5</v>
      </c>
      <c r="E68" s="204">
        <v>0.66666666666666663</v>
      </c>
      <c r="F68" s="204">
        <f t="shared" si="2"/>
        <v>7.6923076923076927E-2</v>
      </c>
      <c r="G68" s="203">
        <v>4.6908942859999998</v>
      </c>
      <c r="H68" s="92">
        <v>7.92</v>
      </c>
      <c r="I68" s="220">
        <v>0.68837742168636884</v>
      </c>
      <c r="J68" s="231">
        <f t="shared" si="3"/>
        <v>1.9926533487646555E-2</v>
      </c>
      <c r="K68" s="5"/>
      <c r="L68" s="5"/>
      <c r="M68" s="5"/>
      <c r="N68" s="5"/>
    </row>
    <row r="69" spans="2:14" s="1" customFormat="1" ht="13.8" x14ac:dyDescent="0.25">
      <c r="B69" s="178" t="s">
        <v>94</v>
      </c>
      <c r="C69" s="230">
        <v>5</v>
      </c>
      <c r="D69" s="73">
        <v>3</v>
      </c>
      <c r="E69" s="204">
        <v>-0.4</v>
      </c>
      <c r="F69" s="204">
        <f t="shared" si="2"/>
        <v>4.6153846153846156E-2</v>
      </c>
      <c r="G69" s="203">
        <v>8.9509786489999996</v>
      </c>
      <c r="H69" s="92">
        <v>20.96</v>
      </c>
      <c r="I69" s="220">
        <v>1.3416433914007431</v>
      </c>
      <c r="J69" s="231">
        <f t="shared" si="3"/>
        <v>5.2734866401650482E-2</v>
      </c>
      <c r="K69" s="5"/>
      <c r="L69" s="5"/>
      <c r="M69" s="5"/>
      <c r="N69" s="5"/>
    </row>
    <row r="70" spans="2:14" s="1" customFormat="1" ht="13.8" x14ac:dyDescent="0.25">
      <c r="B70" s="178" t="s">
        <v>116</v>
      </c>
      <c r="C70" s="230">
        <v>1</v>
      </c>
      <c r="D70" s="73">
        <v>3</v>
      </c>
      <c r="E70" s="204">
        <v>2</v>
      </c>
      <c r="F70" s="204">
        <f t="shared" si="2"/>
        <v>4.6153846153846156E-2</v>
      </c>
      <c r="G70" s="203">
        <v>1.3</v>
      </c>
      <c r="H70" s="92">
        <v>7.5600000000000005</v>
      </c>
      <c r="I70" s="220">
        <v>4.815384615384616</v>
      </c>
      <c r="J70" s="231">
        <f t="shared" si="3"/>
        <v>1.9020781965480807E-2</v>
      </c>
      <c r="K70" s="5"/>
      <c r="L70" s="5"/>
      <c r="M70" s="5"/>
      <c r="N70" s="5"/>
    </row>
    <row r="71" spans="2:14" s="1" customFormat="1" ht="13.8" x14ac:dyDescent="0.25">
      <c r="B71" s="178" t="s">
        <v>91</v>
      </c>
      <c r="C71" s="230">
        <v>8</v>
      </c>
      <c r="D71" s="73">
        <v>2</v>
      </c>
      <c r="E71" s="204">
        <v>-0.75</v>
      </c>
      <c r="F71" s="204">
        <f t="shared" si="2"/>
        <v>3.0769230769230771E-2</v>
      </c>
      <c r="G71" s="203">
        <v>99.05</v>
      </c>
      <c r="H71" s="92">
        <v>4.5599999999999996</v>
      </c>
      <c r="I71" s="220">
        <v>-0.95396264512872286</v>
      </c>
      <c r="J71" s="231">
        <f t="shared" si="3"/>
        <v>1.1472852614099532E-2</v>
      </c>
      <c r="K71" s="5"/>
      <c r="L71" s="5"/>
      <c r="M71" s="5"/>
      <c r="N71" s="5"/>
    </row>
    <row r="72" spans="2:14" s="1" customFormat="1" ht="13.8" x14ac:dyDescent="0.25">
      <c r="B72" s="178" t="s">
        <v>93</v>
      </c>
      <c r="C72" s="230">
        <v>6</v>
      </c>
      <c r="D72" s="73">
        <v>2</v>
      </c>
      <c r="E72" s="204">
        <v>-0.66666666666666663</v>
      </c>
      <c r="F72" s="204">
        <f t="shared" si="2"/>
        <v>3.0769230769230771E-2</v>
      </c>
      <c r="G72" s="203">
        <v>59.671989400000001</v>
      </c>
      <c r="H72" s="92">
        <v>10.9</v>
      </c>
      <c r="I72" s="220">
        <v>-0.81733473092485842</v>
      </c>
      <c r="J72" s="231">
        <f t="shared" si="3"/>
        <v>2.742414331001862E-2</v>
      </c>
      <c r="K72" s="5"/>
      <c r="L72" s="5"/>
      <c r="M72" s="5"/>
      <c r="N72" s="5"/>
    </row>
    <row r="73" spans="2:14" s="1" customFormat="1" ht="13.8" x14ac:dyDescent="0.25">
      <c r="B73" s="178" t="s">
        <v>99</v>
      </c>
      <c r="C73" s="230">
        <v>4</v>
      </c>
      <c r="D73" s="73">
        <v>2</v>
      </c>
      <c r="E73" s="204">
        <v>-0.5</v>
      </c>
      <c r="F73" s="204">
        <f t="shared" si="2"/>
        <v>3.0769230769230771E-2</v>
      </c>
      <c r="G73" s="203">
        <v>7.48366753</v>
      </c>
      <c r="H73" s="92">
        <v>2.6</v>
      </c>
      <c r="I73" s="220">
        <v>-0.65257676271997622</v>
      </c>
      <c r="J73" s="231">
        <f t="shared" si="3"/>
        <v>6.5415387711971022E-3</v>
      </c>
      <c r="K73" s="5"/>
      <c r="L73" s="5"/>
      <c r="M73" s="5"/>
      <c r="N73" s="5"/>
    </row>
    <row r="74" spans="2:14" s="1" customFormat="1" ht="13.8" x14ac:dyDescent="0.25">
      <c r="B74" s="178" t="s">
        <v>95</v>
      </c>
      <c r="C74" s="230">
        <v>4</v>
      </c>
      <c r="D74" s="73">
        <v>2</v>
      </c>
      <c r="E74" s="204">
        <v>-0.5</v>
      </c>
      <c r="F74" s="204">
        <f t="shared" si="2"/>
        <v>3.0769230769230771E-2</v>
      </c>
      <c r="G74" s="203">
        <v>54.335839526000001</v>
      </c>
      <c r="H74" s="92">
        <v>8.3000000000000007</v>
      </c>
      <c r="I74" s="220">
        <v>-0.84724630975788273</v>
      </c>
      <c r="J74" s="231">
        <f t="shared" si="3"/>
        <v>2.0882604538821521E-2</v>
      </c>
      <c r="K74" s="5"/>
      <c r="L74" s="5"/>
      <c r="M74" s="5"/>
      <c r="N74" s="5"/>
    </row>
    <row r="75" spans="2:14" s="1" customFormat="1" ht="13.8" x14ac:dyDescent="0.25">
      <c r="B75" s="178" t="s">
        <v>101</v>
      </c>
      <c r="C75" s="230">
        <v>3</v>
      </c>
      <c r="D75" s="73">
        <v>2</v>
      </c>
      <c r="E75" s="204">
        <v>-0.33333333333333331</v>
      </c>
      <c r="F75" s="204">
        <f t="shared" si="2"/>
        <v>3.0769230769230771E-2</v>
      </c>
      <c r="G75" s="203">
        <v>116.64</v>
      </c>
      <c r="H75" s="92">
        <v>1.5</v>
      </c>
      <c r="I75" s="220">
        <v>-0.98713991769547327</v>
      </c>
      <c r="J75" s="231">
        <f t="shared" si="3"/>
        <v>3.7739646756906357E-3</v>
      </c>
      <c r="K75" s="5"/>
      <c r="L75" s="5"/>
      <c r="M75" s="5"/>
      <c r="N75" s="5"/>
    </row>
    <row r="76" spans="2:14" s="1" customFormat="1" ht="13.8" x14ac:dyDescent="0.25">
      <c r="B76" s="178" t="s">
        <v>102</v>
      </c>
      <c r="C76" s="230">
        <v>3</v>
      </c>
      <c r="D76" s="73">
        <v>2</v>
      </c>
      <c r="E76" s="204">
        <v>-0.33333333333333331</v>
      </c>
      <c r="F76" s="204">
        <f t="shared" si="2"/>
        <v>3.0769230769230771E-2</v>
      </c>
      <c r="G76" s="203">
        <v>7.5</v>
      </c>
      <c r="H76" s="92">
        <v>18.100000000000001</v>
      </c>
      <c r="I76" s="220">
        <v>1.4133333333333336</v>
      </c>
      <c r="J76" s="231">
        <f t="shared" si="3"/>
        <v>4.5539173753333675E-2</v>
      </c>
      <c r="K76" s="5"/>
      <c r="L76" s="5"/>
      <c r="M76" s="5"/>
      <c r="N76" s="5"/>
    </row>
    <row r="77" spans="2:14" s="1" customFormat="1" ht="13.8" x14ac:dyDescent="0.25">
      <c r="B77" s="178" t="s">
        <v>113</v>
      </c>
      <c r="C77" s="230"/>
      <c r="D77" s="73">
        <v>2</v>
      </c>
      <c r="E77" s="204"/>
      <c r="F77" s="204">
        <f t="shared" si="2"/>
        <v>3.0769230769230771E-2</v>
      </c>
      <c r="G77" s="203" t="s">
        <v>57</v>
      </c>
      <c r="H77" s="92">
        <v>12.08</v>
      </c>
      <c r="I77" s="220"/>
      <c r="J77" s="231">
        <f t="shared" si="3"/>
        <v>3.0392995521561921E-2</v>
      </c>
      <c r="K77" s="5"/>
      <c r="L77" s="5"/>
      <c r="M77" s="5"/>
      <c r="N77" s="5"/>
    </row>
    <row r="78" spans="2:14" s="1" customFormat="1" ht="13.8" x14ac:dyDescent="0.25">
      <c r="B78" s="178" t="s">
        <v>97</v>
      </c>
      <c r="C78" s="230">
        <v>4</v>
      </c>
      <c r="D78" s="73">
        <v>1</v>
      </c>
      <c r="E78" s="204">
        <v>-0.75</v>
      </c>
      <c r="F78" s="204">
        <f t="shared" si="2"/>
        <v>1.5384615384615385E-2</v>
      </c>
      <c r="G78" s="203">
        <v>11.5</v>
      </c>
      <c r="H78" s="92">
        <v>4.8600000000000003</v>
      </c>
      <c r="I78" s="220">
        <v>-0.57739130434782604</v>
      </c>
      <c r="J78" s="231">
        <f t="shared" si="3"/>
        <v>1.2227645549237661E-2</v>
      </c>
      <c r="K78" s="5"/>
      <c r="L78" s="5"/>
      <c r="M78" s="5"/>
      <c r="N78" s="5"/>
    </row>
    <row r="79" spans="2:14" s="1" customFormat="1" ht="13.8" x14ac:dyDescent="0.25">
      <c r="B79" s="178" t="s">
        <v>96</v>
      </c>
      <c r="C79" s="230">
        <v>4</v>
      </c>
      <c r="D79" s="73">
        <v>1</v>
      </c>
      <c r="E79" s="204">
        <v>-0.75</v>
      </c>
      <c r="F79" s="204">
        <f t="shared" si="2"/>
        <v>1.5384615384615385E-2</v>
      </c>
      <c r="G79" s="203">
        <v>8.7000000000000011</v>
      </c>
      <c r="H79" s="92">
        <v>10</v>
      </c>
      <c r="I79" s="220">
        <v>0.14942528735632171</v>
      </c>
      <c r="J79" s="231">
        <f t="shared" si="3"/>
        <v>2.5159764504604238E-2</v>
      </c>
      <c r="K79" s="5"/>
      <c r="L79" s="5"/>
      <c r="M79" s="5"/>
      <c r="N79" s="5"/>
    </row>
    <row r="80" spans="2:14" s="1" customFormat="1" ht="13.8" x14ac:dyDescent="0.25">
      <c r="B80" s="178" t="s">
        <v>100</v>
      </c>
      <c r="C80" s="230">
        <v>2</v>
      </c>
      <c r="D80" s="73">
        <v>1</v>
      </c>
      <c r="E80" s="204">
        <v>-0.5</v>
      </c>
      <c r="F80" s="204">
        <f t="shared" si="2"/>
        <v>1.5384615384615385E-2</v>
      </c>
      <c r="G80" s="203">
        <v>3.1948815699999997</v>
      </c>
      <c r="H80" s="92">
        <v>1.32</v>
      </c>
      <c r="I80" s="220">
        <v>-0.58683914533958759</v>
      </c>
      <c r="J80" s="231">
        <f t="shared" si="3"/>
        <v>3.3210889146077596E-3</v>
      </c>
      <c r="K80" s="5"/>
      <c r="L80" s="5"/>
      <c r="M80" s="5"/>
      <c r="N80" s="5"/>
    </row>
    <row r="81" spans="2:14" s="1" customFormat="1" ht="13.8" x14ac:dyDescent="0.25">
      <c r="B81" s="178" t="s">
        <v>107</v>
      </c>
      <c r="C81" s="230">
        <v>1</v>
      </c>
      <c r="D81" s="73">
        <v>1</v>
      </c>
      <c r="E81" s="204">
        <v>0</v>
      </c>
      <c r="F81" s="204">
        <f t="shared" si="2"/>
        <v>1.5384615384615385E-2</v>
      </c>
      <c r="G81" s="203">
        <v>1.6235949999999999</v>
      </c>
      <c r="H81" s="92">
        <v>2.2000000000000002</v>
      </c>
      <c r="I81" s="220">
        <v>0.35501772301590012</v>
      </c>
      <c r="J81" s="231">
        <f t="shared" si="3"/>
        <v>5.5351481910129331E-3</v>
      </c>
      <c r="K81" s="5"/>
      <c r="L81" s="5"/>
      <c r="M81" s="5"/>
      <c r="N81" s="5"/>
    </row>
    <row r="82" spans="2:14" s="1" customFormat="1" ht="13.8" x14ac:dyDescent="0.25">
      <c r="B82" s="178" t="s">
        <v>108</v>
      </c>
      <c r="C82" s="230">
        <v>1</v>
      </c>
      <c r="D82" s="73">
        <v>1</v>
      </c>
      <c r="E82" s="204">
        <v>0</v>
      </c>
      <c r="F82" s="204">
        <f t="shared" si="2"/>
        <v>1.5384615384615385E-2</v>
      </c>
      <c r="G82" s="203">
        <v>43</v>
      </c>
      <c r="H82" s="92">
        <v>1</v>
      </c>
      <c r="I82" s="220">
        <v>-0.97674418604651159</v>
      </c>
      <c r="J82" s="231">
        <f t="shared" si="3"/>
        <v>2.5159764504604238E-3</v>
      </c>
      <c r="K82" s="5"/>
      <c r="L82" s="5"/>
      <c r="M82" s="5"/>
      <c r="N82" s="5"/>
    </row>
    <row r="83" spans="2:14" s="1" customFormat="1" ht="13.8" x14ac:dyDescent="0.25">
      <c r="B83" s="178" t="s">
        <v>109</v>
      </c>
      <c r="C83" s="230">
        <v>1</v>
      </c>
      <c r="D83" s="73">
        <v>1</v>
      </c>
      <c r="E83" s="204">
        <v>0</v>
      </c>
      <c r="F83" s="204">
        <f t="shared" si="2"/>
        <v>1.5384615384615385E-2</v>
      </c>
      <c r="G83" s="203">
        <v>0.7</v>
      </c>
      <c r="H83" s="92">
        <v>65.3</v>
      </c>
      <c r="I83" s="220">
        <v>92.285714285714278</v>
      </c>
      <c r="J83" s="231">
        <f t="shared" si="3"/>
        <v>0.16429326221506566</v>
      </c>
      <c r="K83" s="5"/>
      <c r="L83" s="5"/>
      <c r="M83" s="5"/>
      <c r="N83" s="5"/>
    </row>
    <row r="84" spans="2:14" s="1" customFormat="1" ht="13.8" x14ac:dyDescent="0.25">
      <c r="B84" s="178" t="s">
        <v>128</v>
      </c>
      <c r="C84" s="230"/>
      <c r="D84" s="73">
        <v>1</v>
      </c>
      <c r="E84" s="204"/>
      <c r="F84" s="204">
        <f t="shared" si="2"/>
        <v>1.5384615384615385E-2</v>
      </c>
      <c r="G84" s="203" t="s">
        <v>57</v>
      </c>
      <c r="H84" s="92">
        <v>10.4</v>
      </c>
      <c r="I84" s="220"/>
      <c r="J84" s="231">
        <f t="shared" si="3"/>
        <v>2.6166155084788409E-2</v>
      </c>
      <c r="K84" s="5"/>
      <c r="L84" s="5"/>
      <c r="M84" s="5"/>
      <c r="N84" s="5"/>
    </row>
    <row r="85" spans="2:14" s="1" customFormat="1" ht="13.8" x14ac:dyDescent="0.25">
      <c r="B85" s="178" t="s">
        <v>129</v>
      </c>
      <c r="C85" s="230"/>
      <c r="D85" s="73">
        <v>1</v>
      </c>
      <c r="E85" s="204"/>
      <c r="F85" s="204">
        <f t="shared" si="2"/>
        <v>1.5384615384615385E-2</v>
      </c>
      <c r="G85" s="203" t="s">
        <v>57</v>
      </c>
      <c r="H85" s="92">
        <v>1.05</v>
      </c>
      <c r="I85" s="220"/>
      <c r="J85" s="231">
        <f t="shared" si="3"/>
        <v>2.6417752729834452E-3</v>
      </c>
      <c r="K85" s="5"/>
      <c r="L85" s="5"/>
      <c r="M85" s="5"/>
      <c r="N85" s="5"/>
    </row>
    <row r="86" spans="2:14" s="1" customFormat="1" ht="13.8" x14ac:dyDescent="0.25">
      <c r="B86" s="178" t="s">
        <v>130</v>
      </c>
      <c r="C86" s="230"/>
      <c r="D86" s="73">
        <v>1</v>
      </c>
      <c r="E86" s="204"/>
      <c r="F86" s="204">
        <f t="shared" si="2"/>
        <v>1.5384615384615385E-2</v>
      </c>
      <c r="G86" s="203" t="s">
        <v>57</v>
      </c>
      <c r="H86" s="92">
        <v>5</v>
      </c>
      <c r="I86" s="220"/>
      <c r="J86" s="231">
        <f t="shared" si="3"/>
        <v>1.2579882252302119E-2</v>
      </c>
      <c r="K86" s="5"/>
      <c r="L86" s="5"/>
      <c r="M86" s="5"/>
      <c r="N86" s="5"/>
    </row>
    <row r="87" spans="2:14" s="1" customFormat="1" ht="13.8" x14ac:dyDescent="0.25">
      <c r="B87" s="178" t="s">
        <v>131</v>
      </c>
      <c r="C87" s="230"/>
      <c r="D87" s="73">
        <v>1</v>
      </c>
      <c r="E87" s="204"/>
      <c r="F87" s="204">
        <f t="shared" si="2"/>
        <v>1.5384615384615385E-2</v>
      </c>
      <c r="G87" s="203" t="s">
        <v>57</v>
      </c>
      <c r="H87" s="92">
        <v>3.26</v>
      </c>
      <c r="I87" s="220"/>
      <c r="J87" s="231">
        <f t="shared" si="3"/>
        <v>8.2020832285009809E-3</v>
      </c>
      <c r="K87" s="5"/>
      <c r="L87" s="5"/>
      <c r="M87" s="5"/>
      <c r="N87" s="5"/>
    </row>
    <row r="88" spans="2:14" s="1" customFormat="1" ht="13.8" x14ac:dyDescent="0.25">
      <c r="B88" s="178" t="s">
        <v>103</v>
      </c>
      <c r="C88" s="230">
        <v>2</v>
      </c>
      <c r="D88" s="73"/>
      <c r="E88" s="204">
        <v>-1</v>
      </c>
      <c r="F88" s="204">
        <f t="shared" si="2"/>
        <v>0</v>
      </c>
      <c r="G88" s="203">
        <v>2.6</v>
      </c>
      <c r="H88" s="92"/>
      <c r="I88" s="220">
        <v>-1</v>
      </c>
      <c r="J88" s="231">
        <f t="shared" si="3"/>
        <v>0</v>
      </c>
      <c r="K88" s="5"/>
      <c r="L88" s="5"/>
      <c r="M88" s="5"/>
      <c r="N88" s="5"/>
    </row>
    <row r="89" spans="2:14" s="1" customFormat="1" ht="13.8" x14ac:dyDescent="0.25">
      <c r="B89" s="178" t="s">
        <v>104</v>
      </c>
      <c r="C89" s="230">
        <v>2</v>
      </c>
      <c r="D89" s="73"/>
      <c r="E89" s="204">
        <v>-1</v>
      </c>
      <c r="F89" s="204">
        <f t="shared" si="2"/>
        <v>0</v>
      </c>
      <c r="G89" s="203">
        <v>25</v>
      </c>
      <c r="H89" s="92"/>
      <c r="I89" s="220">
        <v>-1</v>
      </c>
      <c r="J89" s="231">
        <f t="shared" si="3"/>
        <v>0</v>
      </c>
      <c r="K89" s="5"/>
      <c r="L89" s="5"/>
      <c r="M89" s="5"/>
      <c r="N89" s="5"/>
    </row>
    <row r="90" spans="2:14" s="1" customFormat="1" ht="13.8" x14ac:dyDescent="0.25">
      <c r="B90" s="178" t="s">
        <v>105</v>
      </c>
      <c r="C90" s="230">
        <v>1</v>
      </c>
      <c r="D90" s="73"/>
      <c r="E90" s="204">
        <v>-1</v>
      </c>
      <c r="F90" s="204">
        <f t="shared" si="2"/>
        <v>0</v>
      </c>
      <c r="G90" s="203">
        <v>1</v>
      </c>
      <c r="H90" s="92"/>
      <c r="I90" s="220">
        <v>-1</v>
      </c>
      <c r="J90" s="231">
        <f t="shared" si="3"/>
        <v>0</v>
      </c>
      <c r="K90" s="5"/>
      <c r="L90" s="5"/>
      <c r="M90" s="5"/>
      <c r="N90" s="5"/>
    </row>
    <row r="91" spans="2:14" s="1" customFormat="1" ht="13.8" x14ac:dyDescent="0.25">
      <c r="B91" s="178" t="s">
        <v>110</v>
      </c>
      <c r="C91" s="230">
        <v>1</v>
      </c>
      <c r="D91" s="73"/>
      <c r="E91" s="204">
        <v>-1</v>
      </c>
      <c r="F91" s="204">
        <f t="shared" si="2"/>
        <v>0</v>
      </c>
      <c r="G91" s="203">
        <v>135.75</v>
      </c>
      <c r="H91" s="92"/>
      <c r="I91" s="220">
        <v>-1</v>
      </c>
      <c r="J91" s="231">
        <f t="shared" si="3"/>
        <v>0</v>
      </c>
      <c r="K91" s="5"/>
      <c r="L91" s="5"/>
      <c r="M91" s="5"/>
      <c r="N91" s="5"/>
    </row>
    <row r="92" spans="2:14" s="1" customFormat="1" ht="13.8" x14ac:dyDescent="0.25">
      <c r="B92" s="178" t="s">
        <v>111</v>
      </c>
      <c r="C92" s="230">
        <v>1</v>
      </c>
      <c r="D92" s="73"/>
      <c r="E92" s="204">
        <v>-1</v>
      </c>
      <c r="F92" s="204">
        <f t="shared" si="2"/>
        <v>0</v>
      </c>
      <c r="G92" s="203">
        <v>4.2307895689999997</v>
      </c>
      <c r="H92" s="92" t="s">
        <v>57</v>
      </c>
      <c r="I92" s="220"/>
      <c r="J92" s="231"/>
      <c r="K92" s="5"/>
      <c r="L92" s="5"/>
      <c r="M92" s="5"/>
      <c r="N92" s="5"/>
    </row>
    <row r="93" spans="2:14" s="1" customFormat="1" ht="13.8" x14ac:dyDescent="0.25">
      <c r="B93" s="178" t="s">
        <v>112</v>
      </c>
      <c r="C93" s="230">
        <v>1</v>
      </c>
      <c r="D93" s="73"/>
      <c r="E93" s="204">
        <v>-1</v>
      </c>
      <c r="F93" s="204">
        <f t="shared" si="2"/>
        <v>0</v>
      </c>
      <c r="G93" s="203">
        <v>61.488462300000002</v>
      </c>
      <c r="H93" s="92" t="s">
        <v>57</v>
      </c>
      <c r="I93" s="220"/>
      <c r="J93" s="231"/>
      <c r="K93" s="5"/>
      <c r="L93" s="5"/>
      <c r="M93" s="5"/>
      <c r="N93" s="5"/>
    </row>
    <row r="94" spans="2:14" s="1" customFormat="1" ht="13.8" x14ac:dyDescent="0.25">
      <c r="B94" s="178" t="s">
        <v>114</v>
      </c>
      <c r="C94" s="230">
        <v>1</v>
      </c>
      <c r="D94" s="73"/>
      <c r="E94" s="204">
        <v>-1</v>
      </c>
      <c r="F94" s="204">
        <f t="shared" si="2"/>
        <v>0</v>
      </c>
      <c r="G94" s="203">
        <v>21.42600796</v>
      </c>
      <c r="H94" s="92"/>
      <c r="I94" s="220">
        <v>-1</v>
      </c>
      <c r="J94" s="231">
        <f t="shared" si="3"/>
        <v>0</v>
      </c>
      <c r="K94" s="5"/>
      <c r="L94" s="5"/>
      <c r="M94" s="5"/>
      <c r="N94" s="5"/>
    </row>
    <row r="95" spans="2:14" s="1" customFormat="1" ht="13.8" x14ac:dyDescent="0.25">
      <c r="B95" s="178" t="s">
        <v>115</v>
      </c>
      <c r="C95" s="230">
        <v>1</v>
      </c>
      <c r="D95" s="73"/>
      <c r="E95" s="204">
        <v>-1</v>
      </c>
      <c r="F95" s="204">
        <f t="shared" si="2"/>
        <v>0</v>
      </c>
      <c r="G95" s="203">
        <v>4</v>
      </c>
      <c r="H95" s="92"/>
      <c r="I95" s="220">
        <v>-1</v>
      </c>
      <c r="J95" s="231">
        <f t="shared" si="3"/>
        <v>0</v>
      </c>
      <c r="K95" s="5"/>
      <c r="L95" s="5"/>
      <c r="M95" s="5"/>
      <c r="N95" s="5"/>
    </row>
    <row r="96" spans="2:14" s="1" customFormat="1" ht="13.8" x14ac:dyDescent="0.25">
      <c r="B96" s="178" t="s">
        <v>117</v>
      </c>
      <c r="C96" s="230">
        <v>1</v>
      </c>
      <c r="D96" s="73"/>
      <c r="E96" s="204">
        <v>-1</v>
      </c>
      <c r="F96" s="204">
        <f t="shared" si="2"/>
        <v>0</v>
      </c>
      <c r="G96" s="203">
        <v>86.8</v>
      </c>
      <c r="H96" s="92"/>
      <c r="I96" s="220">
        <v>-1</v>
      </c>
      <c r="J96" s="231">
        <f t="shared" si="3"/>
        <v>0</v>
      </c>
      <c r="K96" s="5"/>
      <c r="L96" s="5"/>
      <c r="M96" s="5"/>
      <c r="N96" s="5"/>
    </row>
    <row r="97" spans="1:20" s="1" customFormat="1" ht="11.25" customHeight="1" x14ac:dyDescent="0.25">
      <c r="B97" s="178" t="s">
        <v>119</v>
      </c>
      <c r="C97" s="230">
        <v>1</v>
      </c>
      <c r="D97" s="73"/>
      <c r="E97" s="204">
        <v>-1</v>
      </c>
      <c r="F97" s="204">
        <f t="shared" si="2"/>
        <v>0</v>
      </c>
      <c r="G97" s="203">
        <v>6.2</v>
      </c>
      <c r="H97" s="92"/>
      <c r="I97" s="220">
        <v>-1</v>
      </c>
      <c r="J97" s="231">
        <f t="shared" si="3"/>
        <v>0</v>
      </c>
    </row>
    <row r="98" spans="1:20" s="1" customFormat="1" ht="11.25" customHeight="1" x14ac:dyDescent="0.25">
      <c r="B98" s="202" t="s">
        <v>120</v>
      </c>
      <c r="C98" s="232">
        <v>1</v>
      </c>
      <c r="D98" s="67"/>
      <c r="E98" s="233">
        <v>-1</v>
      </c>
      <c r="F98" s="233">
        <f t="shared" si="2"/>
        <v>0</v>
      </c>
      <c r="G98" s="234">
        <v>1.1000000000000001</v>
      </c>
      <c r="H98" s="235"/>
      <c r="I98" s="236">
        <v>-1</v>
      </c>
      <c r="J98" s="237">
        <f t="shared" si="3"/>
        <v>0</v>
      </c>
      <c r="K98" s="6"/>
      <c r="L98" s="6"/>
      <c r="M98" s="6"/>
      <c r="N98" s="6"/>
      <c r="P98" s="102"/>
      <c r="Q98" s="103"/>
      <c r="R98" s="104"/>
      <c r="S98" s="103"/>
      <c r="T98" s="104"/>
    </row>
    <row r="99" spans="1:20" s="1" customFormat="1" ht="14.1" customHeight="1" x14ac:dyDescent="0.25">
      <c r="B99" s="221" t="s">
        <v>37</v>
      </c>
      <c r="C99" s="238">
        <f>+SUM(C65:C98)</f>
        <v>107</v>
      </c>
      <c r="D99" s="239">
        <f>+SUM(D65:D98)</f>
        <v>65</v>
      </c>
      <c r="E99" s="240">
        <f>(D99-C99)/C99</f>
        <v>-0.3925233644859813</v>
      </c>
      <c r="F99" s="240">
        <f t="shared" si="2"/>
        <v>1</v>
      </c>
      <c r="G99" s="241">
        <f>+SUM(G65:G98)</f>
        <v>1229.9868125300004</v>
      </c>
      <c r="H99" s="239">
        <f>+SUM(H65:H98)</f>
        <v>397.46</v>
      </c>
      <c r="I99" s="242">
        <f>(H99-G99)/G99</f>
        <v>-0.67685832404783963</v>
      </c>
      <c r="J99" s="243">
        <f t="shared" si="3"/>
        <v>1</v>
      </c>
      <c r="K99" s="6"/>
      <c r="L99" s="6"/>
      <c r="M99" s="6"/>
      <c r="N99" s="6"/>
    </row>
    <row r="100" spans="1:20" s="1" customFormat="1" ht="24" customHeight="1" x14ac:dyDescent="0.3">
      <c r="B100" s="6" t="s">
        <v>121</v>
      </c>
      <c r="C100" s="6"/>
      <c r="D100" s="6"/>
      <c r="E100" s="6"/>
      <c r="F100" s="6"/>
      <c r="G100" s="6"/>
      <c r="H100" s="6"/>
      <c r="I100" s="6"/>
      <c r="J100" s="6"/>
      <c r="K100" s="6"/>
      <c r="L100" s="6"/>
      <c r="M100" s="6"/>
      <c r="N100" s="6"/>
    </row>
    <row r="101" spans="1:20" s="1" customFormat="1" ht="13.8" x14ac:dyDescent="0.3">
      <c r="B101" s="105" t="s">
        <v>132</v>
      </c>
      <c r="C101" s="25"/>
      <c r="D101" s="25"/>
      <c r="E101" s="25"/>
      <c r="F101" s="25"/>
      <c r="G101" s="25"/>
      <c r="H101" s="25"/>
      <c r="I101" s="25"/>
      <c r="J101" s="25"/>
      <c r="K101" s="25"/>
      <c r="L101" s="25"/>
      <c r="M101" s="25"/>
      <c r="N101" s="25"/>
    </row>
    <row r="102" spans="1:20" s="1" customFormat="1" ht="13.8" x14ac:dyDescent="0.3">
      <c r="B102" s="25"/>
      <c r="C102" s="25"/>
      <c r="D102" s="25"/>
      <c r="E102" s="25"/>
      <c r="F102" s="25"/>
      <c r="G102" s="3"/>
      <c r="I102" s="3"/>
      <c r="J102" s="3"/>
      <c r="K102" s="3"/>
    </row>
    <row r="103" spans="1:20" s="216" customFormat="1" ht="125.25" customHeight="1" x14ac:dyDescent="0.3">
      <c r="A103" s="34"/>
      <c r="B103" s="273" t="s">
        <v>133</v>
      </c>
      <c r="C103" s="273"/>
      <c r="D103" s="273"/>
      <c r="E103" s="273"/>
      <c r="F103" s="273"/>
      <c r="G103" s="273"/>
      <c r="H103" s="273"/>
      <c r="I103" s="273"/>
      <c r="J103" s="212"/>
      <c r="K103" s="212"/>
      <c r="L103" s="212"/>
      <c r="M103" s="212"/>
      <c r="N103" s="212"/>
    </row>
    <row r="104" spans="1:20" s="1" customFormat="1" ht="13.8" x14ac:dyDescent="0.3"/>
    <row r="105" spans="1:20" s="1" customFormat="1" ht="13.8" x14ac:dyDescent="0.3"/>
    <row r="106" spans="1:20" s="1" customFormat="1" ht="13.8" x14ac:dyDescent="0.3"/>
    <row r="107" spans="1:20" s="1" customFormat="1" ht="13.8" x14ac:dyDescent="0.3"/>
    <row r="108" spans="1:20" s="1" customFormat="1" ht="13.8" x14ac:dyDescent="0.3"/>
    <row r="109" spans="1:20" s="1" customFormat="1" ht="13.8" x14ac:dyDescent="0.3"/>
    <row r="110" spans="1:20" s="1" customFormat="1" ht="13.8" x14ac:dyDescent="0.3"/>
    <row r="111" spans="1:20" s="1" customFormat="1" ht="13.8" x14ac:dyDescent="0.3"/>
    <row r="112" spans="1:20"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1" customFormat="1" ht="13.8" x14ac:dyDescent="0.3"/>
    <row r="514" s="1" customFormat="1" ht="13.8" x14ac:dyDescent="0.3"/>
    <row r="515" s="1" customFormat="1" ht="13.8" x14ac:dyDescent="0.3"/>
    <row r="516" s="1" customFormat="1" ht="13.8" x14ac:dyDescent="0.3"/>
    <row r="517" s="1" customFormat="1" ht="13.8" x14ac:dyDescent="0.3"/>
    <row r="518" s="1" customFormat="1" ht="13.8" x14ac:dyDescent="0.3"/>
    <row r="519" s="1" customFormat="1" ht="13.8" x14ac:dyDescent="0.3"/>
    <row r="520" s="1" customFormat="1" ht="13.8" x14ac:dyDescent="0.3"/>
    <row r="521" s="1" customFormat="1" ht="13.8" x14ac:dyDescent="0.3"/>
    <row r="522" s="1" customFormat="1" ht="13.8" x14ac:dyDescent="0.3"/>
    <row r="523" s="1" customFormat="1" ht="13.8" x14ac:dyDescent="0.3"/>
    <row r="524" s="1" customFormat="1" ht="13.8" x14ac:dyDescent="0.3"/>
    <row r="525" s="1" customFormat="1" ht="13.8" x14ac:dyDescent="0.3"/>
    <row r="526" s="1" customFormat="1" ht="13.8" x14ac:dyDescent="0.3"/>
    <row r="527" s="1" customFormat="1" ht="13.8" x14ac:dyDescent="0.3"/>
    <row r="528" s="1" customFormat="1" ht="13.8" x14ac:dyDescent="0.3"/>
    <row r="529" s="1" customFormat="1" ht="13.8" x14ac:dyDescent="0.3"/>
    <row r="530" s="1" customFormat="1" ht="13.8" x14ac:dyDescent="0.3"/>
    <row r="531" s="1" customFormat="1" ht="13.8" x14ac:dyDescent="0.3"/>
    <row r="532" s="1" customFormat="1" ht="13.8" x14ac:dyDescent="0.3"/>
    <row r="533" s="1" customFormat="1" ht="13.8" x14ac:dyDescent="0.3"/>
    <row r="534" s="1" customFormat="1" ht="13.8" x14ac:dyDescent="0.3"/>
    <row r="535" s="1" customFormat="1" ht="13.8" x14ac:dyDescent="0.3"/>
    <row r="536" s="1" customFormat="1" ht="13.8" x14ac:dyDescent="0.3"/>
    <row r="537" s="1" customFormat="1" ht="13.8" x14ac:dyDescent="0.3"/>
    <row r="538" s="1" customFormat="1" ht="13.8" x14ac:dyDescent="0.3"/>
    <row r="539" s="1" customFormat="1" ht="13.8" x14ac:dyDescent="0.3"/>
    <row r="540" s="1" customFormat="1" ht="13.8" x14ac:dyDescent="0.3"/>
    <row r="541" s="1" customFormat="1" ht="13.8" x14ac:dyDescent="0.3"/>
    <row r="542" s="1" customFormat="1" ht="13.8" x14ac:dyDescent="0.3"/>
    <row r="543" s="1" customFormat="1" ht="13.8" x14ac:dyDescent="0.3"/>
    <row r="544" s="1" customFormat="1" ht="13.8" x14ac:dyDescent="0.3"/>
    <row r="545" spans="2:8" s="1" customFormat="1" ht="13.8" x14ac:dyDescent="0.3"/>
    <row r="546" spans="2:8" s="1" customFormat="1" ht="13.8" x14ac:dyDescent="0.3"/>
    <row r="547" spans="2:8" s="1" customFormat="1" ht="13.8" x14ac:dyDescent="0.3"/>
    <row r="548" spans="2:8" s="1" customFormat="1" ht="13.8" x14ac:dyDescent="0.3"/>
    <row r="549" spans="2:8" s="1" customFormat="1" ht="13.8" x14ac:dyDescent="0.3"/>
    <row r="550" spans="2:8" s="1" customFormat="1" ht="13.8" x14ac:dyDescent="0.3"/>
    <row r="551" spans="2:8" s="1" customFormat="1" ht="13.8" x14ac:dyDescent="0.3"/>
    <row r="552" spans="2:8" s="1" customFormat="1" ht="13.8" x14ac:dyDescent="0.3"/>
    <row r="553" spans="2:8" s="1" customFormat="1" ht="13.8" x14ac:dyDescent="0.3"/>
    <row r="554" spans="2:8" s="1" customFormat="1" ht="13.8" x14ac:dyDescent="0.3"/>
    <row r="555" spans="2:8" s="1" customFormat="1" ht="13.8" x14ac:dyDescent="0.3"/>
    <row r="556" spans="2:8" s="1" customFormat="1" x14ac:dyDescent="0.3">
      <c r="B556"/>
      <c r="C556"/>
      <c r="D556"/>
      <c r="E556"/>
      <c r="F556"/>
      <c r="H556"/>
    </row>
  </sheetData>
  <autoFilter ref="B13:H46"/>
  <mergeCells count="8">
    <mergeCell ref="B103:I103"/>
    <mergeCell ref="C12:D12"/>
    <mergeCell ref="E12:F12"/>
    <mergeCell ref="B49:N49"/>
    <mergeCell ref="G12:H12"/>
    <mergeCell ref="B51:I59"/>
    <mergeCell ref="C63:F63"/>
    <mergeCell ref="G63:J63"/>
  </mergeCells>
  <conditionalFormatting sqref="B65:B95 B98">
    <cfRule type="duplicateValues" dxfId="3" priority="3"/>
  </conditionalFormatting>
  <conditionalFormatting sqref="B65:B98">
    <cfRule type="duplicateValues" dxfId="2" priority="1"/>
  </conditionalFormatting>
  <conditionalFormatting sqref="B96:B97">
    <cfRule type="duplicateValues" dxfId="1" priority="2"/>
  </conditionalFormatting>
  <conditionalFormatting sqref="P98">
    <cfRule type="duplicateValues" dxfId="0" priority="5"/>
  </conditionalFormatting>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4BC4E5"/>
  </sheetPr>
  <dimension ref="A1:T576"/>
  <sheetViews>
    <sheetView showGridLines="0" topLeftCell="A60" zoomScale="85" zoomScaleNormal="85" workbookViewId="0">
      <selection activeCell="B99" sqref="B99"/>
    </sheetView>
  </sheetViews>
  <sheetFormatPr baseColWidth="10" defaultColWidth="10.88671875" defaultRowHeight="14.4" x14ac:dyDescent="0.3"/>
  <cols>
    <col min="1" max="1" width="8.5546875" style="14" customWidth="1"/>
    <col min="2" max="2" width="51.33203125" style="14" customWidth="1"/>
    <col min="3" max="3" width="15.5546875" style="14" customWidth="1"/>
    <col min="4" max="4" width="15.88671875" style="14" customWidth="1"/>
    <col min="5" max="5" width="12.109375" style="14" customWidth="1"/>
    <col min="6" max="6" width="16.6640625" style="14" customWidth="1"/>
    <col min="7" max="7" width="12.44140625" style="14" customWidth="1"/>
    <col min="8" max="8" width="19.5546875" style="14" customWidth="1"/>
    <col min="9" max="12" width="11.44140625" style="14"/>
    <col min="16" max="16" width="14.6640625" customWidth="1"/>
  </cols>
  <sheetData>
    <row r="1" spans="1:17" s="1" customFormat="1" ht="13.8" x14ac:dyDescent="0.3">
      <c r="E1" s="2"/>
      <c r="M1" s="3"/>
    </row>
    <row r="2" spans="1:17" s="1" customFormat="1" ht="13.8" x14ac:dyDescent="0.3">
      <c r="E2" s="2"/>
      <c r="M2" s="3"/>
    </row>
    <row r="3" spans="1:17" s="1" customFormat="1" ht="13.8" x14ac:dyDescent="0.3">
      <c r="E3" s="2"/>
      <c r="M3" s="3"/>
    </row>
    <row r="4" spans="1:17" s="1" customFormat="1" ht="13.8" x14ac:dyDescent="0.3">
      <c r="A4" s="4" t="s">
        <v>29</v>
      </c>
      <c r="M4" s="3"/>
    </row>
    <row r="5" spans="1:17" s="1" customFormat="1" ht="13.8" x14ac:dyDescent="0.3">
      <c r="A5" s="35" t="s">
        <v>23</v>
      </c>
      <c r="B5" s="35"/>
      <c r="C5" s="35"/>
      <c r="D5" s="35"/>
      <c r="E5" s="35"/>
      <c r="F5" s="35"/>
      <c r="G5" s="35"/>
      <c r="H5" s="35"/>
      <c r="I5" s="35"/>
      <c r="J5" s="35"/>
      <c r="K5" s="35"/>
      <c r="L5" s="35"/>
      <c r="M5" s="35"/>
      <c r="N5" s="35"/>
      <c r="O5" s="35"/>
      <c r="P5" s="35"/>
      <c r="Q5" s="35"/>
    </row>
    <row r="6" spans="1:17" s="1" customFormat="1" ht="13.8" x14ac:dyDescent="0.3">
      <c r="A6" s="4" t="s">
        <v>2</v>
      </c>
      <c r="M6" s="3"/>
    </row>
    <row r="7" spans="1:17" s="1" customFormat="1" ht="13.8" x14ac:dyDescent="0.3">
      <c r="A7" s="13" t="s">
        <v>3</v>
      </c>
      <c r="M7" s="3"/>
    </row>
    <row r="8" spans="1:17" s="1" customFormat="1" ht="13.8" x14ac:dyDescent="0.3"/>
    <row r="9" spans="1:17" s="1" customFormat="1" ht="13.8" x14ac:dyDescent="0.3">
      <c r="B9" s="10"/>
      <c r="C9" s="10"/>
      <c r="D9" s="10"/>
      <c r="E9" s="10"/>
      <c r="F9" s="10"/>
      <c r="G9" s="10"/>
      <c r="H9" s="10"/>
      <c r="I9" s="10"/>
      <c r="J9" s="10"/>
      <c r="K9" s="10"/>
    </row>
    <row r="10" spans="1:17" s="1" customFormat="1" ht="13.8" x14ac:dyDescent="0.3">
      <c r="B10" s="4" t="s">
        <v>134</v>
      </c>
      <c r="I10" s="10"/>
      <c r="J10" s="10"/>
      <c r="K10" s="10"/>
    </row>
    <row r="11" spans="1:17" s="1" customFormat="1" ht="11.25" customHeight="1" x14ac:dyDescent="0.3">
      <c r="B11" s="4"/>
      <c r="I11" s="10"/>
      <c r="J11" s="10"/>
      <c r="K11" s="10"/>
    </row>
    <row r="12" spans="1:17" s="1" customFormat="1" ht="26.25" customHeight="1" x14ac:dyDescent="0.3">
      <c r="B12" s="90"/>
      <c r="C12" s="282" t="s">
        <v>33</v>
      </c>
      <c r="D12" s="274"/>
      <c r="E12" s="274" t="s">
        <v>42</v>
      </c>
      <c r="F12" s="274"/>
      <c r="G12" s="274" t="s">
        <v>35</v>
      </c>
      <c r="H12" s="274"/>
    </row>
    <row r="13" spans="1:17" s="1" customFormat="1" ht="42" customHeight="1" x14ac:dyDescent="0.3">
      <c r="B13" s="98" t="s">
        <v>135</v>
      </c>
      <c r="C13" s="66" t="s">
        <v>44</v>
      </c>
      <c r="D13" s="66" t="s">
        <v>87</v>
      </c>
      <c r="E13" s="66" t="s">
        <v>46</v>
      </c>
      <c r="F13" s="66" t="s">
        <v>87</v>
      </c>
      <c r="G13" s="66" t="s">
        <v>47</v>
      </c>
      <c r="H13" s="66" t="s">
        <v>87</v>
      </c>
      <c r="J13"/>
      <c r="K13"/>
      <c r="L13"/>
      <c r="M13"/>
      <c r="N13"/>
    </row>
    <row r="14" spans="1:17" s="1" customFormat="1" x14ac:dyDescent="0.3">
      <c r="B14" s="99" t="s">
        <v>136</v>
      </c>
      <c r="C14" s="92">
        <v>40</v>
      </c>
      <c r="D14" s="93">
        <v>0.29411764705882354</v>
      </c>
      <c r="E14" s="75">
        <v>337.365019045</v>
      </c>
      <c r="F14" s="94">
        <v>0.21747087770414456</v>
      </c>
      <c r="G14" s="75">
        <v>4888</v>
      </c>
      <c r="H14" s="94">
        <v>0.30866380399090682</v>
      </c>
      <c r="J14" s="107"/>
      <c r="K14" s="108"/>
      <c r="L14" s="109"/>
      <c r="M14"/>
      <c r="N14"/>
      <c r="O14" s="5"/>
      <c r="P14" s="5"/>
      <c r="Q14" s="5"/>
    </row>
    <row r="15" spans="1:17" s="1" customFormat="1" x14ac:dyDescent="0.3">
      <c r="B15" s="99" t="s">
        <v>137</v>
      </c>
      <c r="C15" s="92">
        <v>24</v>
      </c>
      <c r="D15" s="93">
        <v>0.17647058823529413</v>
      </c>
      <c r="E15" s="75">
        <v>139.67916368300004</v>
      </c>
      <c r="F15" s="94">
        <v>9.0039419051538117E-2</v>
      </c>
      <c r="G15" s="75">
        <v>5087</v>
      </c>
      <c r="H15" s="94">
        <v>0.32123010861328616</v>
      </c>
      <c r="J15" s="107"/>
      <c r="K15" s="108"/>
      <c r="L15" s="109"/>
      <c r="M15"/>
      <c r="N15"/>
      <c r="O15" s="5"/>
      <c r="P15" s="5"/>
      <c r="Q15" s="5"/>
    </row>
    <row r="16" spans="1:17" s="1" customFormat="1" x14ac:dyDescent="0.3">
      <c r="B16" s="99" t="s">
        <v>138</v>
      </c>
      <c r="C16" s="92">
        <v>10</v>
      </c>
      <c r="D16" s="93">
        <v>7.3529411764705885E-2</v>
      </c>
      <c r="E16" s="75">
        <v>382.51</v>
      </c>
      <c r="F16" s="94">
        <v>0.24657205322024389</v>
      </c>
      <c r="G16" s="75">
        <v>1119</v>
      </c>
      <c r="H16" s="94">
        <v>7.0661783278605714E-2</v>
      </c>
      <c r="J16" s="107"/>
      <c r="K16" s="108"/>
      <c r="L16" s="109"/>
      <c r="M16"/>
      <c r="N16"/>
      <c r="O16" s="5"/>
      <c r="P16" s="5"/>
      <c r="Q16" s="5"/>
    </row>
    <row r="17" spans="2:17" s="1" customFormat="1" x14ac:dyDescent="0.3">
      <c r="B17" s="99" t="s">
        <v>139</v>
      </c>
      <c r="C17" s="92">
        <v>10</v>
      </c>
      <c r="D17" s="93">
        <v>7.3529411764705885E-2</v>
      </c>
      <c r="E17" s="75">
        <v>81.838761092000013</v>
      </c>
      <c r="F17" s="94">
        <v>5.275457205159461E-2</v>
      </c>
      <c r="G17" s="75">
        <v>359</v>
      </c>
      <c r="H17" s="94">
        <v>2.2669866127810055E-2</v>
      </c>
      <c r="J17" s="107"/>
      <c r="K17" s="108"/>
      <c r="L17" s="109"/>
      <c r="M17"/>
      <c r="N17"/>
      <c r="O17" s="5"/>
      <c r="P17" s="5"/>
      <c r="Q17" s="5"/>
    </row>
    <row r="18" spans="2:17" s="1" customFormat="1" x14ac:dyDescent="0.3">
      <c r="B18" s="99" t="s">
        <v>140</v>
      </c>
      <c r="C18" s="92">
        <v>6</v>
      </c>
      <c r="D18" s="93">
        <v>4.4117647058823532E-2</v>
      </c>
      <c r="E18" s="75">
        <v>15.744044199000001</v>
      </c>
      <c r="F18" s="94">
        <v>1.0148862262784504E-2</v>
      </c>
      <c r="G18" s="75">
        <v>440</v>
      </c>
      <c r="H18" s="94">
        <v>2.7784794139934326E-2</v>
      </c>
      <c r="J18" s="107"/>
      <c r="K18" s="108"/>
      <c r="L18" s="109"/>
      <c r="M18"/>
      <c r="N18"/>
      <c r="O18" s="5"/>
      <c r="P18" s="5"/>
      <c r="Q18" s="5"/>
    </row>
    <row r="19" spans="2:17" s="1" customFormat="1" x14ac:dyDescent="0.3">
      <c r="B19" s="99" t="s">
        <v>141</v>
      </c>
      <c r="C19" s="92">
        <v>5</v>
      </c>
      <c r="D19" s="93">
        <v>3.6764705882352942E-2</v>
      </c>
      <c r="E19" s="75">
        <v>103.11</v>
      </c>
      <c r="F19" s="94">
        <v>6.6466352271938894E-2</v>
      </c>
      <c r="G19" s="75">
        <v>785</v>
      </c>
      <c r="H19" s="94">
        <v>4.9570598636019196E-2</v>
      </c>
      <c r="J19" s="107"/>
      <c r="K19" s="108"/>
      <c r="L19" s="109"/>
      <c r="M19"/>
      <c r="N19"/>
      <c r="O19" s="5"/>
      <c r="P19" s="5"/>
      <c r="Q19" s="5"/>
    </row>
    <row r="20" spans="2:17" s="1" customFormat="1" x14ac:dyDescent="0.3">
      <c r="B20" s="99" t="s">
        <v>142</v>
      </c>
      <c r="C20" s="92">
        <v>5</v>
      </c>
      <c r="D20" s="93">
        <v>3.6764705882352942E-2</v>
      </c>
      <c r="E20" s="75">
        <v>116.16658243500001</v>
      </c>
      <c r="F20" s="94">
        <v>7.4882833773173701E-2</v>
      </c>
      <c r="G20" s="75">
        <v>1436</v>
      </c>
      <c r="H20" s="94">
        <v>9.0679464511240218E-2</v>
      </c>
      <c r="J20" s="107"/>
      <c r="K20" s="108"/>
      <c r="L20" s="109"/>
      <c r="M20"/>
      <c r="N20"/>
      <c r="O20" s="5"/>
      <c r="P20" s="5"/>
      <c r="Q20" s="5"/>
    </row>
    <row r="21" spans="2:17" s="1" customFormat="1" x14ac:dyDescent="0.3">
      <c r="B21" s="99" t="s">
        <v>143</v>
      </c>
      <c r="C21" s="92">
        <v>4</v>
      </c>
      <c r="D21" s="93">
        <v>2.9411764705882353E-2</v>
      </c>
      <c r="E21" s="75">
        <v>5.6999999999999993</v>
      </c>
      <c r="F21" s="94">
        <v>3.674311007177303E-3</v>
      </c>
      <c r="G21" s="75">
        <v>24</v>
      </c>
      <c r="H21" s="94">
        <v>1.5155342258145997E-3</v>
      </c>
      <c r="J21"/>
      <c r="K21" s="108"/>
      <c r="L21" s="109"/>
      <c r="M21"/>
      <c r="N21"/>
      <c r="O21" s="5"/>
      <c r="P21" s="5"/>
      <c r="Q21" s="5"/>
    </row>
    <row r="22" spans="2:17" s="1" customFormat="1" x14ac:dyDescent="0.3">
      <c r="B22" s="99" t="s">
        <v>144</v>
      </c>
      <c r="C22" s="92">
        <v>4</v>
      </c>
      <c r="D22" s="93">
        <v>2.9411764705882353E-2</v>
      </c>
      <c r="E22" s="75">
        <v>11.950000000000001</v>
      </c>
      <c r="F22" s="94">
        <v>7.7031607957489083E-3</v>
      </c>
      <c r="G22" s="75">
        <v>60</v>
      </c>
      <c r="H22" s="94">
        <v>3.7888355645364991E-3</v>
      </c>
      <c r="J22"/>
      <c r="K22" s="108"/>
      <c r="L22" s="109"/>
      <c r="M22"/>
      <c r="N22"/>
      <c r="O22" s="5"/>
      <c r="P22" s="5"/>
      <c r="Q22" s="5"/>
    </row>
    <row r="23" spans="2:17" s="1" customFormat="1" x14ac:dyDescent="0.3">
      <c r="B23" s="99" t="s">
        <v>145</v>
      </c>
      <c r="C23" s="92">
        <v>4</v>
      </c>
      <c r="D23" s="93">
        <v>2.9411764705882353E-2</v>
      </c>
      <c r="E23" s="75">
        <v>111.93288368600001</v>
      </c>
      <c r="F23" s="94">
        <v>7.2153723963608182E-2</v>
      </c>
      <c r="G23" s="75">
        <v>261</v>
      </c>
      <c r="H23" s="94">
        <v>1.648143470573377E-2</v>
      </c>
      <c r="J23"/>
      <c r="K23" s="108"/>
      <c r="L23" s="109"/>
      <c r="M23"/>
      <c r="N23"/>
      <c r="O23" s="5"/>
      <c r="P23" s="5"/>
      <c r="Q23" s="5"/>
    </row>
    <row r="24" spans="2:17" s="1" customFormat="1" x14ac:dyDescent="0.3">
      <c r="B24" s="99" t="s">
        <v>146</v>
      </c>
      <c r="C24" s="92">
        <v>3</v>
      </c>
      <c r="D24" s="93">
        <v>2.2058823529411766E-2</v>
      </c>
      <c r="E24" s="75">
        <v>9.7000000000000011</v>
      </c>
      <c r="F24" s="94">
        <v>6.2527748718631312E-3</v>
      </c>
      <c r="G24" s="75">
        <v>84</v>
      </c>
      <c r="H24" s="94">
        <v>5.3043697903510986E-3</v>
      </c>
      <c r="J24"/>
      <c r="K24" s="108"/>
      <c r="L24" s="109"/>
      <c r="M24"/>
      <c r="N24"/>
      <c r="O24" s="5"/>
      <c r="P24" s="5"/>
      <c r="Q24" s="5"/>
    </row>
    <row r="25" spans="2:17" s="1" customFormat="1" x14ac:dyDescent="0.3">
      <c r="B25" s="99" t="s">
        <v>147</v>
      </c>
      <c r="C25" s="92">
        <v>2</v>
      </c>
      <c r="D25" s="93">
        <v>1.4705882352941176E-2</v>
      </c>
      <c r="E25" s="75">
        <v>5.99</v>
      </c>
      <c r="F25" s="94">
        <v>3.8612496373670257E-3</v>
      </c>
      <c r="G25" s="75">
        <v>132</v>
      </c>
      <c r="H25" s="94">
        <v>8.3354382419802975E-3</v>
      </c>
      <c r="J25"/>
      <c r="K25" s="108"/>
      <c r="L25" s="109"/>
      <c r="M25"/>
      <c r="N25"/>
      <c r="O25" s="5"/>
      <c r="P25" s="5"/>
      <c r="Q25" s="5"/>
    </row>
    <row r="26" spans="2:17" s="1" customFormat="1" x14ac:dyDescent="0.3">
      <c r="B26" s="99" t="s">
        <v>148</v>
      </c>
      <c r="C26" s="92">
        <v>2</v>
      </c>
      <c r="D26" s="93">
        <v>1.4705882352941176E-2</v>
      </c>
      <c r="E26" s="75">
        <v>19</v>
      </c>
      <c r="F26" s="94">
        <v>1.2247703357257677E-2</v>
      </c>
      <c r="G26" s="75">
        <v>165</v>
      </c>
      <c r="H26" s="94">
        <v>1.0419297802475372E-2</v>
      </c>
      <c r="J26"/>
      <c r="K26" s="108"/>
      <c r="L26" s="109"/>
      <c r="M26"/>
      <c r="N26"/>
      <c r="O26" s="5"/>
      <c r="P26" s="5"/>
      <c r="Q26" s="5"/>
    </row>
    <row r="27" spans="2:17" s="1" customFormat="1" x14ac:dyDescent="0.3">
      <c r="B27" s="99" t="s">
        <v>149</v>
      </c>
      <c r="C27" s="92">
        <v>2</v>
      </c>
      <c r="D27" s="93">
        <v>1.4705882352941176E-2</v>
      </c>
      <c r="E27" s="75">
        <v>1.9000000000000001</v>
      </c>
      <c r="F27" s="94">
        <v>1.2247703357257677E-3</v>
      </c>
      <c r="G27" s="75">
        <v>46</v>
      </c>
      <c r="H27" s="94">
        <v>2.9047739328113159E-3</v>
      </c>
      <c r="J27" s="107"/>
      <c r="K27" s="108"/>
      <c r="L27" s="109"/>
      <c r="M27"/>
      <c r="N27"/>
      <c r="O27" s="5"/>
      <c r="P27" s="5"/>
      <c r="Q27" s="5"/>
    </row>
    <row r="28" spans="2:17" s="1" customFormat="1" ht="13.8" x14ac:dyDescent="0.25">
      <c r="B28" s="99" t="s">
        <v>150</v>
      </c>
      <c r="C28" s="92">
        <v>2</v>
      </c>
      <c r="D28" s="93">
        <v>1.4705882352941176E-2</v>
      </c>
      <c r="E28" s="75">
        <v>108</v>
      </c>
      <c r="F28" s="94">
        <v>6.961852434651733E-2</v>
      </c>
      <c r="G28" s="75">
        <v>404</v>
      </c>
      <c r="H28" s="94">
        <v>2.5511492801212426E-2</v>
      </c>
      <c r="J28" s="5"/>
      <c r="K28" s="5"/>
      <c r="L28" s="58"/>
      <c r="M28" s="59"/>
      <c r="N28" s="5"/>
      <c r="O28" s="5"/>
      <c r="P28" s="5"/>
      <c r="Q28" s="5"/>
    </row>
    <row r="29" spans="2:17" s="1" customFormat="1" ht="13.8" x14ac:dyDescent="0.25">
      <c r="B29" s="99" t="s">
        <v>151</v>
      </c>
      <c r="C29" s="92">
        <v>1</v>
      </c>
      <c r="D29" s="93">
        <v>7.3529411764705881E-3</v>
      </c>
      <c r="E29" s="75">
        <v>10.85</v>
      </c>
      <c r="F29" s="94">
        <v>6.9940832329603055E-3</v>
      </c>
      <c r="G29" s="75">
        <v>35</v>
      </c>
      <c r="H29" s="94">
        <v>2.2101540793129579E-3</v>
      </c>
      <c r="J29" s="5"/>
      <c r="K29" s="5"/>
      <c r="L29" s="58" t="s">
        <v>152</v>
      </c>
      <c r="M29" s="59">
        <v>82</v>
      </c>
      <c r="N29" s="5"/>
      <c r="O29" s="5"/>
      <c r="P29" s="5"/>
      <c r="Q29" s="5"/>
    </row>
    <row r="30" spans="2:17" s="1" customFormat="1" ht="13.8" x14ac:dyDescent="0.25">
      <c r="B30" s="99" t="s">
        <v>153</v>
      </c>
      <c r="C30" s="92">
        <v>1</v>
      </c>
      <c r="D30" s="93">
        <v>7.3529411764705881E-3</v>
      </c>
      <c r="E30" s="75">
        <v>1</v>
      </c>
      <c r="F30" s="94">
        <v>6.4461596617145672E-4</v>
      </c>
      <c r="G30" s="75">
        <v>120</v>
      </c>
      <c r="H30" s="94">
        <v>7.5776711290729982E-3</v>
      </c>
      <c r="J30" s="5"/>
      <c r="K30" s="5"/>
      <c r="L30" s="5"/>
      <c r="M30" s="5"/>
      <c r="N30" s="5"/>
      <c r="O30" s="5"/>
      <c r="P30" s="5"/>
      <c r="Q30" s="5"/>
    </row>
    <row r="31" spans="2:17" s="1" customFormat="1" ht="13.8" x14ac:dyDescent="0.25">
      <c r="B31" s="99" t="s">
        <v>154</v>
      </c>
      <c r="C31" s="92">
        <v>1</v>
      </c>
      <c r="D31" s="93">
        <v>7.3529411764705881E-3</v>
      </c>
      <c r="E31" s="75"/>
      <c r="F31" s="94">
        <v>0</v>
      </c>
      <c r="G31" s="75"/>
      <c r="H31" s="94">
        <v>0</v>
      </c>
      <c r="J31" s="5"/>
      <c r="K31" s="5"/>
      <c r="L31" s="5"/>
      <c r="M31" s="5"/>
      <c r="N31" s="5"/>
      <c r="O31" s="5"/>
      <c r="P31" s="5"/>
      <c r="Q31" s="5"/>
    </row>
    <row r="32" spans="2:17" s="1" customFormat="1" ht="13.8" x14ac:dyDescent="0.25">
      <c r="B32" s="99" t="s">
        <v>155</v>
      </c>
      <c r="C32" s="92">
        <v>1</v>
      </c>
      <c r="D32" s="93">
        <v>7.3529411764705881E-3</v>
      </c>
      <c r="E32" s="75">
        <v>42.874795470000002</v>
      </c>
      <c r="F32" s="94">
        <v>2.7637777706297648E-2</v>
      </c>
      <c r="G32" s="75">
        <v>200</v>
      </c>
      <c r="H32" s="94">
        <v>1.262945188178833E-2</v>
      </c>
      <c r="J32" s="5"/>
      <c r="K32" s="5"/>
      <c r="L32" s="5"/>
      <c r="M32" s="5"/>
      <c r="N32" s="5"/>
      <c r="O32" s="5"/>
      <c r="P32" s="5"/>
      <c r="Q32" s="5"/>
    </row>
    <row r="33" spans="2:20" s="1" customFormat="1" ht="13.8" x14ac:dyDescent="0.25">
      <c r="B33" s="99" t="s">
        <v>156</v>
      </c>
      <c r="C33" s="92">
        <v>1</v>
      </c>
      <c r="D33" s="93">
        <v>7.3529411764705881E-3</v>
      </c>
      <c r="E33" s="75">
        <v>0.7</v>
      </c>
      <c r="F33" s="94">
        <v>4.5123117632001969E-4</v>
      </c>
      <c r="G33" s="75">
        <v>15</v>
      </c>
      <c r="H33" s="94">
        <v>9.4720889113412477E-4</v>
      </c>
      <c r="J33" s="5"/>
      <c r="K33" s="5"/>
      <c r="L33" s="5"/>
      <c r="M33" s="5"/>
      <c r="N33" s="5"/>
      <c r="O33" s="5"/>
      <c r="P33" s="5"/>
      <c r="Q33" s="5"/>
    </row>
    <row r="34" spans="2:20" s="1" customFormat="1" ht="13.8" x14ac:dyDescent="0.25">
      <c r="B34" s="99" t="s">
        <v>157</v>
      </c>
      <c r="C34" s="92">
        <v>1</v>
      </c>
      <c r="D34" s="93">
        <v>7.3529411764705881E-3</v>
      </c>
      <c r="E34" s="75"/>
      <c r="F34" s="94">
        <v>0</v>
      </c>
      <c r="G34" s="75"/>
      <c r="H34" s="94">
        <v>0</v>
      </c>
    </row>
    <row r="35" spans="2:20" s="1" customFormat="1" ht="13.8" x14ac:dyDescent="0.25">
      <c r="B35" s="99" t="s">
        <v>158</v>
      </c>
      <c r="C35" s="92">
        <v>1</v>
      </c>
      <c r="D35" s="93">
        <v>7.3529411764705881E-3</v>
      </c>
      <c r="E35" s="75">
        <v>10</v>
      </c>
      <c r="F35" s="94">
        <v>6.4461596617145667E-3</v>
      </c>
      <c r="G35" s="75">
        <v>20</v>
      </c>
      <c r="H35" s="94">
        <v>1.2629451881788331E-3</v>
      </c>
    </row>
    <row r="36" spans="2:20" s="1" customFormat="1" ht="15" customHeight="1" x14ac:dyDescent="0.25">
      <c r="B36" s="99" t="s">
        <v>159</v>
      </c>
      <c r="C36" s="92">
        <v>1</v>
      </c>
      <c r="D36" s="93">
        <v>7.3529411764705881E-3</v>
      </c>
      <c r="E36" s="75">
        <v>0.1</v>
      </c>
      <c r="F36" s="94">
        <v>6.446159661714568E-5</v>
      </c>
      <c r="G36" s="75">
        <v>20</v>
      </c>
      <c r="H36" s="94">
        <v>1.2629451881788331E-3</v>
      </c>
      <c r="J36" s="277" t="s">
        <v>160</v>
      </c>
      <c r="K36" s="277"/>
      <c r="L36" s="277"/>
      <c r="M36" s="277"/>
      <c r="N36" s="277"/>
      <c r="O36" s="277"/>
      <c r="P36" s="277"/>
      <c r="Q36" s="277"/>
      <c r="R36" s="277"/>
    </row>
    <row r="37" spans="2:20" s="1" customFormat="1" ht="15" customHeight="1" x14ac:dyDescent="0.25">
      <c r="B37" s="99" t="s">
        <v>161</v>
      </c>
      <c r="C37" s="92">
        <v>1</v>
      </c>
      <c r="D37" s="93">
        <v>7.3529411764705881E-3</v>
      </c>
      <c r="E37" s="75">
        <v>0.9</v>
      </c>
      <c r="F37" s="94">
        <v>5.8015436955431102E-4</v>
      </c>
      <c r="G37" s="75">
        <v>10</v>
      </c>
      <c r="H37" s="94">
        <v>6.3147259408941655E-4</v>
      </c>
      <c r="J37" s="277"/>
      <c r="K37" s="277"/>
      <c r="L37" s="277"/>
      <c r="M37" s="277"/>
      <c r="N37" s="277"/>
      <c r="O37" s="277"/>
      <c r="P37" s="277"/>
      <c r="Q37" s="277"/>
      <c r="R37" s="277"/>
    </row>
    <row r="38" spans="2:20" s="1" customFormat="1" ht="15" customHeight="1" x14ac:dyDescent="0.25">
      <c r="B38" s="99" t="s">
        <v>162</v>
      </c>
      <c r="C38" s="92">
        <v>1</v>
      </c>
      <c r="D38" s="93">
        <v>7.3529411764705881E-3</v>
      </c>
      <c r="E38" s="75">
        <v>0.5</v>
      </c>
      <c r="F38" s="94">
        <v>3.2230798308572836E-4</v>
      </c>
      <c r="G38" s="75">
        <v>25</v>
      </c>
      <c r="H38" s="94">
        <v>1.5786814852235412E-3</v>
      </c>
      <c r="J38" s="277"/>
      <c r="K38" s="277"/>
      <c r="L38" s="277"/>
      <c r="M38" s="277"/>
      <c r="N38" s="277"/>
      <c r="O38" s="277"/>
      <c r="P38" s="277"/>
      <c r="Q38" s="277"/>
      <c r="R38" s="277"/>
    </row>
    <row r="39" spans="2:20" s="1" customFormat="1" ht="15" customHeight="1" x14ac:dyDescent="0.25">
      <c r="B39" s="99" t="s">
        <v>163</v>
      </c>
      <c r="C39" s="92">
        <v>1</v>
      </c>
      <c r="D39" s="93">
        <v>7.3529411764705881E-3</v>
      </c>
      <c r="E39" s="75">
        <v>7.5</v>
      </c>
      <c r="F39" s="94">
        <v>4.8346197462859255E-3</v>
      </c>
      <c r="G39" s="75">
        <v>14</v>
      </c>
      <c r="H39" s="94">
        <v>8.8406163172518313E-4</v>
      </c>
      <c r="J39" s="277"/>
      <c r="K39" s="277"/>
      <c r="L39" s="277"/>
      <c r="M39" s="277"/>
      <c r="N39" s="277"/>
      <c r="O39" s="277"/>
      <c r="P39" s="277"/>
      <c r="Q39" s="277"/>
      <c r="R39" s="277"/>
    </row>
    <row r="40" spans="2:20" s="1" customFormat="1" ht="15" customHeight="1" x14ac:dyDescent="0.25">
      <c r="B40" s="99" t="s">
        <v>164</v>
      </c>
      <c r="C40" s="92">
        <v>1</v>
      </c>
      <c r="D40" s="93">
        <v>7.3529411764705881E-3</v>
      </c>
      <c r="E40" s="75">
        <v>25.7</v>
      </c>
      <c r="F40" s="94">
        <v>1.6566630330606437E-2</v>
      </c>
      <c r="G40" s="75">
        <v>77</v>
      </c>
      <c r="H40" s="94">
        <v>4.8623389744885072E-3</v>
      </c>
      <c r="J40" s="277"/>
      <c r="K40" s="277"/>
      <c r="L40" s="277"/>
      <c r="M40" s="277"/>
      <c r="N40" s="277"/>
      <c r="O40" s="277"/>
      <c r="P40" s="277"/>
      <c r="Q40" s="277"/>
      <c r="R40" s="277"/>
    </row>
    <row r="41" spans="2:20" s="1" customFormat="1" ht="15" customHeight="1" thickBot="1" x14ac:dyDescent="0.3">
      <c r="B41" s="99" t="s">
        <v>165</v>
      </c>
      <c r="C41" s="92">
        <v>1</v>
      </c>
      <c r="D41" s="93">
        <v>7.3529411764705881E-3</v>
      </c>
      <c r="E41" s="75">
        <v>0.6</v>
      </c>
      <c r="F41" s="94">
        <v>3.86769579702874E-4</v>
      </c>
      <c r="G41" s="75">
        <v>10</v>
      </c>
      <c r="H41" s="94">
        <v>6.3147259408941655E-4</v>
      </c>
      <c r="J41" s="277"/>
      <c r="K41" s="277"/>
      <c r="L41" s="277"/>
      <c r="M41" s="277"/>
      <c r="N41" s="277"/>
      <c r="O41" s="277"/>
      <c r="P41" s="277"/>
      <c r="Q41" s="277"/>
      <c r="R41" s="277"/>
      <c r="S41" s="206"/>
      <c r="T41" s="206"/>
    </row>
    <row r="42" spans="2:20" s="1" customFormat="1" ht="15" hidden="1" customHeight="1" x14ac:dyDescent="0.25">
      <c r="B42" s="99"/>
      <c r="C42" s="92"/>
      <c r="D42" s="93"/>
      <c r="E42" s="75"/>
      <c r="F42" s="94"/>
      <c r="G42" s="75"/>
      <c r="H42" s="94"/>
      <c r="J42" s="277"/>
      <c r="K42" s="277"/>
      <c r="L42" s="277"/>
      <c r="M42" s="277"/>
      <c r="N42" s="277"/>
      <c r="O42" s="277"/>
      <c r="P42" s="277"/>
      <c r="Q42" s="277"/>
      <c r="R42" s="277"/>
      <c r="S42" s="206"/>
      <c r="T42" s="206"/>
    </row>
    <row r="43" spans="2:20" s="1" customFormat="1" ht="15" hidden="1" customHeight="1" x14ac:dyDescent="0.25">
      <c r="B43" s="99"/>
      <c r="C43" s="92"/>
      <c r="D43" s="93"/>
      <c r="E43" s="75"/>
      <c r="F43" s="94"/>
      <c r="G43" s="75"/>
      <c r="H43" s="94"/>
      <c r="J43" s="277"/>
      <c r="K43" s="277"/>
      <c r="L43" s="277"/>
      <c r="M43" s="277"/>
      <c r="N43" s="277"/>
      <c r="O43" s="277"/>
      <c r="P43" s="277"/>
      <c r="Q43" s="277"/>
      <c r="R43" s="277"/>
      <c r="S43" s="206"/>
      <c r="T43" s="206"/>
    </row>
    <row r="44" spans="2:20" s="1" customFormat="1" ht="15" hidden="1" customHeight="1" x14ac:dyDescent="0.25">
      <c r="B44" s="99"/>
      <c r="C44" s="92"/>
      <c r="D44" s="93"/>
      <c r="E44" s="75"/>
      <c r="F44" s="94"/>
      <c r="G44" s="75"/>
      <c r="H44" s="94"/>
      <c r="J44" s="277"/>
      <c r="K44" s="277"/>
      <c r="L44" s="277"/>
      <c r="M44" s="277"/>
      <c r="N44" s="277"/>
      <c r="O44" s="277"/>
      <c r="P44" s="277"/>
      <c r="Q44" s="277"/>
      <c r="R44" s="277"/>
      <c r="S44" s="206"/>
      <c r="T44" s="206"/>
    </row>
    <row r="45" spans="2:20" s="1" customFormat="1" ht="15" hidden="1" customHeight="1" x14ac:dyDescent="0.25">
      <c r="B45" s="99"/>
      <c r="C45" s="92"/>
      <c r="D45" s="93"/>
      <c r="E45" s="75"/>
      <c r="F45" s="94"/>
      <c r="G45" s="75"/>
      <c r="H45" s="94"/>
      <c r="J45" s="277"/>
      <c r="K45" s="277"/>
      <c r="L45" s="277"/>
      <c r="M45" s="277"/>
      <c r="N45" s="277"/>
      <c r="O45" s="277"/>
      <c r="P45" s="277"/>
      <c r="Q45" s="277"/>
      <c r="R45" s="277"/>
      <c r="S45" s="206"/>
      <c r="T45" s="206"/>
    </row>
    <row r="46" spans="2:20" s="1" customFormat="1" thickBot="1" x14ac:dyDescent="0.3">
      <c r="B46" s="100" t="s">
        <v>37</v>
      </c>
      <c r="C46" s="70">
        <f t="shared" ref="C46:H46" si="0">+SUM(C14:C45)</f>
        <v>136</v>
      </c>
      <c r="D46" s="96">
        <f t="shared" si="0"/>
        <v>0.99999999999999933</v>
      </c>
      <c r="E46" s="70">
        <f t="shared" si="0"/>
        <v>1551.31124961</v>
      </c>
      <c r="F46" s="96">
        <f t="shared" si="0"/>
        <v>1.0000000000000002</v>
      </c>
      <c r="G46" s="70">
        <f t="shared" si="0"/>
        <v>15836</v>
      </c>
      <c r="H46" s="97">
        <f t="shared" si="0"/>
        <v>1</v>
      </c>
      <c r="J46" s="277"/>
      <c r="K46" s="277"/>
      <c r="L46" s="277"/>
      <c r="M46" s="277"/>
      <c r="N46" s="277"/>
      <c r="O46" s="277"/>
      <c r="P46" s="277"/>
      <c r="Q46" s="277"/>
      <c r="R46" s="277"/>
      <c r="S46" s="206"/>
      <c r="T46" s="206"/>
    </row>
    <row r="47" spans="2:20" s="1" customFormat="1" ht="12.75" customHeight="1" x14ac:dyDescent="0.3">
      <c r="B47" s="6" t="s">
        <v>38</v>
      </c>
      <c r="C47" s="6"/>
      <c r="D47" s="6"/>
      <c r="E47" s="6"/>
      <c r="J47" s="206"/>
      <c r="K47" s="206"/>
      <c r="L47" s="206"/>
      <c r="M47" s="206"/>
      <c r="N47" s="206"/>
      <c r="O47" s="206"/>
      <c r="P47" s="206"/>
      <c r="Q47" s="206"/>
      <c r="R47" s="206"/>
      <c r="S47" s="206"/>
      <c r="T47" s="206"/>
    </row>
    <row r="48" spans="2:20" s="1" customFormat="1" ht="15" customHeight="1" x14ac:dyDescent="0.3">
      <c r="B48" s="6" t="s">
        <v>166</v>
      </c>
      <c r="C48" s="6"/>
      <c r="D48" s="6"/>
      <c r="E48" s="6"/>
      <c r="J48" s="206"/>
      <c r="K48" s="206"/>
      <c r="L48" s="206"/>
      <c r="M48" s="206"/>
      <c r="N48" s="206"/>
      <c r="O48" s="206"/>
      <c r="P48" s="206"/>
      <c r="Q48" s="206"/>
      <c r="R48" s="206"/>
      <c r="S48" s="206"/>
      <c r="T48" s="206"/>
    </row>
    <row r="49" spans="2:19" s="1" customFormat="1" ht="26.25" customHeight="1" x14ac:dyDescent="0.3">
      <c r="B49" s="257" t="s">
        <v>39</v>
      </c>
      <c r="C49" s="257"/>
      <c r="D49" s="257"/>
      <c r="E49" s="257"/>
      <c r="F49" s="257"/>
      <c r="G49" s="257"/>
      <c r="H49" s="257"/>
    </row>
    <row r="50" spans="2:19" s="1" customFormat="1" ht="24" customHeight="1" x14ac:dyDescent="0.3">
      <c r="B50" s="263"/>
      <c r="C50" s="263"/>
      <c r="D50" s="263"/>
      <c r="E50" s="263"/>
      <c r="F50" s="263"/>
      <c r="G50" s="263"/>
      <c r="H50" s="263"/>
    </row>
    <row r="51" spans="2:19" s="1" customFormat="1" ht="24" customHeight="1" x14ac:dyDescent="0.3">
      <c r="B51" s="25"/>
      <c r="C51" s="25"/>
      <c r="D51" s="25"/>
      <c r="E51" s="25"/>
      <c r="F51" s="25"/>
      <c r="G51" s="25"/>
      <c r="H51" s="25"/>
      <c r="L51"/>
      <c r="M51"/>
      <c r="N51"/>
      <c r="O51"/>
      <c r="P51"/>
    </row>
    <row r="52" spans="2:19" s="1" customFormat="1" x14ac:dyDescent="0.3">
      <c r="B52" s="4" t="s">
        <v>167</v>
      </c>
      <c r="C52" s="111"/>
      <c r="D52" s="112"/>
      <c r="E52" s="113"/>
      <c r="F52" s="112"/>
      <c r="H52" s="40"/>
      <c r="L52"/>
      <c r="M52"/>
      <c r="N52"/>
      <c r="O52"/>
      <c r="P52"/>
    </row>
    <row r="53" spans="2:19" s="1" customFormat="1" ht="13.8" x14ac:dyDescent="0.25">
      <c r="B53" s="110"/>
      <c r="C53" s="111"/>
      <c r="D53" s="112"/>
      <c r="E53" s="113"/>
      <c r="F53" s="112"/>
      <c r="H53" s="40"/>
      <c r="J53" s="5"/>
      <c r="K53" s="5"/>
      <c r="L53" s="5"/>
      <c r="M53" s="5"/>
      <c r="N53" s="5"/>
      <c r="O53" s="5"/>
      <c r="P53" s="5"/>
    </row>
    <row r="54" spans="2:19" s="1" customFormat="1" ht="27.75" customHeight="1" thickBot="1" x14ac:dyDescent="0.35">
      <c r="B54" s="90"/>
      <c r="C54" s="283" t="s">
        <v>33</v>
      </c>
      <c r="D54" s="284"/>
      <c r="E54" s="285"/>
      <c r="F54" s="283" t="s">
        <v>168</v>
      </c>
      <c r="G54" s="284"/>
      <c r="H54" s="284"/>
      <c r="I54" s="40"/>
      <c r="J54" s="56"/>
      <c r="K54" s="40"/>
      <c r="L54" s="40"/>
      <c r="M54" s="5"/>
      <c r="N54" s="5"/>
    </row>
    <row r="55" spans="2:19" s="1" customFormat="1" thickBot="1" x14ac:dyDescent="0.35">
      <c r="B55" s="176" t="s">
        <v>135</v>
      </c>
      <c r="C55" s="188" t="s">
        <v>68</v>
      </c>
      <c r="D55" s="189" t="s">
        <v>69</v>
      </c>
      <c r="E55" s="191" t="s">
        <v>127</v>
      </c>
      <c r="F55" s="192" t="s">
        <v>68</v>
      </c>
      <c r="G55" s="189" t="s">
        <v>69</v>
      </c>
      <c r="H55" s="190" t="s">
        <v>127</v>
      </c>
      <c r="I55" s="40"/>
      <c r="J55" s="56"/>
      <c r="K55" s="40"/>
      <c r="L55" s="40"/>
      <c r="M55" s="5"/>
      <c r="N55" s="5"/>
    </row>
    <row r="56" spans="2:19" s="1" customFormat="1" ht="13.8" x14ac:dyDescent="0.25">
      <c r="B56" s="177" t="s">
        <v>136</v>
      </c>
      <c r="C56" s="186">
        <v>33</v>
      </c>
      <c r="D56" s="185">
        <v>10</v>
      </c>
      <c r="E56" s="193">
        <v>-0.69696969696969702</v>
      </c>
      <c r="F56" s="197">
        <v>268.89476201899993</v>
      </c>
      <c r="G56" s="196">
        <v>29.86</v>
      </c>
      <c r="H56" s="194">
        <v>-0.88895283873960285</v>
      </c>
      <c r="J56" s="40" t="s">
        <v>137</v>
      </c>
      <c r="K56" s="40">
        <v>6</v>
      </c>
      <c r="L56" s="57">
        <v>0.22222222222222221</v>
      </c>
      <c r="M56" s="5"/>
      <c r="N56" s="5"/>
    </row>
    <row r="57" spans="2:19" s="1" customFormat="1" ht="17.399999999999999" x14ac:dyDescent="0.25">
      <c r="B57" s="178" t="s">
        <v>137</v>
      </c>
      <c r="C57" s="187">
        <v>20</v>
      </c>
      <c r="D57" s="185">
        <v>10</v>
      </c>
      <c r="E57" s="193">
        <v>-0.5</v>
      </c>
      <c r="F57" s="197">
        <v>131.68295515200003</v>
      </c>
      <c r="G57" s="196">
        <v>24.9</v>
      </c>
      <c r="H57" s="194">
        <v>-0.8109094683419108</v>
      </c>
      <c r="J57" s="40" t="s">
        <v>136</v>
      </c>
      <c r="K57" s="40">
        <v>6</v>
      </c>
      <c r="L57" s="57">
        <v>0.22222222222222221</v>
      </c>
      <c r="M57" s="5"/>
      <c r="N57" s="5"/>
      <c r="S57" s="132"/>
    </row>
    <row r="58" spans="2:19" s="1" customFormat="1" ht="17.399999999999999" x14ac:dyDescent="0.25">
      <c r="B58" s="178" t="s">
        <v>142</v>
      </c>
      <c r="C58" s="187">
        <v>5</v>
      </c>
      <c r="D58" s="185">
        <v>10</v>
      </c>
      <c r="E58" s="193">
        <v>1</v>
      </c>
      <c r="F58" s="197">
        <v>116.16658243500001</v>
      </c>
      <c r="G58" s="196">
        <v>20.8</v>
      </c>
      <c r="H58" s="194">
        <v>-0.82094678552122802</v>
      </c>
      <c r="J58" s="40"/>
      <c r="K58" s="40"/>
      <c r="L58" s="57"/>
      <c r="M58" s="5"/>
      <c r="N58" s="5"/>
      <c r="S58" s="132"/>
    </row>
    <row r="59" spans="2:19" s="1" customFormat="1" ht="17.399999999999999" x14ac:dyDescent="0.25">
      <c r="B59" s="178" t="s">
        <v>139</v>
      </c>
      <c r="C59" s="187">
        <v>8</v>
      </c>
      <c r="D59" s="185">
        <v>8</v>
      </c>
      <c r="E59" s="193">
        <v>0</v>
      </c>
      <c r="F59" s="197">
        <v>72.030789569000007</v>
      </c>
      <c r="G59" s="196">
        <v>75.34</v>
      </c>
      <c r="H59" s="194">
        <v>4.5941609842135987E-2</v>
      </c>
      <c r="J59" s="40"/>
      <c r="K59" s="40"/>
      <c r="L59" s="57"/>
      <c r="M59" s="5"/>
      <c r="N59" s="5"/>
      <c r="S59" s="132"/>
    </row>
    <row r="60" spans="2:19" s="1" customFormat="1" ht="17.399999999999999" x14ac:dyDescent="0.25">
      <c r="B60" s="178" t="s">
        <v>138</v>
      </c>
      <c r="C60" s="187">
        <v>7</v>
      </c>
      <c r="D60" s="185">
        <v>5</v>
      </c>
      <c r="E60" s="193">
        <v>-0.2857142857142857</v>
      </c>
      <c r="F60" s="197">
        <v>269.45</v>
      </c>
      <c r="G60" s="196">
        <v>120.91999999999999</v>
      </c>
      <c r="H60" s="194">
        <v>-0.55123399517535721</v>
      </c>
      <c r="J60" s="40"/>
      <c r="K60" s="40"/>
      <c r="L60" s="57"/>
      <c r="M60" s="5"/>
      <c r="N60" s="5"/>
      <c r="S60" s="132"/>
    </row>
    <row r="61" spans="2:19" s="1" customFormat="1" ht="17.399999999999999" x14ac:dyDescent="0.25">
      <c r="B61" s="178" t="s">
        <v>145</v>
      </c>
      <c r="C61" s="187">
        <v>3</v>
      </c>
      <c r="D61" s="185">
        <v>2</v>
      </c>
      <c r="E61" s="193">
        <v>-0.33333333333333331</v>
      </c>
      <c r="F61" s="197">
        <v>46.632883686000007</v>
      </c>
      <c r="G61" s="196">
        <v>1.7</v>
      </c>
      <c r="H61" s="194">
        <v>-0.96354503805840397</v>
      </c>
      <c r="J61" s="40"/>
      <c r="K61" s="40"/>
      <c r="L61" s="57"/>
      <c r="M61" s="5"/>
      <c r="N61" s="5"/>
      <c r="S61" s="132"/>
    </row>
    <row r="62" spans="2:19" s="1" customFormat="1" ht="14.1" customHeight="1" x14ac:dyDescent="0.25">
      <c r="B62" s="178" t="s">
        <v>144</v>
      </c>
      <c r="C62" s="187">
        <v>2</v>
      </c>
      <c r="D62" s="185">
        <v>2</v>
      </c>
      <c r="E62" s="193">
        <v>0</v>
      </c>
      <c r="F62" s="197">
        <v>1.1499999999999999</v>
      </c>
      <c r="G62" s="196">
        <v>8.73</v>
      </c>
      <c r="H62" s="194">
        <v>6.5913043478260871</v>
      </c>
      <c r="J62" s="40"/>
      <c r="K62" s="40"/>
      <c r="L62" s="57"/>
      <c r="M62" s="5"/>
      <c r="N62" s="5"/>
      <c r="S62" s="132"/>
    </row>
    <row r="63" spans="2:19" s="1" customFormat="1" ht="17.399999999999999" x14ac:dyDescent="0.25">
      <c r="B63" s="178" t="s">
        <v>159</v>
      </c>
      <c r="C63" s="187">
        <v>1</v>
      </c>
      <c r="D63" s="185">
        <v>2</v>
      </c>
      <c r="E63" s="193">
        <v>1</v>
      </c>
      <c r="F63" s="197">
        <v>0.1</v>
      </c>
      <c r="G63" s="196">
        <v>2.5099999999999998</v>
      </c>
      <c r="H63" s="194">
        <v>24.099999999999994</v>
      </c>
      <c r="J63" s="40"/>
      <c r="K63" s="40"/>
      <c r="L63" s="57"/>
      <c r="M63" s="5"/>
      <c r="N63" s="5"/>
      <c r="S63" s="132"/>
    </row>
    <row r="64" spans="2:19" s="1" customFormat="1" ht="17.399999999999999" x14ac:dyDescent="0.25">
      <c r="B64" s="178" t="s">
        <v>141</v>
      </c>
      <c r="C64" s="187">
        <v>5</v>
      </c>
      <c r="D64" s="185">
        <v>1</v>
      </c>
      <c r="E64" s="193">
        <v>-0.8</v>
      </c>
      <c r="F64" s="197">
        <v>103.11</v>
      </c>
      <c r="G64" s="196">
        <v>2.1</v>
      </c>
      <c r="H64" s="194">
        <v>-0.97963340122199594</v>
      </c>
      <c r="J64" s="40"/>
      <c r="K64" s="40"/>
      <c r="L64" s="57"/>
      <c r="M64" s="5"/>
      <c r="N64" s="5"/>
      <c r="S64" s="132"/>
    </row>
    <row r="65" spans="2:19" s="1" customFormat="1" ht="17.399999999999999" x14ac:dyDescent="0.25">
      <c r="B65" s="178" t="s">
        <v>150</v>
      </c>
      <c r="C65" s="187">
        <v>2</v>
      </c>
      <c r="D65" s="185">
        <v>1</v>
      </c>
      <c r="E65" s="193">
        <v>-0.5</v>
      </c>
      <c r="F65" s="197">
        <v>108</v>
      </c>
      <c r="G65" s="196">
        <v>6.2</v>
      </c>
      <c r="H65" s="194">
        <v>-0.94259259259259254</v>
      </c>
      <c r="J65" s="40"/>
      <c r="K65" s="40"/>
      <c r="L65" s="57"/>
      <c r="M65" s="5"/>
      <c r="N65" s="5"/>
      <c r="S65" s="132"/>
    </row>
    <row r="66" spans="2:19" s="1" customFormat="1" ht="17.399999999999999" x14ac:dyDescent="0.25">
      <c r="B66" s="178" t="s">
        <v>151</v>
      </c>
      <c r="C66" s="187">
        <v>1</v>
      </c>
      <c r="D66" s="185">
        <v>1</v>
      </c>
      <c r="E66" s="193">
        <v>0</v>
      </c>
      <c r="F66" s="197">
        <v>10.85</v>
      </c>
      <c r="G66" s="196">
        <v>65.3</v>
      </c>
      <c r="H66" s="194">
        <v>5.0184331797235018</v>
      </c>
      <c r="J66" s="40"/>
      <c r="K66" s="40"/>
      <c r="L66" s="57"/>
      <c r="M66" s="5"/>
      <c r="N66" s="5"/>
      <c r="S66" s="132"/>
    </row>
    <row r="67" spans="2:19" s="1" customFormat="1" ht="17.399999999999999" x14ac:dyDescent="0.25">
      <c r="B67" s="178" t="s">
        <v>162</v>
      </c>
      <c r="C67" s="187">
        <v>1</v>
      </c>
      <c r="D67" s="185">
        <v>1</v>
      </c>
      <c r="E67" s="193">
        <v>0</v>
      </c>
      <c r="F67" s="197">
        <v>0.5</v>
      </c>
      <c r="G67" s="196">
        <v>1</v>
      </c>
      <c r="H67" s="194">
        <v>1</v>
      </c>
      <c r="J67" s="40"/>
      <c r="K67" s="40"/>
      <c r="L67" s="57"/>
      <c r="M67" s="5"/>
      <c r="N67" s="5"/>
      <c r="S67" s="132"/>
    </row>
    <row r="68" spans="2:19" s="1" customFormat="1" ht="17.399999999999999" x14ac:dyDescent="0.25">
      <c r="B68" s="178" t="s">
        <v>169</v>
      </c>
      <c r="C68" s="187"/>
      <c r="D68" s="185">
        <v>1</v>
      </c>
      <c r="E68" s="193"/>
      <c r="F68" s="197"/>
      <c r="G68" s="196">
        <v>0.5</v>
      </c>
      <c r="H68" s="194"/>
      <c r="J68" s="40"/>
      <c r="K68" s="40"/>
      <c r="L68" s="57"/>
      <c r="M68" s="5"/>
      <c r="N68" s="5"/>
      <c r="S68" s="132"/>
    </row>
    <row r="69" spans="2:19" s="1" customFormat="1" ht="17.399999999999999" x14ac:dyDescent="0.25">
      <c r="B69" s="178" t="s">
        <v>170</v>
      </c>
      <c r="C69" s="187"/>
      <c r="D69" s="185">
        <v>1</v>
      </c>
      <c r="E69" s="193"/>
      <c r="F69" s="197"/>
      <c r="G69" s="196">
        <v>2.2000000000000002</v>
      </c>
      <c r="H69" s="194"/>
      <c r="J69" s="40"/>
      <c r="K69" s="40"/>
      <c r="L69" s="57"/>
      <c r="M69" s="5"/>
      <c r="N69" s="5"/>
      <c r="S69" s="132"/>
    </row>
    <row r="70" spans="2:19" s="1" customFormat="1" ht="17.399999999999999" x14ac:dyDescent="0.25">
      <c r="B70" s="178" t="s">
        <v>171</v>
      </c>
      <c r="C70" s="187"/>
      <c r="D70" s="185">
        <v>1</v>
      </c>
      <c r="E70" s="193"/>
      <c r="F70" s="197"/>
      <c r="G70" s="196">
        <v>0.6</v>
      </c>
      <c r="H70" s="194"/>
      <c r="J70" s="40"/>
      <c r="K70" s="40"/>
      <c r="L70" s="57"/>
      <c r="M70" s="5"/>
      <c r="N70" s="5"/>
      <c r="S70" s="132"/>
    </row>
    <row r="71" spans="2:19" s="1" customFormat="1" ht="13.8" x14ac:dyDescent="0.25">
      <c r="B71" s="178" t="s">
        <v>172</v>
      </c>
      <c r="C71" s="187"/>
      <c r="D71" s="185">
        <v>1</v>
      </c>
      <c r="E71" s="193"/>
      <c r="F71" s="197"/>
      <c r="G71" s="196">
        <v>0.5</v>
      </c>
      <c r="H71" s="194"/>
      <c r="J71" s="40" t="s">
        <v>139</v>
      </c>
      <c r="K71" s="40">
        <v>3</v>
      </c>
      <c r="L71" s="57">
        <v>0.1111111111111111</v>
      </c>
      <c r="M71" s="5"/>
      <c r="N71" s="5"/>
    </row>
    <row r="72" spans="2:19" s="1" customFormat="1" ht="13.8" x14ac:dyDescent="0.25">
      <c r="B72" s="178" t="s">
        <v>173</v>
      </c>
      <c r="C72" s="187"/>
      <c r="D72" s="185">
        <v>1</v>
      </c>
      <c r="E72" s="193"/>
      <c r="F72" s="197"/>
      <c r="G72" s="196">
        <v>7</v>
      </c>
      <c r="H72" s="194"/>
      <c r="J72" s="40" t="s">
        <v>138</v>
      </c>
      <c r="K72" s="40">
        <v>2</v>
      </c>
      <c r="L72" s="57">
        <v>7.407407407407407E-2</v>
      </c>
      <c r="M72" s="5"/>
      <c r="N72" s="5"/>
    </row>
    <row r="73" spans="2:19" s="1" customFormat="1" ht="13.8" x14ac:dyDescent="0.25">
      <c r="B73" s="178" t="s">
        <v>174</v>
      </c>
      <c r="C73" s="187"/>
      <c r="D73" s="185">
        <v>1</v>
      </c>
      <c r="E73" s="193"/>
      <c r="F73" s="197"/>
      <c r="G73" s="196">
        <v>5</v>
      </c>
      <c r="H73" s="194"/>
      <c r="J73" s="40" t="s">
        <v>145</v>
      </c>
      <c r="K73" s="40">
        <v>2</v>
      </c>
      <c r="L73" s="57">
        <v>7.407407407407407E-2</v>
      </c>
      <c r="M73" s="5"/>
      <c r="N73" s="5"/>
    </row>
    <row r="74" spans="2:19" s="1" customFormat="1" ht="13.8" x14ac:dyDescent="0.25">
      <c r="B74" s="178" t="s">
        <v>175</v>
      </c>
      <c r="C74" s="187"/>
      <c r="D74" s="185">
        <v>1</v>
      </c>
      <c r="E74" s="193"/>
      <c r="F74" s="197"/>
      <c r="G74" s="196">
        <v>0.5</v>
      </c>
      <c r="H74" s="194"/>
      <c r="J74" s="40" t="s">
        <v>176</v>
      </c>
      <c r="K74" s="40">
        <v>2</v>
      </c>
      <c r="L74" s="57">
        <v>7.407407407407407E-2</v>
      </c>
      <c r="M74" s="5"/>
      <c r="N74" s="5"/>
    </row>
    <row r="75" spans="2:19" s="1" customFormat="1" ht="13.8" x14ac:dyDescent="0.25">
      <c r="B75" s="178" t="s">
        <v>161</v>
      </c>
      <c r="C75" s="187"/>
      <c r="D75" s="185">
        <v>1</v>
      </c>
      <c r="E75" s="193"/>
      <c r="F75" s="197"/>
      <c r="G75" s="196">
        <v>2.2999999999999998</v>
      </c>
      <c r="H75" s="194"/>
      <c r="J75" s="40" t="s">
        <v>142</v>
      </c>
      <c r="K75" s="40">
        <v>2</v>
      </c>
      <c r="L75" s="57">
        <v>7.407407407407407E-2</v>
      </c>
      <c r="M75" s="5"/>
      <c r="N75" s="5"/>
    </row>
    <row r="76" spans="2:19" s="1" customFormat="1" ht="13.8" x14ac:dyDescent="0.25">
      <c r="B76" s="178" t="s">
        <v>177</v>
      </c>
      <c r="C76" s="187"/>
      <c r="D76" s="185">
        <v>1</v>
      </c>
      <c r="E76" s="193"/>
      <c r="F76" s="197"/>
      <c r="G76" s="196">
        <v>10</v>
      </c>
      <c r="H76" s="194"/>
      <c r="J76" s="40" t="s">
        <v>88</v>
      </c>
      <c r="K76" s="40">
        <v>4</v>
      </c>
      <c r="L76" s="57">
        <v>0.14814814814814792</v>
      </c>
      <c r="M76" s="5"/>
      <c r="N76" s="5"/>
    </row>
    <row r="77" spans="2:19" s="1" customFormat="1" ht="13.8" x14ac:dyDescent="0.25">
      <c r="B77" s="178" t="s">
        <v>178</v>
      </c>
      <c r="C77" s="187"/>
      <c r="D77" s="185">
        <v>1</v>
      </c>
      <c r="E77" s="193"/>
      <c r="F77" s="197"/>
      <c r="G77" s="196">
        <v>5</v>
      </c>
      <c r="H77" s="194"/>
      <c r="I77" s="40"/>
      <c r="J77" s="40"/>
      <c r="K77" s="40"/>
      <c r="L77" s="40"/>
      <c r="M77" s="5"/>
      <c r="N77" s="5"/>
    </row>
    <row r="78" spans="2:19" s="1" customFormat="1" ht="13.8" x14ac:dyDescent="0.25">
      <c r="B78" s="178" t="s">
        <v>179</v>
      </c>
      <c r="C78" s="187"/>
      <c r="D78" s="185">
        <v>1</v>
      </c>
      <c r="E78" s="193"/>
      <c r="F78" s="197"/>
      <c r="G78" s="196">
        <v>0.5</v>
      </c>
      <c r="H78" s="194"/>
      <c r="I78" s="40"/>
      <c r="J78" s="40"/>
      <c r="K78" s="40"/>
      <c r="L78" s="40"/>
      <c r="M78" s="5"/>
      <c r="N78" s="5"/>
    </row>
    <row r="79" spans="2:19" s="1" customFormat="1" ht="13.8" x14ac:dyDescent="0.25">
      <c r="B79" s="178" t="s">
        <v>180</v>
      </c>
      <c r="C79" s="187"/>
      <c r="D79" s="185">
        <v>1</v>
      </c>
      <c r="E79" s="193"/>
      <c r="F79" s="197"/>
      <c r="G79" s="196">
        <v>4</v>
      </c>
      <c r="H79" s="194"/>
      <c r="I79" s="40"/>
      <c r="J79" s="40"/>
      <c r="K79" s="40"/>
      <c r="L79" s="40"/>
      <c r="M79" s="5"/>
      <c r="N79" s="5"/>
    </row>
    <row r="80" spans="2:19" s="1" customFormat="1" ht="13.8" x14ac:dyDescent="0.25">
      <c r="B80" s="178" t="s">
        <v>143</v>
      </c>
      <c r="C80" s="187">
        <v>4</v>
      </c>
      <c r="D80" s="185" t="s">
        <v>57</v>
      </c>
      <c r="E80" s="193">
        <v>-1</v>
      </c>
      <c r="F80" s="197">
        <v>5.6999999999999993</v>
      </c>
      <c r="G80" s="196" t="s">
        <v>57</v>
      </c>
      <c r="H80" s="194">
        <v>-1</v>
      </c>
      <c r="I80" s="40"/>
      <c r="J80" s="40"/>
      <c r="K80" s="40"/>
      <c r="L80" s="40"/>
      <c r="M80" s="5"/>
      <c r="N80" s="5"/>
    </row>
    <row r="81" spans="2:14" s="1" customFormat="1" ht="13.8" x14ac:dyDescent="0.25">
      <c r="B81" s="178" t="s">
        <v>140</v>
      </c>
      <c r="C81" s="187">
        <v>4</v>
      </c>
      <c r="D81" s="185" t="s">
        <v>57</v>
      </c>
      <c r="E81" s="193">
        <v>-1</v>
      </c>
      <c r="F81" s="197">
        <v>9.1440441989999997</v>
      </c>
      <c r="G81" s="196" t="s">
        <v>57</v>
      </c>
      <c r="H81" s="194">
        <v>-1</v>
      </c>
      <c r="I81" s="40"/>
      <c r="J81" s="40"/>
      <c r="K81" s="40"/>
      <c r="L81" s="40"/>
      <c r="M81" s="5"/>
      <c r="N81" s="5"/>
    </row>
    <row r="82" spans="2:14" s="1" customFormat="1" ht="13.8" x14ac:dyDescent="0.25">
      <c r="B82" s="178" t="s">
        <v>149</v>
      </c>
      <c r="C82" s="187">
        <v>2</v>
      </c>
      <c r="D82" s="185" t="s">
        <v>57</v>
      </c>
      <c r="E82" s="193">
        <v>-1</v>
      </c>
      <c r="F82" s="197">
        <v>1.9000000000000001</v>
      </c>
      <c r="G82" s="196" t="s">
        <v>57</v>
      </c>
      <c r="H82" s="194">
        <v>-1</v>
      </c>
      <c r="I82" s="40"/>
      <c r="J82" s="40"/>
      <c r="K82" s="40"/>
      <c r="L82" s="40"/>
      <c r="M82" s="5"/>
      <c r="N82" s="5"/>
    </row>
    <row r="83" spans="2:14" s="1" customFormat="1" ht="13.8" x14ac:dyDescent="0.25">
      <c r="B83" s="178" t="s">
        <v>147</v>
      </c>
      <c r="C83" s="187">
        <v>1</v>
      </c>
      <c r="D83" s="185" t="s">
        <v>57</v>
      </c>
      <c r="E83" s="193">
        <v>-1</v>
      </c>
      <c r="F83" s="197">
        <v>3.8</v>
      </c>
      <c r="G83" s="196" t="s">
        <v>57</v>
      </c>
      <c r="H83" s="194">
        <v>-1</v>
      </c>
      <c r="I83" s="40"/>
      <c r="J83" s="40"/>
      <c r="K83" s="40"/>
      <c r="L83" s="40"/>
      <c r="M83" s="5"/>
      <c r="N83" s="5"/>
    </row>
    <row r="84" spans="2:14" s="1" customFormat="1" ht="13.8" x14ac:dyDescent="0.25">
      <c r="B84" s="178" t="s">
        <v>153</v>
      </c>
      <c r="C84" s="187">
        <v>1</v>
      </c>
      <c r="D84" s="185" t="s">
        <v>57</v>
      </c>
      <c r="E84" s="193">
        <v>-1</v>
      </c>
      <c r="F84" s="197">
        <v>1</v>
      </c>
      <c r="G84" s="196" t="s">
        <v>57</v>
      </c>
      <c r="H84" s="194">
        <v>-1</v>
      </c>
      <c r="I84" s="40"/>
      <c r="J84" s="40"/>
      <c r="K84" s="40"/>
      <c r="L84" s="40"/>
      <c r="M84" s="5"/>
      <c r="N84" s="5"/>
    </row>
    <row r="85" spans="2:14" s="1" customFormat="1" ht="13.8" x14ac:dyDescent="0.25">
      <c r="B85" s="178" t="s">
        <v>148</v>
      </c>
      <c r="C85" s="187">
        <v>1</v>
      </c>
      <c r="D85" s="185" t="s">
        <v>57</v>
      </c>
      <c r="E85" s="193">
        <v>-1</v>
      </c>
      <c r="F85" s="197">
        <v>18</v>
      </c>
      <c r="G85" s="196" t="s">
        <v>57</v>
      </c>
      <c r="H85" s="194">
        <v>-1</v>
      </c>
      <c r="I85" s="40"/>
      <c r="J85" s="40"/>
      <c r="K85" s="40"/>
      <c r="L85" s="40"/>
      <c r="M85" s="5"/>
      <c r="N85" s="5"/>
    </row>
    <row r="86" spans="2:14" s="1" customFormat="1" ht="13.8" x14ac:dyDescent="0.25">
      <c r="B86" s="178" t="s">
        <v>154</v>
      </c>
      <c r="C86" s="187">
        <v>1</v>
      </c>
      <c r="D86" s="185" t="s">
        <v>57</v>
      </c>
      <c r="E86" s="193">
        <v>-1</v>
      </c>
      <c r="F86" s="197"/>
      <c r="G86" s="196" t="s">
        <v>57</v>
      </c>
      <c r="H86" s="194"/>
      <c r="I86" s="40"/>
      <c r="J86" s="40"/>
      <c r="K86" s="40"/>
      <c r="L86" s="40"/>
      <c r="M86" s="5"/>
      <c r="N86" s="5"/>
    </row>
    <row r="87" spans="2:14" s="1" customFormat="1" ht="13.8" x14ac:dyDescent="0.25">
      <c r="B87" s="178" t="s">
        <v>155</v>
      </c>
      <c r="C87" s="187">
        <v>1</v>
      </c>
      <c r="D87" s="185" t="s">
        <v>57</v>
      </c>
      <c r="E87" s="193">
        <v>-1</v>
      </c>
      <c r="F87" s="197">
        <v>42.874795470000002</v>
      </c>
      <c r="G87" s="196" t="s">
        <v>57</v>
      </c>
      <c r="H87" s="194">
        <v>-1</v>
      </c>
      <c r="I87" s="40"/>
      <c r="J87" s="40"/>
      <c r="K87" s="40"/>
      <c r="L87" s="40"/>
      <c r="M87" s="5"/>
      <c r="N87" s="5"/>
    </row>
    <row r="88" spans="2:14" s="1" customFormat="1" ht="13.8" x14ac:dyDescent="0.25">
      <c r="B88" s="178" t="s">
        <v>157</v>
      </c>
      <c r="C88" s="187">
        <v>1</v>
      </c>
      <c r="D88" s="185" t="s">
        <v>57</v>
      </c>
      <c r="E88" s="193">
        <v>-1</v>
      </c>
      <c r="F88" s="197">
        <v>0</v>
      </c>
      <c r="G88" s="196" t="s">
        <v>57</v>
      </c>
      <c r="H88" s="194"/>
      <c r="I88" s="56"/>
      <c r="J88" s="40"/>
      <c r="K88" s="40"/>
      <c r="L88" s="40"/>
      <c r="M88" s="5"/>
      <c r="N88" s="5"/>
    </row>
    <row r="89" spans="2:14" s="1" customFormat="1" ht="13.8" x14ac:dyDescent="0.25">
      <c r="B89" s="178" t="s">
        <v>158</v>
      </c>
      <c r="C89" s="187">
        <v>1</v>
      </c>
      <c r="D89" s="185" t="s">
        <v>57</v>
      </c>
      <c r="E89" s="193">
        <v>-1</v>
      </c>
      <c r="F89" s="197">
        <v>10</v>
      </c>
      <c r="G89" s="196" t="s">
        <v>57</v>
      </c>
      <c r="H89" s="194">
        <v>-1</v>
      </c>
      <c r="I89" s="55"/>
      <c r="J89" s="40"/>
      <c r="K89" s="40"/>
      <c r="L89" s="40"/>
      <c r="M89" s="5"/>
      <c r="N89" s="5"/>
    </row>
    <row r="90" spans="2:14" s="1" customFormat="1" ht="13.8" x14ac:dyDescent="0.25">
      <c r="B90" s="178" t="s">
        <v>146</v>
      </c>
      <c r="C90" s="187">
        <v>1</v>
      </c>
      <c r="D90" s="185" t="s">
        <v>57</v>
      </c>
      <c r="E90" s="193">
        <v>-1</v>
      </c>
      <c r="F90" s="197">
        <v>1.5</v>
      </c>
      <c r="G90" s="196" t="s">
        <v>57</v>
      </c>
      <c r="H90" s="194">
        <v>-1</v>
      </c>
      <c r="I90" s="55"/>
      <c r="J90" s="40"/>
      <c r="K90" s="40"/>
      <c r="L90" s="40"/>
      <c r="M90" s="5"/>
      <c r="N90" s="5"/>
    </row>
    <row r="91" spans="2:14" s="1" customFormat="1" ht="13.8" x14ac:dyDescent="0.25">
      <c r="B91" s="178" t="s">
        <v>163</v>
      </c>
      <c r="C91" s="244">
        <v>1</v>
      </c>
      <c r="D91" s="245" t="s">
        <v>57</v>
      </c>
      <c r="E91" s="246">
        <v>-1</v>
      </c>
      <c r="F91" s="247">
        <v>7.5</v>
      </c>
      <c r="G91" s="248" t="s">
        <v>57</v>
      </c>
      <c r="H91" s="249">
        <v>-1</v>
      </c>
      <c r="I91" s="56"/>
      <c r="J91" s="40"/>
      <c r="K91" s="40"/>
      <c r="L91" s="40"/>
      <c r="M91" s="5"/>
      <c r="N91" s="5"/>
    </row>
    <row r="92" spans="2:14" s="1" customFormat="1" ht="13.8" x14ac:dyDescent="0.25">
      <c r="B92" s="218" t="s">
        <v>37</v>
      </c>
      <c r="C92" s="238">
        <f>+SUM(C56:C91)</f>
        <v>107</v>
      </c>
      <c r="D92" s="250">
        <f>SUM(D56:D91)</f>
        <v>65</v>
      </c>
      <c r="E92" s="219">
        <f>(D92-C92)/C92</f>
        <v>-0.3925233644859813</v>
      </c>
      <c r="F92" s="251">
        <f>+SUM(F56:F91)</f>
        <v>1229.98681253</v>
      </c>
      <c r="G92" s="252">
        <f>SUM(G56:G91)</f>
        <v>397.46000000000004</v>
      </c>
      <c r="H92" s="195">
        <f>(G92-F92)/F92</f>
        <v>-0.67685832404783952</v>
      </c>
      <c r="I92" s="55"/>
      <c r="J92" s="40"/>
      <c r="K92" s="40"/>
      <c r="L92" s="40"/>
      <c r="M92" s="5"/>
      <c r="N92" s="5"/>
    </row>
    <row r="93" spans="2:14" s="1" customFormat="1" ht="13.8" x14ac:dyDescent="0.25">
      <c r="B93" s="110"/>
      <c r="C93" s="111"/>
      <c r="D93" s="112"/>
      <c r="E93" s="113"/>
      <c r="F93" s="112"/>
      <c r="H93" s="40"/>
      <c r="I93" s="40"/>
      <c r="J93" s="40"/>
      <c r="K93" s="40"/>
      <c r="L93" s="40"/>
      <c r="M93" s="5"/>
      <c r="N93" s="5"/>
    </row>
    <row r="94" spans="2:14" s="1" customFormat="1" ht="14.25" customHeight="1" x14ac:dyDescent="0.3">
      <c r="B94" s="6" t="s">
        <v>38</v>
      </c>
      <c r="C94" s="6"/>
      <c r="D94" s="6"/>
      <c r="E94" s="6"/>
      <c r="J94" s="6"/>
      <c r="K94" s="6"/>
      <c r="L94" s="6"/>
      <c r="M94" s="6"/>
      <c r="N94" s="6"/>
    </row>
    <row r="95" spans="2:14" s="1" customFormat="1" ht="9" customHeight="1" x14ac:dyDescent="0.3">
      <c r="B95" s="6" t="s">
        <v>166</v>
      </c>
      <c r="C95" s="6"/>
      <c r="D95" s="6"/>
      <c r="E95" s="6"/>
      <c r="J95" s="6"/>
      <c r="K95" s="6"/>
      <c r="L95" s="6"/>
      <c r="M95" s="6"/>
      <c r="N95" s="6"/>
    </row>
    <row r="96" spans="2:14" s="1" customFormat="1" ht="13.8" x14ac:dyDescent="0.3">
      <c r="B96" s="6" t="s">
        <v>80</v>
      </c>
      <c r="C96" s="6"/>
      <c r="D96" s="6"/>
      <c r="E96" s="6"/>
      <c r="J96" s="6"/>
      <c r="K96" s="6"/>
      <c r="L96" s="6"/>
      <c r="M96" s="6"/>
      <c r="N96" s="6"/>
    </row>
    <row r="97" spans="1:17" s="1" customFormat="1" ht="21.75" customHeight="1" x14ac:dyDescent="0.3">
      <c r="B97" s="257" t="s">
        <v>39</v>
      </c>
      <c r="C97" s="257"/>
      <c r="D97" s="257"/>
      <c r="E97" s="257"/>
      <c r="F97" s="257"/>
      <c r="G97" s="257"/>
      <c r="H97" s="257"/>
      <c r="J97" s="257"/>
      <c r="K97" s="257"/>
      <c r="L97" s="257"/>
      <c r="M97" s="257"/>
      <c r="N97" s="257"/>
      <c r="O97" s="257"/>
      <c r="P97" s="257"/>
      <c r="Q97" s="8"/>
    </row>
    <row r="98" spans="1:17" s="1" customFormat="1" ht="11.25" customHeight="1" x14ac:dyDescent="0.3">
      <c r="B98" s="25"/>
      <c r="C98" s="25"/>
      <c r="D98" s="25"/>
      <c r="E98" s="25"/>
      <c r="F98" s="25"/>
      <c r="G98" s="25"/>
      <c r="H98" s="25"/>
    </row>
    <row r="99" spans="1:17" s="1" customFormat="1" ht="213" customHeight="1" x14ac:dyDescent="0.3">
      <c r="A99" s="207"/>
      <c r="B99" s="281" t="s">
        <v>181</v>
      </c>
      <c r="C99" s="281"/>
      <c r="D99" s="281"/>
      <c r="E99" s="281"/>
      <c r="F99" s="281"/>
      <c r="G99" s="281"/>
      <c r="H99" s="281"/>
      <c r="I99" s="281"/>
      <c r="J99" s="281"/>
      <c r="K99" s="281"/>
      <c r="L99" s="281"/>
      <c r="M99" s="281"/>
    </row>
    <row r="100" spans="1:17" s="1" customFormat="1" ht="13.8" x14ac:dyDescent="0.3"/>
    <row r="101" spans="1:17" s="1" customFormat="1" ht="13.8" x14ac:dyDescent="0.3">
      <c r="B101" s="6"/>
    </row>
    <row r="102" spans="1:17" s="1" customFormat="1" ht="13.8" x14ac:dyDescent="0.3"/>
    <row r="103" spans="1:17" s="1" customFormat="1" ht="13.8" x14ac:dyDescent="0.3"/>
    <row r="104" spans="1:17" s="1" customFormat="1" ht="13.8" x14ac:dyDescent="0.3"/>
    <row r="105" spans="1:17" s="1" customFormat="1" ht="13.8" x14ac:dyDescent="0.3"/>
    <row r="106" spans="1:17" s="1" customFormat="1" ht="13.8" x14ac:dyDescent="0.3"/>
    <row r="107" spans="1:17" s="1" customFormat="1" ht="13.8" x14ac:dyDescent="0.3"/>
    <row r="108" spans="1:17" s="1" customFormat="1" ht="13.8" x14ac:dyDescent="0.3"/>
    <row r="109" spans="1:17" s="1" customFormat="1" ht="13.8" x14ac:dyDescent="0.3"/>
    <row r="110" spans="1:17" s="1" customFormat="1" ht="13.8" x14ac:dyDescent="0.3"/>
    <row r="111" spans="1:17" s="1" customFormat="1" ht="13.8" x14ac:dyDescent="0.3"/>
    <row r="112" spans="1:17" s="1" customFormat="1" ht="13.8" x14ac:dyDescent="0.3"/>
    <row r="113" s="1" customFormat="1" ht="13.8" x14ac:dyDescent="0.3"/>
    <row r="114" s="1" customFormat="1" ht="13.8" x14ac:dyDescent="0.3"/>
    <row r="115" s="1" customFormat="1" ht="13.8" x14ac:dyDescent="0.3"/>
    <row r="116" s="1" customFormat="1" ht="13.8" x14ac:dyDescent="0.3"/>
    <row r="117" s="1" customFormat="1" ht="13.8" x14ac:dyDescent="0.3"/>
    <row r="118" s="1" customFormat="1" ht="13.8" x14ac:dyDescent="0.3"/>
    <row r="119" s="1" customFormat="1" ht="13.8" x14ac:dyDescent="0.3"/>
    <row r="120" s="1" customFormat="1" ht="13.8" x14ac:dyDescent="0.3"/>
    <row r="121" s="1" customFormat="1" ht="13.8" x14ac:dyDescent="0.3"/>
    <row r="122" s="1" customFormat="1" ht="13.8" x14ac:dyDescent="0.3"/>
    <row r="123" s="1" customFormat="1" ht="13.8" x14ac:dyDescent="0.3"/>
    <row r="124" s="1" customFormat="1" ht="13.8" x14ac:dyDescent="0.3"/>
    <row r="125" s="1" customFormat="1" ht="13.8" x14ac:dyDescent="0.3"/>
    <row r="126" s="1" customFormat="1" ht="13.8" x14ac:dyDescent="0.3"/>
    <row r="127" s="1" customFormat="1" ht="13.8" x14ac:dyDescent="0.3"/>
    <row r="128" s="1" customFormat="1" ht="13.8" x14ac:dyDescent="0.3"/>
    <row r="129" s="1" customFormat="1" ht="13.8" x14ac:dyDescent="0.3"/>
    <row r="130" s="1" customFormat="1" ht="13.8" x14ac:dyDescent="0.3"/>
    <row r="131" s="1" customFormat="1" ht="13.8" x14ac:dyDescent="0.3"/>
    <row r="132" s="1" customFormat="1" ht="13.8" x14ac:dyDescent="0.3"/>
    <row r="133" s="1" customFormat="1" ht="13.8" x14ac:dyDescent="0.3"/>
    <row r="134" s="1" customFormat="1" ht="13.8" x14ac:dyDescent="0.3"/>
    <row r="135" s="1" customFormat="1" ht="13.8" x14ac:dyDescent="0.3"/>
    <row r="136" s="1" customFormat="1" ht="13.8" x14ac:dyDescent="0.3"/>
    <row r="137" s="1" customFormat="1" ht="13.8" x14ac:dyDescent="0.3"/>
    <row r="138" s="1" customFormat="1" ht="13.8" x14ac:dyDescent="0.3"/>
    <row r="139" s="1" customFormat="1" ht="13.8" x14ac:dyDescent="0.3"/>
    <row r="140" s="1" customFormat="1" ht="13.8" x14ac:dyDescent="0.3"/>
    <row r="141" s="1" customFormat="1" ht="13.8" x14ac:dyDescent="0.3"/>
    <row r="142" s="1" customFormat="1" ht="13.8" x14ac:dyDescent="0.3"/>
    <row r="143" s="1" customFormat="1" ht="13.8" x14ac:dyDescent="0.3"/>
    <row r="144" s="1" customFormat="1" ht="13.8" x14ac:dyDescent="0.3"/>
    <row r="145" s="1" customFormat="1" ht="13.8" x14ac:dyDescent="0.3"/>
    <row r="146" s="1" customFormat="1" ht="13.8" x14ac:dyDescent="0.3"/>
    <row r="147" s="1" customFormat="1" ht="13.8" x14ac:dyDescent="0.3"/>
    <row r="148" s="1" customFormat="1" ht="13.8" x14ac:dyDescent="0.3"/>
    <row r="149" s="1" customFormat="1" ht="13.8" x14ac:dyDescent="0.3"/>
    <row r="150" s="1" customFormat="1" ht="13.8" x14ac:dyDescent="0.3"/>
    <row r="151" s="1" customFormat="1" ht="13.8" x14ac:dyDescent="0.3"/>
    <row r="152" s="1" customFormat="1" ht="13.8" x14ac:dyDescent="0.3"/>
    <row r="153" s="1" customFormat="1" ht="13.8" x14ac:dyDescent="0.3"/>
    <row r="154" s="1" customFormat="1" ht="13.8" x14ac:dyDescent="0.3"/>
    <row r="155" s="1" customFormat="1" ht="13.8" x14ac:dyDescent="0.3"/>
    <row r="156" s="1" customFormat="1" ht="13.8" x14ac:dyDescent="0.3"/>
    <row r="157" s="1" customFormat="1" ht="13.8" x14ac:dyDescent="0.3"/>
    <row r="158" s="1" customFormat="1" ht="13.8" x14ac:dyDescent="0.3"/>
    <row r="159" s="1" customFormat="1" ht="13.8" x14ac:dyDescent="0.3"/>
    <row r="160" s="1" customFormat="1" ht="13.8" x14ac:dyDescent="0.3"/>
    <row r="161" s="1" customFormat="1" ht="13.8" x14ac:dyDescent="0.3"/>
    <row r="162" s="1" customFormat="1" ht="13.8" x14ac:dyDescent="0.3"/>
    <row r="163" s="1" customFormat="1" ht="13.8" x14ac:dyDescent="0.3"/>
    <row r="164" s="1" customFormat="1" ht="13.8" x14ac:dyDescent="0.3"/>
    <row r="165" s="1" customFormat="1" ht="13.8" x14ac:dyDescent="0.3"/>
    <row r="166" s="1" customFormat="1" ht="13.8" x14ac:dyDescent="0.3"/>
    <row r="167" s="1" customFormat="1" ht="13.8" x14ac:dyDescent="0.3"/>
    <row r="168" s="1" customFormat="1" ht="13.8" x14ac:dyDescent="0.3"/>
    <row r="169" s="1" customFormat="1" ht="13.8" x14ac:dyDescent="0.3"/>
    <row r="170" s="1" customFormat="1" ht="13.8" x14ac:dyDescent="0.3"/>
    <row r="171" s="1" customFormat="1" ht="13.8" x14ac:dyDescent="0.3"/>
    <row r="172" s="1" customFormat="1" ht="13.8" x14ac:dyDescent="0.3"/>
    <row r="173" s="1" customFormat="1" ht="13.8" x14ac:dyDescent="0.3"/>
    <row r="174" s="1" customFormat="1" ht="13.8" x14ac:dyDescent="0.3"/>
    <row r="175" s="1" customFormat="1" ht="13.8" x14ac:dyDescent="0.3"/>
    <row r="176" s="1" customFormat="1" ht="13.8" x14ac:dyDescent="0.3"/>
    <row r="177" s="1" customFormat="1" ht="13.8" x14ac:dyDescent="0.3"/>
    <row r="178" s="1" customFormat="1" ht="13.8" x14ac:dyDescent="0.3"/>
    <row r="179" s="1" customFormat="1" ht="13.8" x14ac:dyDescent="0.3"/>
    <row r="180" s="1" customFormat="1" ht="13.8" x14ac:dyDescent="0.3"/>
    <row r="181" s="1" customFormat="1" ht="13.8" x14ac:dyDescent="0.3"/>
    <row r="182" s="1" customFormat="1" ht="13.8" x14ac:dyDescent="0.3"/>
    <row r="183" s="1" customFormat="1" ht="13.8" x14ac:dyDescent="0.3"/>
    <row r="184" s="1" customFormat="1" ht="13.8" x14ac:dyDescent="0.3"/>
    <row r="185" s="1" customFormat="1" ht="13.8" x14ac:dyDescent="0.3"/>
    <row r="186" s="1" customFormat="1" ht="13.8" x14ac:dyDescent="0.3"/>
    <row r="187" s="1" customFormat="1" ht="13.8" x14ac:dyDescent="0.3"/>
    <row r="188" s="1" customFormat="1" ht="13.8" x14ac:dyDescent="0.3"/>
    <row r="189" s="1" customFormat="1" ht="13.8" x14ac:dyDescent="0.3"/>
    <row r="190" s="1" customFormat="1" ht="13.8" x14ac:dyDescent="0.3"/>
    <row r="191" s="1" customFormat="1" ht="13.8" x14ac:dyDescent="0.3"/>
    <row r="192" s="1" customFormat="1" ht="13.8" x14ac:dyDescent="0.3"/>
    <row r="193" s="1" customFormat="1" ht="13.8" x14ac:dyDescent="0.3"/>
    <row r="194" s="1" customFormat="1" ht="13.8" x14ac:dyDescent="0.3"/>
    <row r="195" s="1" customFormat="1" ht="13.8" x14ac:dyDescent="0.3"/>
    <row r="196" s="1" customFormat="1" ht="13.8" x14ac:dyDescent="0.3"/>
    <row r="197" s="1" customFormat="1" ht="13.8" x14ac:dyDescent="0.3"/>
    <row r="198" s="1" customFormat="1" ht="13.8" x14ac:dyDescent="0.3"/>
    <row r="199" s="1" customFormat="1" ht="13.8" x14ac:dyDescent="0.3"/>
    <row r="200" s="1" customFormat="1" ht="13.8" x14ac:dyDescent="0.3"/>
    <row r="201" s="1" customFormat="1" ht="13.8" x14ac:dyDescent="0.3"/>
    <row r="202" s="1" customFormat="1" ht="13.8" x14ac:dyDescent="0.3"/>
    <row r="203" s="1" customFormat="1" ht="13.8" x14ac:dyDescent="0.3"/>
    <row r="204" s="1" customFormat="1" ht="13.8" x14ac:dyDescent="0.3"/>
    <row r="205" s="1" customFormat="1" ht="13.8" x14ac:dyDescent="0.3"/>
    <row r="206" s="1" customFormat="1" ht="13.8" x14ac:dyDescent="0.3"/>
    <row r="207" s="1" customFormat="1" ht="13.8" x14ac:dyDescent="0.3"/>
    <row r="208" s="1" customFormat="1" ht="13.8" x14ac:dyDescent="0.3"/>
    <row r="209" s="1" customFormat="1" ht="13.8" x14ac:dyDescent="0.3"/>
    <row r="210" s="1" customFormat="1" ht="13.8" x14ac:dyDescent="0.3"/>
    <row r="211" s="1" customFormat="1" ht="13.8" x14ac:dyDescent="0.3"/>
    <row r="212" s="1" customFormat="1" ht="13.8" x14ac:dyDescent="0.3"/>
    <row r="213" s="1" customFormat="1" ht="13.8" x14ac:dyDescent="0.3"/>
    <row r="214" s="1" customFormat="1" ht="13.8" x14ac:dyDescent="0.3"/>
    <row r="215" s="1" customFormat="1" ht="13.8" x14ac:dyDescent="0.3"/>
    <row r="216" s="1" customFormat="1" ht="13.8" x14ac:dyDescent="0.3"/>
    <row r="217" s="1" customFormat="1" ht="13.8" x14ac:dyDescent="0.3"/>
    <row r="218" s="1" customFormat="1" ht="13.8" x14ac:dyDescent="0.3"/>
    <row r="219" s="1" customFormat="1" ht="13.8" x14ac:dyDescent="0.3"/>
    <row r="220" s="1" customFormat="1" ht="13.8" x14ac:dyDescent="0.3"/>
    <row r="221" s="1" customFormat="1" ht="13.8" x14ac:dyDescent="0.3"/>
    <row r="222" s="1" customFormat="1" ht="13.8" x14ac:dyDescent="0.3"/>
    <row r="223" s="1" customFormat="1" ht="13.8" x14ac:dyDescent="0.3"/>
    <row r="224" s="1" customFormat="1" ht="13.8" x14ac:dyDescent="0.3"/>
    <row r="225" s="1" customFormat="1" ht="13.8" x14ac:dyDescent="0.3"/>
    <row r="226" s="1" customFormat="1" ht="13.8" x14ac:dyDescent="0.3"/>
    <row r="227" s="1" customFormat="1" ht="13.8" x14ac:dyDescent="0.3"/>
    <row r="228" s="1" customFormat="1" ht="13.8" x14ac:dyDescent="0.3"/>
    <row r="229" s="1" customFormat="1" ht="13.8" x14ac:dyDescent="0.3"/>
    <row r="230" s="1" customFormat="1" ht="13.8" x14ac:dyDescent="0.3"/>
    <row r="231" s="1" customFormat="1" ht="13.8" x14ac:dyDescent="0.3"/>
    <row r="232" s="1" customFormat="1" ht="13.8" x14ac:dyDescent="0.3"/>
    <row r="233" s="1" customFormat="1" ht="13.8" x14ac:dyDescent="0.3"/>
    <row r="234" s="1" customFormat="1" ht="13.8" x14ac:dyDescent="0.3"/>
    <row r="235" s="1" customFormat="1" ht="13.8" x14ac:dyDescent="0.3"/>
    <row r="236" s="1" customFormat="1" ht="13.8" x14ac:dyDescent="0.3"/>
    <row r="237" s="1" customFormat="1" ht="13.8" x14ac:dyDescent="0.3"/>
    <row r="238" s="1" customFormat="1" ht="13.8" x14ac:dyDescent="0.3"/>
    <row r="239" s="1" customFormat="1" ht="13.8" x14ac:dyDescent="0.3"/>
    <row r="240" s="1" customFormat="1" ht="13.8" x14ac:dyDescent="0.3"/>
    <row r="241" s="1" customFormat="1" ht="13.8" x14ac:dyDescent="0.3"/>
    <row r="242" s="1" customFormat="1" ht="13.8" x14ac:dyDescent="0.3"/>
    <row r="243" s="1" customFormat="1" ht="13.8" x14ac:dyDescent="0.3"/>
    <row r="244" s="1" customFormat="1" ht="13.8" x14ac:dyDescent="0.3"/>
    <row r="245" s="1" customFormat="1" ht="13.8" x14ac:dyDescent="0.3"/>
    <row r="246" s="1" customFormat="1" ht="13.8" x14ac:dyDescent="0.3"/>
    <row r="247" s="1" customFormat="1" ht="13.8" x14ac:dyDescent="0.3"/>
    <row r="248" s="1" customFormat="1" ht="13.8" x14ac:dyDescent="0.3"/>
    <row r="249" s="1" customFormat="1" ht="13.8" x14ac:dyDescent="0.3"/>
    <row r="250" s="1" customFormat="1" ht="13.8" x14ac:dyDescent="0.3"/>
    <row r="251" s="1" customFormat="1" ht="13.8" x14ac:dyDescent="0.3"/>
    <row r="252" s="1" customFormat="1" ht="13.8" x14ac:dyDescent="0.3"/>
    <row r="253" s="1" customFormat="1" ht="13.8" x14ac:dyDescent="0.3"/>
    <row r="254" s="1" customFormat="1" ht="13.8" x14ac:dyDescent="0.3"/>
    <row r="255" s="1" customFormat="1" ht="13.8" x14ac:dyDescent="0.3"/>
    <row r="256" s="1" customFormat="1" ht="13.8" x14ac:dyDescent="0.3"/>
    <row r="257" s="1" customFormat="1" ht="13.8" x14ac:dyDescent="0.3"/>
    <row r="258" s="1" customFormat="1" ht="13.8" x14ac:dyDescent="0.3"/>
    <row r="259" s="1" customFormat="1" ht="13.8" x14ac:dyDescent="0.3"/>
    <row r="260" s="1" customFormat="1" ht="13.8" x14ac:dyDescent="0.3"/>
    <row r="261" s="1" customFormat="1" ht="13.8" x14ac:dyDescent="0.3"/>
    <row r="262" s="1" customFormat="1" ht="13.8" x14ac:dyDescent="0.3"/>
    <row r="263" s="1" customFormat="1" ht="13.8" x14ac:dyDescent="0.3"/>
    <row r="264" s="1" customFormat="1" ht="13.8" x14ac:dyDescent="0.3"/>
    <row r="265" s="1" customFormat="1" ht="13.8" x14ac:dyDescent="0.3"/>
    <row r="266" s="1" customFormat="1" ht="13.8" x14ac:dyDescent="0.3"/>
    <row r="267" s="1" customFormat="1" ht="13.8" x14ac:dyDescent="0.3"/>
    <row r="268" s="1" customFormat="1" ht="13.8" x14ac:dyDescent="0.3"/>
    <row r="269" s="1" customFormat="1" ht="13.8" x14ac:dyDescent="0.3"/>
    <row r="270" s="1" customFormat="1" ht="13.8" x14ac:dyDescent="0.3"/>
    <row r="271" s="1" customFormat="1" ht="13.8" x14ac:dyDescent="0.3"/>
    <row r="272" s="1" customFormat="1" ht="13.8" x14ac:dyDescent="0.3"/>
    <row r="273" s="1" customFormat="1" ht="13.8" x14ac:dyDescent="0.3"/>
    <row r="274" s="1" customFormat="1" ht="13.8" x14ac:dyDescent="0.3"/>
    <row r="275" s="1" customFormat="1" ht="13.8" x14ac:dyDescent="0.3"/>
    <row r="276" s="1" customFormat="1" ht="13.8" x14ac:dyDescent="0.3"/>
    <row r="277" s="1" customFormat="1" ht="13.8" x14ac:dyDescent="0.3"/>
    <row r="278" s="1" customFormat="1" ht="13.8" x14ac:dyDescent="0.3"/>
    <row r="279" s="1" customFormat="1" ht="13.8" x14ac:dyDescent="0.3"/>
    <row r="280" s="1" customFormat="1" ht="13.8" x14ac:dyDescent="0.3"/>
    <row r="281" s="1" customFormat="1" ht="13.8" x14ac:dyDescent="0.3"/>
    <row r="282" s="1" customFormat="1" ht="13.8" x14ac:dyDescent="0.3"/>
    <row r="283" s="1" customFormat="1" ht="13.8" x14ac:dyDescent="0.3"/>
    <row r="284" s="1" customFormat="1" ht="13.8" x14ac:dyDescent="0.3"/>
    <row r="285" s="1" customFormat="1" ht="13.8" x14ac:dyDescent="0.3"/>
    <row r="286" s="1" customFormat="1" ht="13.8" x14ac:dyDescent="0.3"/>
    <row r="287" s="1" customFormat="1" ht="13.8" x14ac:dyDescent="0.3"/>
    <row r="288" s="1" customFormat="1" ht="13.8" x14ac:dyDescent="0.3"/>
    <row r="289" s="1" customFormat="1" ht="13.8" x14ac:dyDescent="0.3"/>
    <row r="290" s="1" customFormat="1" ht="13.8" x14ac:dyDescent="0.3"/>
    <row r="291" s="1" customFormat="1" ht="13.8" x14ac:dyDescent="0.3"/>
    <row r="292" s="1" customFormat="1" ht="13.8" x14ac:dyDescent="0.3"/>
    <row r="293" s="1" customFormat="1" ht="13.8" x14ac:dyDescent="0.3"/>
    <row r="294" s="1" customFormat="1" ht="13.8" x14ac:dyDescent="0.3"/>
    <row r="295" s="1" customFormat="1" ht="13.8" x14ac:dyDescent="0.3"/>
    <row r="296" s="1" customFormat="1" ht="13.8" x14ac:dyDescent="0.3"/>
    <row r="297" s="1" customFormat="1" ht="13.8" x14ac:dyDescent="0.3"/>
    <row r="298" s="1" customFormat="1" ht="13.8" x14ac:dyDescent="0.3"/>
    <row r="299" s="1" customFormat="1" ht="13.8" x14ac:dyDescent="0.3"/>
    <row r="300" s="1" customFormat="1" ht="13.8" x14ac:dyDescent="0.3"/>
    <row r="301" s="1" customFormat="1" ht="13.8" x14ac:dyDescent="0.3"/>
    <row r="302" s="1" customFormat="1" ht="13.8" x14ac:dyDescent="0.3"/>
    <row r="303" s="1" customFormat="1" ht="13.8" x14ac:dyDescent="0.3"/>
    <row r="304" s="1" customFormat="1" ht="13.8" x14ac:dyDescent="0.3"/>
    <row r="305" s="1" customFormat="1" ht="13.8" x14ac:dyDescent="0.3"/>
    <row r="306" s="1" customFormat="1" ht="13.8" x14ac:dyDescent="0.3"/>
    <row r="307" s="1" customFormat="1" ht="13.8" x14ac:dyDescent="0.3"/>
    <row r="308" s="1" customFormat="1" ht="13.8" x14ac:dyDescent="0.3"/>
    <row r="309" s="1" customFormat="1" ht="13.8" x14ac:dyDescent="0.3"/>
    <row r="310" s="1" customFormat="1" ht="13.8" x14ac:dyDescent="0.3"/>
    <row r="311" s="1" customFormat="1" ht="13.8" x14ac:dyDescent="0.3"/>
    <row r="312" s="1" customFormat="1" ht="13.8" x14ac:dyDescent="0.3"/>
    <row r="313" s="1" customFormat="1" ht="13.8" x14ac:dyDescent="0.3"/>
    <row r="314" s="1" customFormat="1" ht="13.8" x14ac:dyDescent="0.3"/>
    <row r="315" s="1" customFormat="1" ht="13.8" x14ac:dyDescent="0.3"/>
    <row r="316" s="1" customFormat="1" ht="13.8" x14ac:dyDescent="0.3"/>
    <row r="317" s="1" customFormat="1" ht="13.8" x14ac:dyDescent="0.3"/>
    <row r="318" s="1" customFormat="1" ht="13.8" x14ac:dyDescent="0.3"/>
    <row r="319" s="1" customFormat="1" ht="13.8" x14ac:dyDescent="0.3"/>
    <row r="320" s="1" customFormat="1" ht="13.8" x14ac:dyDescent="0.3"/>
    <row r="321" s="1" customFormat="1" ht="13.8" x14ac:dyDescent="0.3"/>
    <row r="322" s="1" customFormat="1" ht="13.8" x14ac:dyDescent="0.3"/>
    <row r="323" s="1" customFormat="1" ht="13.8" x14ac:dyDescent="0.3"/>
    <row r="324" s="1" customFormat="1" ht="13.8" x14ac:dyDescent="0.3"/>
    <row r="325" s="1" customFormat="1" ht="13.8" x14ac:dyDescent="0.3"/>
    <row r="326" s="1" customFormat="1" ht="13.8" x14ac:dyDescent="0.3"/>
    <row r="327" s="1" customFormat="1" ht="13.8" x14ac:dyDescent="0.3"/>
    <row r="328" s="1" customFormat="1" ht="13.8" x14ac:dyDescent="0.3"/>
    <row r="329" s="1" customFormat="1" ht="13.8" x14ac:dyDescent="0.3"/>
    <row r="330" s="1" customFormat="1" ht="13.8" x14ac:dyDescent="0.3"/>
    <row r="331" s="1" customFormat="1" ht="13.8" x14ac:dyDescent="0.3"/>
    <row r="332" s="1" customFormat="1" ht="13.8" x14ac:dyDescent="0.3"/>
    <row r="333" s="1" customFormat="1" ht="13.8" x14ac:dyDescent="0.3"/>
    <row r="334" s="1" customFormat="1" ht="13.8" x14ac:dyDescent="0.3"/>
    <row r="335" s="1" customFormat="1" ht="13.8" x14ac:dyDescent="0.3"/>
    <row r="336" s="1" customFormat="1" ht="13.8" x14ac:dyDescent="0.3"/>
    <row r="337" s="1" customFormat="1" ht="13.8" x14ac:dyDescent="0.3"/>
    <row r="338" s="1" customFormat="1" ht="13.8" x14ac:dyDescent="0.3"/>
    <row r="339" s="1" customFormat="1" ht="13.8" x14ac:dyDescent="0.3"/>
    <row r="340" s="1" customFormat="1" ht="13.8" x14ac:dyDescent="0.3"/>
    <row r="341" s="1" customFormat="1" ht="13.8" x14ac:dyDescent="0.3"/>
    <row r="342" s="1" customFormat="1" ht="13.8" x14ac:dyDescent="0.3"/>
    <row r="343" s="1" customFormat="1" ht="13.8" x14ac:dyDescent="0.3"/>
    <row r="344" s="1" customFormat="1" ht="13.8" x14ac:dyDescent="0.3"/>
    <row r="345" s="1" customFormat="1" ht="13.8" x14ac:dyDescent="0.3"/>
    <row r="346" s="1" customFormat="1" ht="13.8" x14ac:dyDescent="0.3"/>
    <row r="347" s="1" customFormat="1" ht="13.8" x14ac:dyDescent="0.3"/>
    <row r="348" s="1" customFormat="1" ht="13.8" x14ac:dyDescent="0.3"/>
    <row r="349" s="1" customFormat="1" ht="13.8" x14ac:dyDescent="0.3"/>
    <row r="350" s="1" customFormat="1" ht="13.8" x14ac:dyDescent="0.3"/>
    <row r="351" s="1" customFormat="1" ht="13.8" x14ac:dyDescent="0.3"/>
    <row r="352" s="1" customFormat="1" ht="13.8" x14ac:dyDescent="0.3"/>
    <row r="353" s="1" customFormat="1" ht="13.8" x14ac:dyDescent="0.3"/>
    <row r="354" s="1" customFormat="1" ht="13.8" x14ac:dyDescent="0.3"/>
    <row r="355" s="1" customFormat="1" ht="13.8" x14ac:dyDescent="0.3"/>
    <row r="356" s="1" customFormat="1" ht="13.8" x14ac:dyDescent="0.3"/>
    <row r="357" s="1" customFormat="1" ht="13.8" x14ac:dyDescent="0.3"/>
    <row r="358" s="1" customFormat="1" ht="13.8" x14ac:dyDescent="0.3"/>
    <row r="359" s="1" customFormat="1" ht="13.8" x14ac:dyDescent="0.3"/>
    <row r="360" s="1" customFormat="1" ht="13.8" x14ac:dyDescent="0.3"/>
    <row r="361" s="1" customFormat="1" ht="13.8" x14ac:dyDescent="0.3"/>
    <row r="362" s="1" customFormat="1" ht="13.8" x14ac:dyDescent="0.3"/>
    <row r="363" s="1" customFormat="1" ht="13.8" x14ac:dyDescent="0.3"/>
    <row r="364" s="1" customFormat="1" ht="13.8" x14ac:dyDescent="0.3"/>
    <row r="365" s="1" customFormat="1" ht="13.8" x14ac:dyDescent="0.3"/>
    <row r="366" s="1" customFormat="1" ht="13.8" x14ac:dyDescent="0.3"/>
    <row r="367" s="1" customFormat="1" ht="13.8" x14ac:dyDescent="0.3"/>
    <row r="368" s="1" customFormat="1" ht="13.8" x14ac:dyDescent="0.3"/>
    <row r="369" s="1" customFormat="1" ht="13.8" x14ac:dyDescent="0.3"/>
    <row r="370" s="1" customFormat="1" ht="13.8" x14ac:dyDescent="0.3"/>
    <row r="371" s="1" customFormat="1" ht="13.8" x14ac:dyDescent="0.3"/>
    <row r="372" s="1" customFormat="1" ht="13.8" x14ac:dyDescent="0.3"/>
    <row r="373" s="1" customFormat="1" ht="13.8" x14ac:dyDescent="0.3"/>
    <row r="374" s="1" customFormat="1" ht="13.8" x14ac:dyDescent="0.3"/>
    <row r="375" s="1" customFormat="1" ht="13.8" x14ac:dyDescent="0.3"/>
    <row r="376" s="1" customFormat="1" ht="13.8" x14ac:dyDescent="0.3"/>
    <row r="377" s="1" customFormat="1" ht="13.8" x14ac:dyDescent="0.3"/>
    <row r="378" s="1" customFormat="1" ht="13.8" x14ac:dyDescent="0.3"/>
    <row r="379" s="1" customFormat="1" ht="13.8" x14ac:dyDescent="0.3"/>
    <row r="380" s="1" customFormat="1" ht="13.8" x14ac:dyDescent="0.3"/>
    <row r="381" s="1" customFormat="1" ht="13.8" x14ac:dyDescent="0.3"/>
    <row r="382" s="1" customFormat="1" ht="13.8" x14ac:dyDescent="0.3"/>
    <row r="383" s="1" customFormat="1" ht="13.8" x14ac:dyDescent="0.3"/>
    <row r="384" s="1" customFormat="1" ht="13.8" x14ac:dyDescent="0.3"/>
    <row r="385" s="1" customFormat="1" ht="13.8" x14ac:dyDescent="0.3"/>
    <row r="386" s="1" customFormat="1" ht="13.8" x14ac:dyDescent="0.3"/>
    <row r="387" s="1" customFormat="1" ht="13.8" x14ac:dyDescent="0.3"/>
    <row r="388" s="1" customFormat="1" ht="13.8" x14ac:dyDescent="0.3"/>
    <row r="389" s="1" customFormat="1" ht="13.8" x14ac:dyDescent="0.3"/>
    <row r="390" s="1" customFormat="1" ht="13.8" x14ac:dyDescent="0.3"/>
    <row r="391" s="1" customFormat="1" ht="13.8" x14ac:dyDescent="0.3"/>
    <row r="392" s="1" customFormat="1" ht="13.8" x14ac:dyDescent="0.3"/>
    <row r="393" s="1" customFormat="1" ht="13.8" x14ac:dyDescent="0.3"/>
    <row r="394" s="1" customFormat="1" ht="13.8" x14ac:dyDescent="0.3"/>
    <row r="395" s="1" customFormat="1" ht="13.8" x14ac:dyDescent="0.3"/>
    <row r="396" s="1" customFormat="1" ht="13.8" x14ac:dyDescent="0.3"/>
    <row r="397" s="1" customFormat="1" ht="13.8" x14ac:dyDescent="0.3"/>
    <row r="398" s="1" customFormat="1" ht="13.8" x14ac:dyDescent="0.3"/>
    <row r="399" s="1" customFormat="1" ht="13.8" x14ac:dyDescent="0.3"/>
    <row r="400" s="1" customFormat="1" ht="13.8" x14ac:dyDescent="0.3"/>
    <row r="401" s="1" customFormat="1" ht="13.8" x14ac:dyDescent="0.3"/>
    <row r="402" s="1" customFormat="1" ht="13.8" x14ac:dyDescent="0.3"/>
    <row r="403" s="1" customFormat="1" ht="13.8" x14ac:dyDescent="0.3"/>
    <row r="404" s="1" customFormat="1" ht="13.8" x14ac:dyDescent="0.3"/>
    <row r="405" s="1" customFormat="1" ht="13.8" x14ac:dyDescent="0.3"/>
    <row r="406" s="1" customFormat="1" ht="13.8" x14ac:dyDescent="0.3"/>
    <row r="407" s="1" customFormat="1" ht="13.8" x14ac:dyDescent="0.3"/>
    <row r="408" s="1" customFormat="1" ht="13.8" x14ac:dyDescent="0.3"/>
    <row r="409" s="1" customFormat="1" ht="13.8" x14ac:dyDescent="0.3"/>
    <row r="410" s="1" customFormat="1" ht="13.8" x14ac:dyDescent="0.3"/>
    <row r="411" s="1" customFormat="1" ht="13.8" x14ac:dyDescent="0.3"/>
    <row r="412" s="1" customFormat="1" ht="13.8" x14ac:dyDescent="0.3"/>
    <row r="413" s="1" customFormat="1" ht="13.8" x14ac:dyDescent="0.3"/>
    <row r="414" s="1" customFormat="1" ht="13.8" x14ac:dyDescent="0.3"/>
    <row r="415" s="1" customFormat="1" ht="13.8" x14ac:dyDescent="0.3"/>
    <row r="416" s="1" customFormat="1" ht="13.8" x14ac:dyDescent="0.3"/>
    <row r="417" s="1" customFormat="1" ht="13.8" x14ac:dyDescent="0.3"/>
    <row r="418" s="1" customFormat="1" ht="13.8" x14ac:dyDescent="0.3"/>
    <row r="419" s="1" customFormat="1" ht="13.8" x14ac:dyDescent="0.3"/>
    <row r="420" s="1" customFormat="1" ht="13.8" x14ac:dyDescent="0.3"/>
    <row r="421" s="1" customFormat="1" ht="13.8" x14ac:dyDescent="0.3"/>
    <row r="422" s="1" customFormat="1" ht="13.8" x14ac:dyDescent="0.3"/>
    <row r="423" s="1" customFormat="1" ht="13.8" x14ac:dyDescent="0.3"/>
    <row r="424" s="1" customFormat="1" ht="13.8" x14ac:dyDescent="0.3"/>
    <row r="425" s="1" customFormat="1" ht="13.8" x14ac:dyDescent="0.3"/>
    <row r="426" s="1" customFormat="1" ht="13.8" x14ac:dyDescent="0.3"/>
    <row r="427" s="1" customFormat="1" ht="13.8" x14ac:dyDescent="0.3"/>
    <row r="428" s="1" customFormat="1" ht="13.8" x14ac:dyDescent="0.3"/>
    <row r="429" s="1" customFormat="1" ht="13.8" x14ac:dyDescent="0.3"/>
    <row r="430" s="1" customFormat="1" ht="13.8" x14ac:dyDescent="0.3"/>
    <row r="431" s="1" customFormat="1" ht="13.8" x14ac:dyDescent="0.3"/>
    <row r="432" s="1" customFormat="1" ht="13.8" x14ac:dyDescent="0.3"/>
    <row r="433" s="1" customFormat="1" ht="13.8" x14ac:dyDescent="0.3"/>
    <row r="434" s="1" customFormat="1" ht="13.8" x14ac:dyDescent="0.3"/>
    <row r="435" s="1" customFormat="1" ht="13.8" x14ac:dyDescent="0.3"/>
    <row r="436" s="1" customFormat="1" ht="13.8" x14ac:dyDescent="0.3"/>
    <row r="437" s="1" customFormat="1" ht="13.8" x14ac:dyDescent="0.3"/>
    <row r="438" s="1" customFormat="1" ht="13.8" x14ac:dyDescent="0.3"/>
    <row r="439" s="1" customFormat="1" ht="13.8" x14ac:dyDescent="0.3"/>
    <row r="440" s="1" customFormat="1" ht="13.8" x14ac:dyDescent="0.3"/>
    <row r="441" s="1" customFormat="1" ht="13.8" x14ac:dyDescent="0.3"/>
    <row r="442" s="1" customFormat="1" ht="13.8" x14ac:dyDescent="0.3"/>
    <row r="443" s="1" customFormat="1" ht="13.8" x14ac:dyDescent="0.3"/>
    <row r="444" s="1" customFormat="1" ht="13.8" x14ac:dyDescent="0.3"/>
    <row r="445" s="1" customFormat="1" ht="13.8" x14ac:dyDescent="0.3"/>
    <row r="446" s="1" customFormat="1" ht="13.8" x14ac:dyDescent="0.3"/>
    <row r="447" s="1" customFormat="1" ht="13.8" x14ac:dyDescent="0.3"/>
    <row r="448" s="1" customFormat="1" ht="13.8" x14ac:dyDescent="0.3"/>
    <row r="449" s="1" customFormat="1" ht="13.8" x14ac:dyDescent="0.3"/>
    <row r="450" s="1" customFormat="1" ht="13.8" x14ac:dyDescent="0.3"/>
    <row r="451" s="1" customFormat="1" ht="13.8" x14ac:dyDescent="0.3"/>
    <row r="452" s="1" customFormat="1" ht="13.8" x14ac:dyDescent="0.3"/>
    <row r="453" s="1" customFormat="1" ht="13.8" x14ac:dyDescent="0.3"/>
    <row r="454" s="1" customFormat="1" ht="13.8" x14ac:dyDescent="0.3"/>
    <row r="455" s="1" customFormat="1" ht="13.8" x14ac:dyDescent="0.3"/>
    <row r="456" s="1" customFormat="1" ht="13.8" x14ac:dyDescent="0.3"/>
    <row r="457" s="1" customFormat="1" ht="13.8" x14ac:dyDescent="0.3"/>
    <row r="458" s="1" customFormat="1" ht="13.8" x14ac:dyDescent="0.3"/>
    <row r="459" s="1" customFormat="1" ht="13.8" x14ac:dyDescent="0.3"/>
    <row r="460" s="1" customFormat="1" ht="13.8" x14ac:dyDescent="0.3"/>
    <row r="461" s="1" customFormat="1" ht="13.8" x14ac:dyDescent="0.3"/>
    <row r="462" s="1" customFormat="1" ht="13.8" x14ac:dyDescent="0.3"/>
    <row r="463" s="1" customFormat="1" ht="13.8" x14ac:dyDescent="0.3"/>
    <row r="464" s="1" customFormat="1" ht="13.8" x14ac:dyDescent="0.3"/>
    <row r="465" s="1" customFormat="1" ht="13.8" x14ac:dyDescent="0.3"/>
    <row r="466" s="1" customFormat="1" ht="13.8" x14ac:dyDescent="0.3"/>
    <row r="467" s="1" customFormat="1" ht="13.8" x14ac:dyDescent="0.3"/>
    <row r="468" s="1" customFormat="1" ht="13.8" x14ac:dyDescent="0.3"/>
    <row r="469" s="1" customFormat="1" ht="13.8" x14ac:dyDescent="0.3"/>
    <row r="470" s="1" customFormat="1" ht="13.8" x14ac:dyDescent="0.3"/>
    <row r="471" s="1" customFormat="1" ht="13.8" x14ac:dyDescent="0.3"/>
    <row r="472" s="1" customFormat="1" ht="13.8" x14ac:dyDescent="0.3"/>
    <row r="473" s="1" customFormat="1" ht="13.8" x14ac:dyDescent="0.3"/>
    <row r="474" s="1" customFormat="1" ht="13.8" x14ac:dyDescent="0.3"/>
    <row r="475" s="1" customFormat="1" ht="13.8" x14ac:dyDescent="0.3"/>
    <row r="476" s="1" customFormat="1" ht="13.8" x14ac:dyDescent="0.3"/>
    <row r="477" s="1" customFormat="1" ht="13.8" x14ac:dyDescent="0.3"/>
    <row r="478" s="1" customFormat="1" ht="13.8" x14ac:dyDescent="0.3"/>
    <row r="479" s="1" customFormat="1" ht="13.8" x14ac:dyDescent="0.3"/>
    <row r="480" s="1" customFormat="1" ht="13.8" x14ac:dyDescent="0.3"/>
    <row r="481" s="1" customFormat="1" ht="13.8" x14ac:dyDescent="0.3"/>
    <row r="482" s="1" customFormat="1" ht="13.8" x14ac:dyDescent="0.3"/>
    <row r="483" s="1" customFormat="1" ht="13.8" x14ac:dyDescent="0.3"/>
    <row r="484" s="1" customFormat="1" ht="13.8" x14ac:dyDescent="0.3"/>
    <row r="485" s="1" customFormat="1" ht="13.8" x14ac:dyDescent="0.3"/>
    <row r="486" s="1" customFormat="1" ht="13.8" x14ac:dyDescent="0.3"/>
    <row r="487" s="1" customFormat="1" ht="13.8" x14ac:dyDescent="0.3"/>
    <row r="488" s="1" customFormat="1" ht="13.8" x14ac:dyDescent="0.3"/>
    <row r="489" s="1" customFormat="1" ht="13.8" x14ac:dyDescent="0.3"/>
    <row r="490" s="1" customFormat="1" ht="13.8" x14ac:dyDescent="0.3"/>
    <row r="491" s="1" customFormat="1" ht="13.8" x14ac:dyDescent="0.3"/>
    <row r="492" s="1" customFormat="1" ht="13.8" x14ac:dyDescent="0.3"/>
    <row r="493" s="1" customFormat="1" ht="13.8" x14ac:dyDescent="0.3"/>
    <row r="494" s="1" customFormat="1" ht="13.8" x14ac:dyDescent="0.3"/>
    <row r="495" s="1" customFormat="1" ht="13.8" x14ac:dyDescent="0.3"/>
    <row r="496" s="1" customFormat="1" ht="13.8" x14ac:dyDescent="0.3"/>
    <row r="497" s="1" customFormat="1" ht="13.8" x14ac:dyDescent="0.3"/>
    <row r="498" s="1" customFormat="1" ht="13.8" x14ac:dyDescent="0.3"/>
    <row r="499" s="1" customFormat="1" ht="13.8" x14ac:dyDescent="0.3"/>
    <row r="500" s="1" customFormat="1" ht="13.8" x14ac:dyDescent="0.3"/>
    <row r="501" s="1" customFormat="1" ht="13.8" x14ac:dyDescent="0.3"/>
    <row r="502" s="1" customFormat="1" ht="13.8" x14ac:dyDescent="0.3"/>
    <row r="503" s="1" customFormat="1" ht="13.8" x14ac:dyDescent="0.3"/>
    <row r="504" s="1" customFormat="1" ht="13.8" x14ac:dyDescent="0.3"/>
    <row r="505" s="1" customFormat="1" ht="13.8" x14ac:dyDescent="0.3"/>
    <row r="506" s="1" customFormat="1" ht="13.8" x14ac:dyDescent="0.3"/>
    <row r="507" s="1" customFormat="1" ht="13.8" x14ac:dyDescent="0.3"/>
    <row r="508" s="1" customFormat="1" ht="13.8" x14ac:dyDescent="0.3"/>
    <row r="509" s="1" customFormat="1" ht="13.8" x14ac:dyDescent="0.3"/>
    <row r="510" s="1" customFormat="1" ht="13.8" x14ac:dyDescent="0.3"/>
    <row r="511" s="1" customFormat="1" ht="13.8" x14ac:dyDescent="0.3"/>
    <row r="512" s="1" customFormat="1" ht="13.8" x14ac:dyDescent="0.3"/>
    <row r="513" s="1" customFormat="1" ht="13.8" x14ac:dyDescent="0.3"/>
    <row r="514" s="1" customFormat="1" ht="13.8" x14ac:dyDescent="0.3"/>
    <row r="515" s="1" customFormat="1" ht="13.8" x14ac:dyDescent="0.3"/>
    <row r="516" s="1" customFormat="1" ht="13.8" x14ac:dyDescent="0.3"/>
    <row r="517" s="1" customFormat="1" ht="13.8" x14ac:dyDescent="0.3"/>
    <row r="518" s="1" customFormat="1" ht="13.8" x14ac:dyDescent="0.3"/>
    <row r="519" s="1" customFormat="1" ht="13.8" x14ac:dyDescent="0.3"/>
    <row r="520" s="1" customFormat="1" ht="13.8" x14ac:dyDescent="0.3"/>
    <row r="521" s="1" customFormat="1" ht="13.8" x14ac:dyDescent="0.3"/>
    <row r="522" s="1" customFormat="1" ht="13.8" x14ac:dyDescent="0.3"/>
    <row r="523" s="1" customFormat="1" ht="13.8" x14ac:dyDescent="0.3"/>
    <row r="524" s="1" customFormat="1" ht="13.8" x14ac:dyDescent="0.3"/>
    <row r="525" s="1" customFormat="1" ht="13.8" x14ac:dyDescent="0.3"/>
    <row r="526" s="1" customFormat="1" ht="13.8" x14ac:dyDescent="0.3"/>
    <row r="527" s="1" customFormat="1" ht="13.8" x14ac:dyDescent="0.3"/>
    <row r="528" s="1" customFormat="1" ht="13.8" x14ac:dyDescent="0.3"/>
    <row r="529" s="1" customFormat="1" ht="13.8" x14ac:dyDescent="0.3"/>
    <row r="530" s="1" customFormat="1" ht="13.8" x14ac:dyDescent="0.3"/>
    <row r="531" s="1" customFormat="1" ht="13.8" x14ac:dyDescent="0.3"/>
    <row r="532" s="1" customFormat="1" ht="13.8" x14ac:dyDescent="0.3"/>
    <row r="533" s="1" customFormat="1" ht="13.8" x14ac:dyDescent="0.3"/>
    <row r="534" s="1" customFormat="1" ht="13.8" x14ac:dyDescent="0.3"/>
    <row r="535" s="1" customFormat="1" ht="13.8" x14ac:dyDescent="0.3"/>
    <row r="536" s="1" customFormat="1" ht="13.8" x14ac:dyDescent="0.3"/>
    <row r="537" s="1" customFormat="1" ht="13.8" x14ac:dyDescent="0.3"/>
    <row r="538" s="1" customFormat="1" ht="13.8" x14ac:dyDescent="0.3"/>
    <row r="539" s="1" customFormat="1" ht="13.8" x14ac:dyDescent="0.3"/>
    <row r="540" s="1" customFormat="1" ht="13.8" x14ac:dyDescent="0.3"/>
    <row r="541" s="1" customFormat="1" ht="13.8" x14ac:dyDescent="0.3"/>
    <row r="542" s="1" customFormat="1" ht="13.8" x14ac:dyDescent="0.3"/>
    <row r="543" s="1" customFormat="1" ht="13.8" x14ac:dyDescent="0.3"/>
    <row r="544" s="1" customFormat="1" ht="13.8" x14ac:dyDescent="0.3"/>
    <row r="545" s="1" customFormat="1" ht="13.8" x14ac:dyDescent="0.3"/>
    <row r="546" s="1" customFormat="1" ht="13.8" x14ac:dyDescent="0.3"/>
    <row r="547" s="1" customFormat="1" ht="13.8" x14ac:dyDescent="0.3"/>
    <row r="548" s="1" customFormat="1" ht="13.8" x14ac:dyDescent="0.3"/>
    <row r="549" s="1" customFormat="1" ht="13.8" x14ac:dyDescent="0.3"/>
    <row r="550" s="1" customFormat="1" ht="13.8" x14ac:dyDescent="0.3"/>
    <row r="551" s="1" customFormat="1" ht="13.8" x14ac:dyDescent="0.3"/>
    <row r="552" s="1" customFormat="1" ht="13.8" x14ac:dyDescent="0.3"/>
    <row r="553" s="1" customFormat="1" ht="13.8" x14ac:dyDescent="0.3"/>
    <row r="554" s="1" customFormat="1" ht="13.8" x14ac:dyDescent="0.3"/>
    <row r="555" s="1" customFormat="1" ht="13.8" x14ac:dyDescent="0.3"/>
    <row r="556" s="1" customFormat="1" ht="13.8" x14ac:dyDescent="0.3"/>
    <row r="557" s="1" customFormat="1" ht="13.8" x14ac:dyDescent="0.3"/>
    <row r="558" s="1" customFormat="1" ht="13.8" x14ac:dyDescent="0.3"/>
    <row r="559" s="1" customFormat="1" ht="13.8" x14ac:dyDescent="0.3"/>
    <row r="560" s="1" customFormat="1" ht="13.8" x14ac:dyDescent="0.3"/>
    <row r="561" spans="2:13" s="1" customFormat="1" ht="13.8" x14ac:dyDescent="0.3"/>
    <row r="562" spans="2:13" s="1" customFormat="1" ht="13.8" x14ac:dyDescent="0.3"/>
    <row r="563" spans="2:13" s="1" customFormat="1" ht="13.8" x14ac:dyDescent="0.3"/>
    <row r="564" spans="2:13" s="1" customFormat="1" ht="13.8" x14ac:dyDescent="0.3"/>
    <row r="565" spans="2:13" s="1" customFormat="1" ht="13.8" x14ac:dyDescent="0.3"/>
    <row r="566" spans="2:13" s="1" customFormat="1" ht="13.8" x14ac:dyDescent="0.3"/>
    <row r="567" spans="2:13" s="1" customFormat="1" ht="13.8" x14ac:dyDescent="0.3"/>
    <row r="568" spans="2:13" s="1" customFormat="1" ht="13.8" x14ac:dyDescent="0.3"/>
    <row r="569" spans="2:13" s="1" customFormat="1" x14ac:dyDescent="0.3">
      <c r="L569" s="14"/>
      <c r="M569"/>
    </row>
    <row r="570" spans="2:13" s="1" customFormat="1" x14ac:dyDescent="0.3">
      <c r="L570" s="14"/>
      <c r="M570"/>
    </row>
    <row r="571" spans="2:13" s="1" customFormat="1" x14ac:dyDescent="0.3">
      <c r="L571" s="14"/>
      <c r="M571"/>
    </row>
    <row r="572" spans="2:13" s="1" customFormat="1" x14ac:dyDescent="0.3">
      <c r="L572" s="14"/>
      <c r="M572"/>
    </row>
    <row r="573" spans="2:13" s="1" customFormat="1" x14ac:dyDescent="0.3">
      <c r="L573" s="14"/>
      <c r="M573"/>
    </row>
    <row r="574" spans="2:13" s="1" customFormat="1" x14ac:dyDescent="0.3">
      <c r="L574" s="14"/>
      <c r="M574"/>
    </row>
    <row r="575" spans="2:13" s="1" customFormat="1" x14ac:dyDescent="0.3">
      <c r="B575" s="14"/>
      <c r="C575" s="14"/>
      <c r="D575" s="14"/>
      <c r="E575" s="14"/>
      <c r="F575" s="14"/>
      <c r="G575" s="14"/>
      <c r="H575" s="14"/>
      <c r="L575" s="14"/>
      <c r="M575"/>
    </row>
    <row r="576" spans="2:13" s="1" customFormat="1" x14ac:dyDescent="0.3">
      <c r="B576" s="14"/>
      <c r="C576" s="14"/>
      <c r="D576" s="14"/>
      <c r="E576" s="14"/>
      <c r="F576" s="14"/>
      <c r="G576" s="14"/>
      <c r="H576" s="14"/>
      <c r="L576" s="14"/>
      <c r="M576"/>
    </row>
  </sheetData>
  <sortState ref="B56:F79">
    <sortCondition descending="1" ref="C56:C79"/>
  </sortState>
  <mergeCells count="11">
    <mergeCell ref="C12:D12"/>
    <mergeCell ref="E12:F12"/>
    <mergeCell ref="G12:H12"/>
    <mergeCell ref="B97:H97"/>
    <mergeCell ref="C54:E54"/>
    <mergeCell ref="F54:H54"/>
    <mergeCell ref="B99:M99"/>
    <mergeCell ref="J97:P97"/>
    <mergeCell ref="B49:H49"/>
    <mergeCell ref="B50:H50"/>
    <mergeCell ref="J36:R4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4E0610A551EFC45AAE21BC845EF37C5" ma:contentTypeVersion="22" ma:contentTypeDescription="Create a new document." ma:contentTypeScope="" ma:versionID="4f6127470363b5c87c84295d3ac7390e">
  <xsd:schema xmlns:xsd="http://www.w3.org/2001/XMLSchema" xmlns:xs="http://www.w3.org/2001/XMLSchema" xmlns:p="http://schemas.microsoft.com/office/2006/metadata/properties" xmlns:ns1="http://schemas.microsoft.com/sharepoint/v3" xmlns:ns2="13e4f755-44db-48ec-8b3a-7621a8a0f9b8" xmlns:ns3="125c2590-be8c-4307-87cc-fe675bd220fe" targetNamespace="http://schemas.microsoft.com/office/2006/metadata/properties" ma:root="true" ma:fieldsID="2f3efd079ba3c38a9a72f9d1875bfd37" ns1:_="" ns2:_="" ns3:_="">
    <xsd:import namespace="http://schemas.microsoft.com/sharepoint/v3"/>
    <xsd:import namespace="13e4f755-44db-48ec-8b3a-7621a8a0f9b8"/>
    <xsd:import namespace="125c2590-be8c-4307-87cc-fe675bd220f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4f755-44db-48ec-8b3a-7621a8a0f9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0fabc28b-dcac-42a0-88a3-b78e78b62cf8}" ma:internalName="TaxCatchAll" ma:showField="CatchAllData" ma:web="13e4f755-44db-48ec-8b3a-7621a8a0f9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25c2590-be8c-4307-87cc-fe675bd220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5c7a6193-0d8d-44f5-bd58-9aa7144acd9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dlc_DocId xmlns="13e4f755-44db-48ec-8b3a-7621a8a0f9b8">IIB1-1816185334-701316</_dlc_DocId>
    <_dlc_DocIdUrl xmlns="13e4f755-44db-48ec-8b3a-7621a8a0f9b8">
      <Url>https://investinbogota.sharepoint.com/sites/Oficina/_layouts/15/DocIdRedir.aspx?ID=IIB1-1816185334-701316</Url>
      <Description>IIB1-1816185334-701316</Description>
    </_dlc_DocIdUrl>
    <TaxCatchAll xmlns="13e4f755-44db-48ec-8b3a-7621a8a0f9b8" xsi:nil="true"/>
    <lcf76f155ced4ddcb4097134ff3c332f xmlns="125c2590-be8c-4307-87cc-fe675bd220f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D64A77-92BC-4A32-AF53-B5D451E48DC8}">
  <ds:schemaRefs>
    <ds:schemaRef ds:uri="http://schemas.microsoft.com/sharepoint/v3/contenttype/forms"/>
  </ds:schemaRefs>
</ds:datastoreItem>
</file>

<file path=customXml/itemProps2.xml><?xml version="1.0" encoding="utf-8"?>
<ds:datastoreItem xmlns:ds="http://schemas.openxmlformats.org/officeDocument/2006/customXml" ds:itemID="{23B5BE37-A75D-4636-B881-F619C0F3BD04}">
  <ds:schemaRefs>
    <ds:schemaRef ds:uri="http://schemas.microsoft.com/sharepoint/events"/>
  </ds:schemaRefs>
</ds:datastoreItem>
</file>

<file path=customXml/itemProps3.xml><?xml version="1.0" encoding="utf-8"?>
<ds:datastoreItem xmlns:ds="http://schemas.openxmlformats.org/officeDocument/2006/customXml" ds:itemID="{4D416824-3576-4F3C-807B-FDA73A6419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3e4f755-44db-48ec-8b3a-7621a8a0f9b8"/>
    <ds:schemaRef ds:uri="125c2590-be8c-4307-87cc-fe675bd220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069B8BF-16CB-453C-A68D-F680C5A41572}">
  <ds:schemaRefs>
    <ds:schemaRef ds:uri="http://schemas.microsoft.com/office/2006/metadata/properties"/>
    <ds:schemaRef ds:uri="125c2590-be8c-4307-87cc-fe675bd220fe"/>
    <ds:schemaRef ds:uri="http://purl.org/dc/dcmitype/"/>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13e4f755-44db-48ec-8b3a-7621a8a0f9b8"/>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IED Bogotá-Región</vt:lpstr>
      <vt:lpstr>Índice</vt:lpstr>
      <vt:lpstr>1. Montos de IED</vt:lpstr>
      <vt:lpstr>Hoja1</vt:lpstr>
      <vt:lpstr>2. IED por municipio</vt:lpstr>
      <vt:lpstr>3. IED por país de origen</vt:lpstr>
      <vt:lpstr>4. IED por sector de destino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pasante inteligencia mercado 2</dc:creator>
  <cp:lastModifiedBy>Jose Leonardo Mosquera Ramirez</cp:lastModifiedBy>
  <cp:revision/>
  <dcterms:created xsi:type="dcterms:W3CDTF">2020-08-14T16:07:51Z</dcterms:created>
  <dcterms:modified xsi:type="dcterms:W3CDTF">2023-12-21T16:02:23Z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0x01010064E0610A551EFC45AAE21BC845EF37C5</vt:lpwstr>
  </property>
  <property fmtid="{D5CDD505-2E9C-101B-9397-08002B2CF9AE}" pid="3" name="_dlc_DocIdItemGuid">
    <vt:lpwstr>4e2dfe10-aa98-40cc-9779-2a7b7a5a8152</vt:lpwstr>
  </property>
  <property fmtid="{D5CDD505-2E9C-101B-9397-08002B2CF9AE}" pid="4" name="MediaServiceImageTags">
    <vt:lpwstr/>
  </property>
</Properties>
</file>