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2. Dinámica económica y distribución\Informes estadísticos Multiproposito\Informes Estadísticos Multiproposito 2017\"/>
    </mc:Choice>
  </mc:AlternateContent>
  <bookViews>
    <workbookView xWindow="-105" yWindow="-105" windowWidth="23250" windowHeight="12570" tabRatio="911"/>
  </bookViews>
  <sheets>
    <sheet name="Índice" sheetId="1" r:id="rId1"/>
    <sheet name="Mercado Laboral" sheetId="2" r:id="rId2"/>
    <sheet name="Posición Ocupacional" sheetId="7" r:id="rId3"/>
    <sheet name="Tasa de Ocupación" sheetId="3" r:id="rId4"/>
    <sheet name="Tasa Global de Part." sheetId="16" r:id="rId5"/>
    <sheet name="Posición Ocupacional Gen." sheetId="5" r:id="rId6"/>
    <sheet name="Tasa de Ocupación Hombres" sheetId="9" r:id="rId7"/>
    <sheet name="Tasa de Ocupación Mujeres" sheetId="10" r:id="rId8"/>
    <sheet name="Tasa Global de Part. Hombres" sheetId="17" r:id="rId9"/>
    <sheet name="Tasa Global de Part. Mujeres" sheetId="18" r:id="rId10"/>
    <sheet name="Tasa de Ocupación Etáreos" sheetId="11" r:id="rId11"/>
    <sheet name="Tasa Global de Part. Etáreos" sheetId="19" r:id="rId12"/>
    <sheet name="Informalidad DANE" sheetId="20" r:id="rId13"/>
    <sheet name="Tasa de Informalidad DANE" sheetId="22" r:id="rId14"/>
    <sheet name="Informalidad Fuerte" sheetId="21" r:id="rId15"/>
    <sheet name="Tasa de Informalidad Fuerte" sheetId="23" r:id="rId16"/>
    <sheet name="Dejan de Consumir Alimentos" sheetId="93" r:id="rId17"/>
    <sheet name="No Deja de Consumir Alimentos" sheetId="94" r:id="rId18"/>
    <sheet name="Se Consideran Pobres" sheetId="96" r:id="rId19"/>
    <sheet name="No se Consideran Pobres" sheetId="97" r:id="rId20"/>
    <sheet name="Población" sheetId="156" r:id="rId21"/>
    <sheet name="Saldos migratorios" sheetId="157" r:id="rId22"/>
    <sheet name="Pago Promedio AAB" sheetId="98" r:id="rId23"/>
    <sheet name="Pago Promedio Electricidad" sheetId="99" r:id="rId24"/>
    <sheet name="Pago Promedio Gas" sheetId="100" r:id="rId25"/>
    <sheet name="No Cubren Gastos Mínimos" sheetId="101" r:id="rId26"/>
    <sheet name="Solo Cubren Gastos Mínimos" sheetId="102" r:id="rId27"/>
    <sheet name="Cubren más de Gastos Mínimos" sheetId="103" r:id="rId28"/>
    <sheet name="Pago Promedio TeléfonoFijo y TV" sheetId="134" r:id="rId29"/>
    <sheet name="Pago Celular Prepago y Pospago" sheetId="136" r:id="rId30"/>
    <sheet name="Hogares con Computador" sheetId="104" r:id="rId31"/>
    <sheet name="Hogares con Conexión a Internet" sheetId="105" r:id="rId32"/>
    <sheet name="Uso de Computador Personas" sheetId="106" r:id="rId33"/>
    <sheet name="Uso de Internet Personas" sheetId="107" r:id="rId34"/>
    <sheet name="Frecuencia de Uso de Internet" sheetId="108" r:id="rId35"/>
    <sheet name="Lugares de Acceso a Internet" sheetId="110" r:id="rId36"/>
    <sheet name="Motivo no Uso Internet" sheetId="109" r:id="rId37"/>
    <sheet name="Uso de Celular" sheetId="111" r:id="rId38"/>
    <sheet name="Hogares con Tabletas" sheetId="137" r:id="rId39"/>
    <sheet name="Viviendas por Uso de Inmueble" sheetId="138" r:id="rId40"/>
    <sheet name="Viviendas por Tipo" sheetId="139" r:id="rId41"/>
    <sheet name="Viviendas por Estrato" sheetId="140" r:id="rId42"/>
    <sheet name="Viviendas Materiales Const" sheetId="141" r:id="rId43"/>
    <sheet name="Servicios Públicos en Viviendas" sheetId="142" r:id="rId44"/>
    <sheet name="Viviendas por Tipo de Ocupacion" sheetId="143" r:id="rId45"/>
    <sheet name="Gasto en Vivienda" sheetId="144" r:id="rId46"/>
    <sheet name="Financiamiento Gastos Vivienda" sheetId="145" r:id="rId47"/>
    <sheet name="Periodicidad Compras Alimentos" sheetId="147" r:id="rId48"/>
    <sheet name="Gasto Semanal Alimentos Subgrup" sheetId="148" r:id="rId49"/>
    <sheet name="Gasto Trimestral otros Subgrup" sheetId="149" r:id="rId50"/>
    <sheet name="Gasto Anual otros Subgrup" sheetId="153" r:id="rId51"/>
    <sheet name="Gasto Anual otros Subgrup c" sheetId="152" r:id="rId52"/>
  </sheets>
  <definedNames>
    <definedName name="_xlnm._FilterDatabase" localSheetId="16" hidden="1">'Dejan de Consumir Alimentos'!$B$34:$X$48</definedName>
    <definedName name="_xlnm._FilterDatabase" localSheetId="34" hidden="1">'Frecuencia de Uso de Internet'!#REF!</definedName>
    <definedName name="_xlnm._FilterDatabase" localSheetId="30" hidden="1">'Hogares con Computador'!$B$34:$X$48</definedName>
    <definedName name="_xlnm._FilterDatabase" localSheetId="31" hidden="1">'Hogares con Conexión a Internet'!#REF!</definedName>
    <definedName name="_xlnm._FilterDatabase" localSheetId="38" hidden="1">'Hogares con Tabletas'!#REF!</definedName>
    <definedName name="_xlnm._FilterDatabase" localSheetId="35" hidden="1">'Lugares de Acceso a Internet'!#REF!</definedName>
    <definedName name="_xlnm._FilterDatabase" localSheetId="36" hidden="1">'Motivo no Uso Internet'!#REF!</definedName>
    <definedName name="_xlnm._FilterDatabase" localSheetId="20" hidden="1">Población!#REF!</definedName>
    <definedName name="_xlnm._FilterDatabase" localSheetId="21" hidden="1">'Saldos migratorios'!#REF!</definedName>
    <definedName name="_xlnm._FilterDatabase" localSheetId="9" hidden="1">'Tasa Global de Part. Mujeres'!$B$41:$F$54</definedName>
    <definedName name="_xlnm._FilterDatabase" localSheetId="37" hidden="1">'Uso de Celular'!#REF!</definedName>
    <definedName name="_xlnm._FilterDatabase" localSheetId="32" hidden="1">'Uso de Computador Personas'!#REF!</definedName>
    <definedName name="_xlnm._FilterDatabase" localSheetId="33" hidden="1">'Uso de Internet Personas'!#REF!</definedName>
    <definedName name="_xlnm.Print_Area" localSheetId="27">'Cubren más de Gastos Mínimos'!$A$1:$K$50</definedName>
    <definedName name="_xlnm.Print_Area" localSheetId="16">'Dejan de Consumir Alimentos'!$A$1:$K$50</definedName>
    <definedName name="_xlnm.Print_Area" localSheetId="46">'Financiamiento Gastos Vivienda'!$A$1:$W$55</definedName>
    <definedName name="_xlnm.Print_Area" localSheetId="34">'Frecuencia de Uso de Internet'!$A$1:$K$56</definedName>
    <definedName name="_xlnm.Print_Area" localSheetId="50">'Gasto Anual otros Subgrup'!$A$1:$M$56</definedName>
    <definedName name="_xlnm.Print_Area" localSheetId="51">'Gasto Anual otros Subgrup c'!$A$1:$N$56</definedName>
    <definedName name="_xlnm.Print_Area" localSheetId="45">'Gasto en Vivienda'!$A$1:$F$59</definedName>
    <definedName name="_xlnm.Print_Area" localSheetId="48">'Gasto Semanal Alimentos Subgrup'!$A$1:$J$58</definedName>
    <definedName name="_xlnm.Print_Area" localSheetId="49">'Gasto Trimestral otros Subgrup'!$A$1:$H$56</definedName>
    <definedName name="_xlnm.Print_Area" localSheetId="30">'Hogares con Computador'!$A$1:$K$50</definedName>
    <definedName name="_xlnm.Print_Area" localSheetId="31">'Hogares con Conexión a Internet'!$A$1:$K$51</definedName>
    <definedName name="_xlnm.Print_Area" localSheetId="38">'Hogares con Tabletas'!$A$1:$G$57</definedName>
    <definedName name="_xlnm.Print_Area" localSheetId="0">Índice!$A$1:$P$54</definedName>
    <definedName name="_xlnm.Print_Area" localSheetId="12">'Informalidad DANE'!$A$1:$H$56</definedName>
    <definedName name="_xlnm.Print_Area" localSheetId="14">'Informalidad Fuerte'!$A$1:$H$52</definedName>
    <definedName name="_xlnm.Print_Area" localSheetId="35">'Lugares de Acceso a Internet'!$A$1:$Q$56</definedName>
    <definedName name="_xlnm.Print_Area" localSheetId="1">'Mercado Laboral'!$A$1:$F$34</definedName>
    <definedName name="_xlnm.Print_Area" localSheetId="36">'Motivo no Uso Internet'!$A$1:$O$56</definedName>
    <definedName name="_xlnm.Print_Area" localSheetId="25">'No Cubren Gastos Mínimos'!$A$1:$K$51</definedName>
    <definedName name="_xlnm.Print_Area" localSheetId="17">'No Deja de Consumir Alimentos'!$A$1:$K$50</definedName>
    <definedName name="_xlnm.Print_Area" localSheetId="19">'No se Consideran Pobres'!$A$1:$K$50</definedName>
    <definedName name="_xlnm.Print_Area" localSheetId="29">'Pago Celular Prepago y Pospago'!$A$1:$E$58</definedName>
    <definedName name="_xlnm.Print_Area" localSheetId="22">'Pago Promedio AAB'!$A$1:$G$52</definedName>
    <definedName name="_xlnm.Print_Area" localSheetId="23">'Pago Promedio Electricidad'!$A$1:$G$52</definedName>
    <definedName name="_xlnm.Print_Area" localSheetId="24">'Pago Promedio Gas'!$A$1:$G$52</definedName>
    <definedName name="_xlnm.Print_Area" localSheetId="28">'Pago Promedio TeléfonoFijo y TV'!$A$1:$E$57</definedName>
    <definedName name="_xlnm.Print_Area" localSheetId="47">'Periodicidad Compras Alimentos'!$A$1:$I$56</definedName>
    <definedName name="_xlnm.Print_Area" localSheetId="20">Población!$A$1:$J$58</definedName>
    <definedName name="_xlnm.Print_Area" localSheetId="2">'Posición Ocupacional'!$A$1:$H$45</definedName>
    <definedName name="_xlnm.Print_Area" localSheetId="5">'Posición Ocupacional Gen.'!$A$1:$N$45</definedName>
    <definedName name="_xlnm.Print_Area" localSheetId="21">'Saldos migratorios'!$A$1:$H$61</definedName>
    <definedName name="_xlnm.Print_Area" localSheetId="18">'Se Consideran Pobres'!$A$1:$K$50</definedName>
    <definedName name="_xlnm.Print_Area" localSheetId="43">'Servicios Públicos en Viviendas'!$A$1:$K$55</definedName>
    <definedName name="_xlnm.Print_Area" localSheetId="26">'Solo Cubren Gastos Mínimos'!$A$1:$K$51</definedName>
    <definedName name="_xlnm.Print_Area" localSheetId="13">'Tasa de Informalidad DANE'!$A$1:$G$58</definedName>
    <definedName name="_xlnm.Print_Area" localSheetId="15">'Tasa de Informalidad Fuerte'!$A$1:$G$55</definedName>
    <definedName name="_xlnm.Print_Area" localSheetId="3">'Tasa de Ocupación'!$A$1:$G$58</definedName>
    <definedName name="_xlnm.Print_Area" localSheetId="10">'Tasa de Ocupación Etáreos'!$A$1:$L$52</definedName>
    <definedName name="_xlnm.Print_Area" localSheetId="6">'Tasa de Ocupación Hombres'!$A$1:$G$57</definedName>
    <definedName name="_xlnm.Print_Area" localSheetId="7">'Tasa de Ocupación Mujeres'!$A$1:$G$57</definedName>
    <definedName name="_xlnm.Print_Area" localSheetId="4">'Tasa Global de Part.'!$A$1:$G$57</definedName>
    <definedName name="_xlnm.Print_Area" localSheetId="11">'Tasa Global de Part. Etáreos'!$A$1:$L$52</definedName>
    <definedName name="_xlnm.Print_Area" localSheetId="8">'Tasa Global de Part. Hombres'!$A$1:$G$57</definedName>
    <definedName name="_xlnm.Print_Area" localSheetId="9">'Tasa Global de Part. Mujeres'!$A$1:$G$57</definedName>
    <definedName name="_xlnm.Print_Area" localSheetId="37">'Uso de Celular'!$A$1:$K$51</definedName>
    <definedName name="_xlnm.Print_Area" localSheetId="32">'Uso de Computador Personas'!$A$1:$K$51</definedName>
    <definedName name="_xlnm.Print_Area" localSheetId="33">'Uso de Internet Personas'!$A$1:$K$51</definedName>
    <definedName name="_xlnm.Print_Area" localSheetId="42">'Viviendas Materiales Const'!$A$1:$U$55</definedName>
    <definedName name="_xlnm.Print_Area" localSheetId="41">'Viviendas por Estrato'!$A$1:$Q$55</definedName>
    <definedName name="_xlnm.Print_Area" localSheetId="40">'Viviendas por Tipo'!$A$1:$K$55</definedName>
    <definedName name="_xlnm.Print_Area" localSheetId="44">'Viviendas por Tipo de Ocupacion'!$A$1:$M$54</definedName>
    <definedName name="_xlnm.Print_Area" localSheetId="39">'Viviendas por Uso de Inmueble'!$A$1:$G$57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5" i="137" l="1"/>
  <c r="I15" i="137"/>
  <c r="O15" i="5" l="1"/>
  <c r="P15" i="5"/>
  <c r="Q15" i="5"/>
  <c r="O16" i="5"/>
  <c r="P16" i="5"/>
  <c r="Q16" i="5"/>
  <c r="O17" i="5"/>
  <c r="P17" i="5"/>
  <c r="Q17" i="5"/>
  <c r="O18" i="5"/>
  <c r="P18" i="5"/>
  <c r="Q18" i="5"/>
  <c r="O19" i="5"/>
  <c r="P19" i="5"/>
  <c r="Q19" i="5"/>
  <c r="O20" i="5"/>
  <c r="P20" i="5"/>
  <c r="Q20" i="5"/>
  <c r="O21" i="5"/>
  <c r="P21" i="5"/>
  <c r="Q21" i="5"/>
  <c r="O23" i="5"/>
  <c r="P23" i="5"/>
  <c r="Q23" i="5"/>
  <c r="O24" i="5"/>
  <c r="P24" i="5"/>
  <c r="Q24" i="5"/>
  <c r="Q14" i="5"/>
  <c r="P14" i="5"/>
  <c r="O14" i="5"/>
  <c r="K12" i="21" l="1"/>
  <c r="J12" i="21"/>
  <c r="K15" i="20"/>
  <c r="J15" i="20"/>
  <c r="N15" i="111" l="1"/>
  <c r="M15" i="111"/>
  <c r="N15" i="107"/>
  <c r="M15" i="107"/>
  <c r="N15" i="106"/>
  <c r="M15" i="106"/>
  <c r="N15" i="105"/>
  <c r="O15" i="105"/>
  <c r="N15" i="104"/>
  <c r="M15" i="104"/>
  <c r="O14" i="103"/>
  <c r="N14" i="103"/>
  <c r="O15" i="102"/>
  <c r="N15" i="102"/>
  <c r="O15" i="101"/>
  <c r="N15" i="101"/>
  <c r="M15" i="97"/>
  <c r="N15" i="97"/>
  <c r="N14" i="96"/>
  <c r="M14" i="96"/>
  <c r="M15" i="94"/>
  <c r="L15" i="94"/>
  <c r="N15" i="93"/>
  <c r="M15" i="93"/>
  <c r="D47" i="7" l="1"/>
  <c r="D49" i="5" l="1"/>
  <c r="D48" i="5"/>
  <c r="T15" i="5"/>
  <c r="T16" i="5"/>
  <c r="T20" i="5"/>
  <c r="T19" i="5"/>
  <c r="T17" i="5"/>
  <c r="T18" i="5"/>
  <c r="T21" i="5"/>
  <c r="T14" i="5"/>
  <c r="S24" i="5"/>
  <c r="S23" i="5"/>
  <c r="S16" i="5"/>
  <c r="S20" i="5"/>
  <c r="S19" i="5"/>
  <c r="S17" i="5"/>
  <c r="S18" i="5"/>
  <c r="S21" i="5"/>
  <c r="S15" i="5"/>
  <c r="S14" i="5"/>
  <c r="R24" i="5"/>
  <c r="R23" i="5"/>
  <c r="R16" i="5"/>
  <c r="R20" i="5"/>
  <c r="R19" i="5"/>
  <c r="R17" i="5"/>
  <c r="R18" i="5"/>
  <c r="R21" i="5"/>
  <c r="R15" i="5"/>
  <c r="R14" i="5"/>
  <c r="D48" i="7"/>
  <c r="C48" i="5" l="1"/>
  <c r="T23" i="5"/>
  <c r="C49" i="5"/>
  <c r="T24" i="5"/>
  <c r="M36" i="19" l="1"/>
  <c r="N36" i="19"/>
  <c r="O36" i="19"/>
  <c r="M37" i="19"/>
  <c r="N37" i="19"/>
  <c r="O37" i="19"/>
  <c r="M38" i="19"/>
  <c r="N38" i="19"/>
  <c r="O38" i="19"/>
  <c r="M39" i="19"/>
  <c r="N39" i="19"/>
  <c r="O39" i="19"/>
  <c r="M40" i="19"/>
  <c r="N40" i="19"/>
  <c r="O40" i="19"/>
  <c r="M41" i="19"/>
  <c r="N41" i="19"/>
  <c r="O41" i="19"/>
  <c r="M42" i="19"/>
  <c r="N42" i="19"/>
  <c r="O42" i="19"/>
  <c r="M43" i="19"/>
  <c r="N43" i="19"/>
  <c r="O43" i="19"/>
  <c r="M44" i="19"/>
  <c r="N44" i="19"/>
  <c r="O44" i="19"/>
  <c r="M45" i="19"/>
  <c r="N45" i="19"/>
  <c r="O45" i="19"/>
  <c r="M46" i="19"/>
  <c r="N46" i="19"/>
  <c r="O46" i="19"/>
  <c r="M47" i="19"/>
  <c r="N47" i="19"/>
  <c r="O47" i="19"/>
  <c r="M48" i="19"/>
  <c r="N48" i="19"/>
  <c r="O48" i="19"/>
  <c r="M49" i="19"/>
  <c r="N49" i="19"/>
  <c r="O49" i="19"/>
  <c r="O35" i="19"/>
  <c r="N35" i="19"/>
  <c r="M35" i="19"/>
  <c r="M37" i="11"/>
  <c r="N37" i="11"/>
  <c r="O37" i="11"/>
  <c r="M38" i="11"/>
  <c r="N38" i="11"/>
  <c r="O38" i="11"/>
  <c r="M39" i="11"/>
  <c r="N39" i="11"/>
  <c r="O39" i="11"/>
  <c r="M40" i="11"/>
  <c r="N40" i="11"/>
  <c r="O40" i="11"/>
  <c r="M41" i="11"/>
  <c r="N41" i="11"/>
  <c r="O41" i="11"/>
  <c r="M42" i="11"/>
  <c r="N42" i="11"/>
  <c r="O42" i="11"/>
  <c r="M43" i="11"/>
  <c r="N43" i="11"/>
  <c r="O43" i="11"/>
  <c r="M44" i="11"/>
  <c r="N44" i="11"/>
  <c r="O44" i="11"/>
  <c r="M45" i="11"/>
  <c r="N45" i="11"/>
  <c r="O45" i="11"/>
  <c r="M46" i="11"/>
  <c r="N46" i="11"/>
  <c r="O46" i="11"/>
  <c r="M47" i="11"/>
  <c r="N47" i="11"/>
  <c r="O47" i="11"/>
  <c r="M48" i="11"/>
  <c r="N48" i="11"/>
  <c r="O48" i="11"/>
  <c r="M49" i="11"/>
  <c r="N49" i="11"/>
  <c r="O49" i="11"/>
  <c r="O36" i="11"/>
  <c r="N36" i="11"/>
  <c r="M36" i="11"/>
  <c r="Q40" i="109" l="1"/>
  <c r="Q48" i="109"/>
  <c r="Q47" i="109"/>
  <c r="Q39" i="109"/>
  <c r="Q42" i="109"/>
  <c r="Q41" i="109"/>
  <c r="Q49" i="109"/>
  <c r="Q15" i="109"/>
  <c r="Q44" i="109"/>
  <c r="Q14" i="109"/>
  <c r="Q45" i="109"/>
  <c r="Q43" i="109"/>
  <c r="Q46" i="109"/>
  <c r="R43" i="109" l="1"/>
  <c r="R49" i="109" l="1"/>
  <c r="R48" i="109"/>
  <c r="R15" i="109"/>
  <c r="R41" i="109"/>
  <c r="R40" i="109"/>
  <c r="R46" i="109"/>
  <c r="R42" i="109"/>
  <c r="R47" i="109"/>
  <c r="R45" i="109"/>
  <c r="R44" i="109"/>
  <c r="R39" i="109"/>
  <c r="R14" i="109"/>
  <c r="Y40" i="145" l="1"/>
  <c r="Y38" i="145"/>
  <c r="Y41" i="145"/>
  <c r="Y49" i="145"/>
  <c r="Y45" i="145"/>
  <c r="Y43" i="145"/>
  <c r="Y44" i="145"/>
  <c r="Y42" i="145"/>
  <c r="Y39" i="145"/>
  <c r="Y47" i="145"/>
  <c r="Y46" i="145"/>
  <c r="Y48" i="145"/>
  <c r="Z45" i="145" l="1"/>
  <c r="Z46" i="145"/>
  <c r="Z47" i="145"/>
  <c r="Z43" i="145"/>
  <c r="Z49" i="145"/>
  <c r="Z38" i="145"/>
  <c r="Z39" i="145"/>
  <c r="Z42" i="145"/>
  <c r="Z40" i="145"/>
  <c r="Z48" i="145"/>
  <c r="Z41" i="145"/>
  <c r="Z44" i="145"/>
  <c r="O39" i="143"/>
  <c r="O37" i="143"/>
  <c r="O40" i="143"/>
  <c r="O48" i="143"/>
  <c r="O44" i="143"/>
  <c r="O42" i="143"/>
  <c r="O43" i="143"/>
  <c r="O41" i="143"/>
  <c r="O38" i="143"/>
  <c r="O46" i="143"/>
  <c r="O45" i="143"/>
  <c r="O47" i="143"/>
  <c r="O49" i="143"/>
  <c r="P39" i="143" l="1"/>
  <c r="P43" i="143"/>
  <c r="P37" i="143"/>
  <c r="P49" i="143"/>
  <c r="P41" i="143"/>
  <c r="P47" i="143"/>
  <c r="P38" i="143"/>
  <c r="P42" i="143"/>
  <c r="P44" i="143"/>
  <c r="P46" i="143"/>
  <c r="P48" i="143"/>
  <c r="P45" i="143"/>
  <c r="P40" i="143"/>
  <c r="W40" i="141" l="1"/>
  <c r="W38" i="141"/>
  <c r="W41" i="141"/>
  <c r="W49" i="141"/>
  <c r="W45" i="141"/>
  <c r="W43" i="141"/>
  <c r="W44" i="141"/>
  <c r="W42" i="141"/>
  <c r="W39" i="141"/>
  <c r="W47" i="141"/>
  <c r="W46" i="141"/>
  <c r="W48" i="141"/>
  <c r="X44" i="141"/>
  <c r="X42" i="141" l="1"/>
  <c r="X43" i="141"/>
  <c r="X46" i="141"/>
  <c r="X45" i="141"/>
  <c r="X47" i="141"/>
  <c r="X39" i="141"/>
  <c r="X40" i="141"/>
  <c r="X41" i="141"/>
  <c r="X38" i="141"/>
  <c r="X48" i="141"/>
  <c r="X49" i="141"/>
  <c r="T39" i="140"/>
  <c r="T14" i="140"/>
  <c r="T48" i="140"/>
  <c r="T44" i="140"/>
  <c r="T42" i="140"/>
  <c r="T53" i="140"/>
  <c r="T43" i="140"/>
  <c r="T41" i="140"/>
  <c r="T38" i="140"/>
  <c r="T46" i="140"/>
  <c r="T45" i="140"/>
  <c r="T40" i="140"/>
  <c r="T47" i="140"/>
  <c r="T49" i="140"/>
  <c r="S53" i="140" l="1"/>
  <c r="S48" i="140"/>
  <c r="S49" i="140"/>
  <c r="S43" i="140"/>
  <c r="S46" i="140" l="1"/>
  <c r="S45" i="140"/>
  <c r="S41" i="140"/>
  <c r="S47" i="140"/>
  <c r="S44" i="140"/>
  <c r="S38" i="140"/>
  <c r="S14" i="140" l="1"/>
  <c r="S42" i="140"/>
  <c r="S40" i="140"/>
  <c r="S39" i="140"/>
  <c r="M12" i="111" l="1"/>
  <c r="K35" i="100" l="1"/>
  <c r="K44" i="100"/>
  <c r="K43" i="100"/>
  <c r="K49" i="100"/>
  <c r="K47" i="100"/>
  <c r="K45" i="100"/>
  <c r="K39" i="100"/>
  <c r="K42" i="100"/>
  <c r="K38" i="100"/>
  <c r="K36" i="100"/>
  <c r="K37" i="100"/>
  <c r="K40" i="100"/>
  <c r="K41" i="100"/>
  <c r="K46" i="100"/>
  <c r="K48" i="100"/>
  <c r="K35" i="99" l="1"/>
  <c r="K47" i="99"/>
  <c r="K48" i="99"/>
  <c r="K49" i="99"/>
  <c r="K46" i="99"/>
  <c r="K44" i="99"/>
  <c r="K41" i="99"/>
  <c r="K43" i="99"/>
  <c r="K40" i="99"/>
  <c r="K38" i="99"/>
  <c r="K37" i="99"/>
  <c r="K39" i="99"/>
  <c r="K42" i="99"/>
  <c r="K45" i="99"/>
  <c r="K36" i="99"/>
  <c r="H48" i="22" l="1"/>
  <c r="H46" i="22"/>
  <c r="H49" i="22"/>
  <c r="H42" i="22"/>
  <c r="H41" i="22"/>
  <c r="H37" i="22"/>
  <c r="H45" i="22"/>
  <c r="H43" i="22"/>
  <c r="H44" i="22"/>
  <c r="H40" i="22"/>
  <c r="H39" i="22"/>
  <c r="H38" i="22"/>
  <c r="H35" i="22"/>
  <c r="H36" i="22"/>
  <c r="H47" i="22"/>
  <c r="I41" i="22" l="1"/>
  <c r="I48" i="22"/>
  <c r="I42" i="22"/>
  <c r="I35" i="22"/>
  <c r="I49" i="22"/>
  <c r="I39" i="22"/>
  <c r="I37" i="22"/>
  <c r="I44" i="22"/>
  <c r="I45" i="22"/>
  <c r="I40" i="22"/>
  <c r="I46" i="22"/>
  <c r="I38" i="22"/>
  <c r="I36" i="22"/>
  <c r="I43" i="22"/>
  <c r="I47" i="22"/>
  <c r="R46" i="19"/>
  <c r="R45" i="19"/>
  <c r="R49" i="19"/>
  <c r="R40" i="19"/>
  <c r="R39" i="19"/>
  <c r="R38" i="19"/>
  <c r="R47" i="19"/>
  <c r="R36" i="19"/>
  <c r="R48" i="19"/>
  <c r="R42" i="19"/>
  <c r="R35" i="19"/>
  <c r="R43" i="19"/>
  <c r="R41" i="19"/>
  <c r="R44" i="19"/>
  <c r="R37" i="19"/>
  <c r="Q46" i="19"/>
  <c r="Q45" i="19"/>
  <c r="Q49" i="19"/>
  <c r="Q40" i="19"/>
  <c r="Q39" i="19"/>
  <c r="Q38" i="19"/>
  <c r="Q47" i="19"/>
  <c r="Q36" i="19"/>
  <c r="Q48" i="19"/>
  <c r="Q42" i="19"/>
  <c r="Q35" i="19"/>
  <c r="Q43" i="19"/>
  <c r="Q41" i="19"/>
  <c r="Q44" i="19"/>
  <c r="Q37" i="19"/>
  <c r="P46" i="19"/>
  <c r="P45" i="19"/>
  <c r="P49" i="19"/>
  <c r="P40" i="19"/>
  <c r="P39" i="19"/>
  <c r="P38" i="19"/>
  <c r="P47" i="19"/>
  <c r="P36" i="19"/>
  <c r="P48" i="19"/>
  <c r="P42" i="19"/>
  <c r="P35" i="19"/>
  <c r="P43" i="19"/>
  <c r="P41" i="19"/>
  <c r="P44" i="19"/>
  <c r="P37" i="19"/>
  <c r="R46" i="11"/>
  <c r="R41" i="11"/>
  <c r="R40" i="11"/>
  <c r="R39" i="11"/>
  <c r="R48" i="11"/>
  <c r="R49" i="11"/>
  <c r="R43" i="11"/>
  <c r="R36" i="11"/>
  <c r="R44" i="11"/>
  <c r="R42" i="11"/>
  <c r="R45" i="11"/>
  <c r="R38" i="11"/>
  <c r="R37" i="11"/>
  <c r="R47" i="11"/>
  <c r="Q37" i="11"/>
  <c r="Q47" i="11"/>
  <c r="Q46" i="11"/>
  <c r="Q41" i="11"/>
  <c r="Q40" i="11"/>
  <c r="Q39" i="11"/>
  <c r="Q48" i="11"/>
  <c r="Q49" i="11"/>
  <c r="Q43" i="11"/>
  <c r="Q36" i="11"/>
  <c r="Q44" i="11"/>
  <c r="Q42" i="11"/>
  <c r="Q45" i="11"/>
  <c r="Q38" i="11"/>
  <c r="P37" i="11"/>
  <c r="P47" i="11"/>
  <c r="P46" i="11"/>
  <c r="P41" i="11"/>
  <c r="P40" i="11"/>
  <c r="P39" i="11"/>
  <c r="P48" i="11"/>
  <c r="P49" i="11"/>
  <c r="P43" i="11"/>
  <c r="P36" i="11"/>
  <c r="P44" i="11"/>
  <c r="P42" i="11"/>
  <c r="P45" i="11"/>
  <c r="P38" i="11"/>
</calcChain>
</file>

<file path=xl/sharedStrings.xml><?xml version="1.0" encoding="utf-8"?>
<sst xmlns="http://schemas.openxmlformats.org/spreadsheetml/2006/main" count="2531" uniqueCount="379">
  <si>
    <t>%</t>
  </si>
  <si>
    <t>Población total</t>
  </si>
  <si>
    <t>Ocupados</t>
  </si>
  <si>
    <t>Índice de cuadros y gráficas</t>
  </si>
  <si>
    <t>Total ocupados</t>
  </si>
  <si>
    <t>Mujer</t>
  </si>
  <si>
    <t>Empleado doméstico</t>
  </si>
  <si>
    <t>Emp. Particular</t>
  </si>
  <si>
    <t>Empleado gobierno</t>
  </si>
  <si>
    <t>Patrón o empleador</t>
  </si>
  <si>
    <t>Cuenta Propia</t>
  </si>
  <si>
    <t>Asalariados</t>
  </si>
  <si>
    <t>No asalariados</t>
  </si>
  <si>
    <t>Posición ocupacional</t>
  </si>
  <si>
    <t>Inactivos</t>
  </si>
  <si>
    <t>Hombres</t>
  </si>
  <si>
    <t>Mujeres</t>
  </si>
  <si>
    <t>14 a 28 años</t>
  </si>
  <si>
    <t>29 a 45 años</t>
  </si>
  <si>
    <t>46 y más años</t>
  </si>
  <si>
    <t>Mercado Laboral</t>
  </si>
  <si>
    <t>Posición ocupacional por genero</t>
  </si>
  <si>
    <t>Informalidad DANE</t>
  </si>
  <si>
    <t>Informalidad fuerte</t>
  </si>
  <si>
    <t>Mercado laboral:</t>
  </si>
  <si>
    <t>Capacidad de pago:</t>
  </si>
  <si>
    <t>Población en Edad de Trabajar</t>
  </si>
  <si>
    <t>Población Económicamente Activa</t>
  </si>
  <si>
    <t xml:space="preserve">% Población en Edad de Trabajar </t>
  </si>
  <si>
    <t>Tasa Global de Participación</t>
  </si>
  <si>
    <t>Tasa de Ocupación</t>
  </si>
  <si>
    <t>Distribución de hombres ocupados según posición</t>
  </si>
  <si>
    <t>Distribución de mujeres ocupadas según posición</t>
  </si>
  <si>
    <t>Personas</t>
  </si>
  <si>
    <t>Profesional independiente</t>
  </si>
  <si>
    <t>No deja de consumir alimentos</t>
  </si>
  <si>
    <t>Pago promedio AAB</t>
  </si>
  <si>
    <t>Pago promedio electricidad</t>
  </si>
  <si>
    <t>Pago promedio gas</t>
  </si>
  <si>
    <t>Ingresos no cubren gastos mínimos</t>
  </si>
  <si>
    <t>Ingresos solo cubren gastos mínimos</t>
  </si>
  <si>
    <t>Ingresos cubren más de gastos mínimos</t>
  </si>
  <si>
    <t>Hogares con conexión a Internet</t>
  </si>
  <si>
    <t>Uso de computador personas</t>
  </si>
  <si>
    <t>Uso de celular</t>
  </si>
  <si>
    <t>Tasa de Ocupación hombres</t>
  </si>
  <si>
    <t>Tasa de Ocupación mujeres</t>
  </si>
  <si>
    <t>Tasa Global de Participación hombres</t>
  </si>
  <si>
    <t>Tasa Global de Participación mujeres</t>
  </si>
  <si>
    <t>Tasa de Ocupación etáreos</t>
  </si>
  <si>
    <t>Tasa Global de Participación etáreos</t>
  </si>
  <si>
    <t>Tasa de Informalidad DANE</t>
  </si>
  <si>
    <t>Tasa de Informalidad fuerte</t>
  </si>
  <si>
    <t>Pobreza:</t>
  </si>
  <si>
    <t>la comunicación:</t>
  </si>
  <si>
    <r>
      <t>Otras</t>
    </r>
    <r>
      <rPr>
        <vertAlign val="superscript"/>
        <sz val="11"/>
        <rFont val="Arial"/>
        <family val="2"/>
      </rPr>
      <t>1</t>
    </r>
  </si>
  <si>
    <t xml:space="preserve">empresas de hasta 5 personas; los trabajadores familiares sin remuneración, los trabajadores sin remuneración en </t>
  </si>
  <si>
    <t>empresas u otros hogares; los empleados domésticos, los jornaleros o peones; trabajadores por cuenta propia que</t>
  </si>
  <si>
    <t>laboran en establecimientos hasta 5 personas, excepto los independientes profesionales; los patrones o empleadores</t>
  </si>
  <si>
    <t>en empresas  de 5 trabajadores  o menos  y se excluyen los obreros o empleados del gobierno.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</si>
  <si>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Informalidad definición DANE: Un empleo informal se define como: empleados particulares y obreros que laboran en </t>
    </r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</si>
  <si>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 xml:space="preserve">Informalidad definición DANE: Un empleo informal se define como: empleados particulares y obreros que laboran en 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</si>
  <si>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Informalidad definición Fuerte: Un empleo informal se define como aquellos ocupados  que no cotizan a Salud en el</t>
    </r>
  </si>
  <si>
    <t>régimen contributivo y no cotizan a fondo de pensiones.</t>
  </si>
  <si>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Informalidad definición Fuerte: Un empleo informal se define como aquellos ocupados  que no cotizan a Salud en el</t>
    </r>
  </si>
  <si>
    <t>Dejan de consumir alimentos</t>
  </si>
  <si>
    <t>Hogares con computador</t>
  </si>
  <si>
    <t>Uso de Internet personas</t>
  </si>
  <si>
    <t>Frecuencia de uso de Internet</t>
  </si>
  <si>
    <t>Motivo no uso Internet</t>
  </si>
  <si>
    <t>Lugares de acceso a Internet</t>
  </si>
  <si>
    <t>Tecnologías de la información y</t>
  </si>
  <si>
    <t>Se consideran pobres</t>
  </si>
  <si>
    <t>No se consideran pobres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</si>
  <si>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Otras incluye trabajador familiar sin remuneración, trabajador sin remuneración en empresa o negocios de otros hogares.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</si>
  <si>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p.p. Puntos porcentuales.</t>
    </r>
  </si>
  <si>
    <t>Hogares</t>
  </si>
  <si>
    <t>Total</t>
  </si>
  <si>
    <t>Pesos corrientes</t>
  </si>
  <si>
    <t>Todos los días de la semana</t>
  </si>
  <si>
    <t>Al menos una vez a la semana, pero no cada día</t>
  </si>
  <si>
    <t>Al menos una vez al mes, pero no cada semana</t>
  </si>
  <si>
    <t>Al menos una vez al año, pero no cada mes</t>
  </si>
  <si>
    <t>Porque no lo conoce o no sabe usarlo</t>
  </si>
  <si>
    <t>Por falta de interés o porque no lo necesita</t>
  </si>
  <si>
    <t>Por costos</t>
  </si>
  <si>
    <t>Por problemas de conexión (acceso)</t>
  </si>
  <si>
    <t>Por restricción de los padres o adultos</t>
  </si>
  <si>
    <t>Otro</t>
  </si>
  <si>
    <t>Hogar</t>
  </si>
  <si>
    <t>Trabajo</t>
  </si>
  <si>
    <t>Institución educativa</t>
  </si>
  <si>
    <t>Centros de acceso público gratuito</t>
  </si>
  <si>
    <t>Café Internet</t>
  </si>
  <si>
    <t>Casa de otra persona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</si>
  <si>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p.p. Puntos porcentuales.</t>
    </r>
  </si>
  <si>
    <t>Cambio   '17/'14</t>
  </si>
  <si>
    <r>
      <t xml:space="preserve">Cambio p.p </t>
    </r>
    <r>
      <rPr>
        <b/>
        <vertAlign val="superscript"/>
        <sz val="11"/>
        <rFont val="Arial"/>
        <family val="2"/>
      </rPr>
      <t>1</t>
    </r>
    <r>
      <rPr>
        <b/>
        <sz val="11"/>
        <rFont val="Arial"/>
        <family val="2"/>
      </rPr>
      <t xml:space="preserve">   '17/'14</t>
    </r>
  </si>
  <si>
    <t>Cambio '17/'14</t>
  </si>
  <si>
    <t xml:space="preserve"> Porcentaje 2017</t>
  </si>
  <si>
    <t>Posición 2017</t>
  </si>
  <si>
    <t>Porcentaje 2017</t>
  </si>
  <si>
    <t>Cambio  17/'14</t>
  </si>
  <si>
    <t>Cambio 17/'14</t>
  </si>
  <si>
    <t>Personas y porcentajes 2017</t>
  </si>
  <si>
    <t>Condiciones habitacionales</t>
  </si>
  <si>
    <t>Viviendas por uso de inmueble</t>
  </si>
  <si>
    <t xml:space="preserve">Viviendas por tipo </t>
  </si>
  <si>
    <t xml:space="preserve">Servicios públicos en las viviendas </t>
  </si>
  <si>
    <t>Viviendas por tipo de ocupación</t>
  </si>
  <si>
    <t>Gasto hogares</t>
  </si>
  <si>
    <t>Periodicidad de las compras de alimentos</t>
  </si>
  <si>
    <t>Gasto semanal hogares alimentos por subgrupo</t>
  </si>
  <si>
    <t>Gasto trimestral hogares otros por subgrupo</t>
  </si>
  <si>
    <t>Gasto anual hogares otros por subgrupo</t>
  </si>
  <si>
    <t>Acueducto</t>
  </si>
  <si>
    <t>Alcanta</t>
  </si>
  <si>
    <t>Basuras</t>
  </si>
  <si>
    <t>Suma</t>
  </si>
  <si>
    <t>Otro motivo</t>
  </si>
  <si>
    <t>Total general sin Sumapaz y Otra Localidad</t>
  </si>
  <si>
    <t>No conoce</t>
  </si>
  <si>
    <t>falta interes</t>
  </si>
  <si>
    <t>X costos</t>
  </si>
  <si>
    <t>proble conexión</t>
  </si>
  <si>
    <t>restricción</t>
  </si>
  <si>
    <t>otro motivo</t>
  </si>
  <si>
    <t>Uso del inmueble por localidades de Bogotá</t>
  </si>
  <si>
    <t xml:space="preserve">Casa </t>
  </si>
  <si>
    <t>Apartamento</t>
  </si>
  <si>
    <t>Otro tipo de vivienda</t>
  </si>
  <si>
    <t xml:space="preserve">Cuarto(s) </t>
  </si>
  <si>
    <t xml:space="preserve">Cálculos Observatorio de Desarrollo Económico de Bogotá (ODEB). 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</si>
  <si>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Otras incluye trabajador familiar sin remuneración, trabajador sin remuneración en empresa o negocios de otros hogares.</t>
    </r>
  </si>
  <si>
    <t xml:space="preserve">Fuente: SDP-DANE, Encuesta Multipropósito Bogotá (EMB) 2014 y 2017. Cálculos Observatorio de Desarrollo Económico de Bogotá (ODEB). </t>
  </si>
  <si>
    <t>Fuente: SDP-DANE, Encuesta Multipropósito Bogotá (EMB) 2014 y 2017. Cálculos Observatorio de Desarrollo Económico de Bogotá (ODEB)</t>
  </si>
  <si>
    <t>Cálculos Observatorio de Desarrollo Económico de Bogotá (ODEB)</t>
  </si>
  <si>
    <t xml:space="preserve">Fuente: SDP-DANE, Encuesta Multipropósito Bogotá (EMB) 2017. Cálculos Observatorio de Desarrollo Económico de Bogotá (ODEB). </t>
  </si>
  <si>
    <t xml:space="preserve">Fuente: SDP-DANE, Encuesta Multipropósito Bogotá (EMB) 2014 y 2017. Cálculos Observatorio de Desarrollo Económico de Bogotá (ODEB) </t>
  </si>
  <si>
    <t>Pago Celular Prepago</t>
  </si>
  <si>
    <t>Pago Celular Pospago</t>
  </si>
  <si>
    <t>Número de personas 2014 y 2017</t>
  </si>
  <si>
    <t>Porcentajes 2014 y 2017</t>
  </si>
  <si>
    <t>Hogares y porcentajes 2014 y 2017</t>
  </si>
  <si>
    <t>Pesos corrientes 2017</t>
  </si>
  <si>
    <t>Personas y porcentajes 2014 y 2017</t>
  </si>
  <si>
    <t>Porcentaje de hogares 2017</t>
  </si>
  <si>
    <r>
      <t xml:space="preserve">Cambio p.p </t>
    </r>
    <r>
      <rPr>
        <b/>
        <vertAlign val="superscript"/>
        <sz val="11"/>
        <rFont val="Arial"/>
        <family val="2"/>
      </rPr>
      <t>1</t>
    </r>
    <r>
      <rPr>
        <b/>
        <sz val="11"/>
        <rFont val="Arial"/>
        <family val="2"/>
      </rPr>
      <t xml:space="preserve">   '14/'17</t>
    </r>
  </si>
  <si>
    <t xml:space="preserve">Fuente: SDP-DANE, Encuesta Multipropósito Bogotá (EMB) 2017. </t>
  </si>
  <si>
    <t>Fuente: SDP-DANE Encuesta Multipropósito Bogotá (EMB) 2017. Cálculos Observatorio de Desarrollo Económico de Bogotá (ODEB)</t>
  </si>
  <si>
    <t>Estrato 0</t>
  </si>
  <si>
    <t>Estrato 1</t>
  </si>
  <si>
    <t>Estrato 2</t>
  </si>
  <si>
    <t>Estrato 3</t>
  </si>
  <si>
    <t>Estrato 4</t>
  </si>
  <si>
    <t>Estrato 5</t>
  </si>
  <si>
    <t>Estrato 6</t>
  </si>
  <si>
    <t>Viviendas por estrato</t>
  </si>
  <si>
    <t xml:space="preserve">Bloque, ladrillo, piedra, madera pulida </t>
  </si>
  <si>
    <t>Tapia pisada, adobe</t>
  </si>
  <si>
    <t>Bahareque revocado</t>
  </si>
  <si>
    <t>Bahareque sin revocar</t>
  </si>
  <si>
    <t>Madera burda, tabla, tablón</t>
  </si>
  <si>
    <t>Material prefabricado</t>
  </si>
  <si>
    <t>Guadua, caña, esterilla, otro vegetal</t>
  </si>
  <si>
    <t>Sin paredes</t>
  </si>
  <si>
    <t xml:space="preserve">Energía Eléctrica </t>
  </si>
  <si>
    <t xml:space="preserve">Acueducto </t>
  </si>
  <si>
    <t xml:space="preserve">Alcantarillado </t>
  </si>
  <si>
    <t xml:space="preserve">Recolección de basuras </t>
  </si>
  <si>
    <t>Propia, totalmente pagada</t>
  </si>
  <si>
    <t>Propia, la están pagando</t>
  </si>
  <si>
    <t>En arriendo, subarriendo o leasing</t>
  </si>
  <si>
    <t>En usufructo</t>
  </si>
  <si>
    <t>Otra forma de tenencia (posesión sin título, ocupante de hecho, propiedad colectiva, etc.)</t>
  </si>
  <si>
    <t xml:space="preserve">Cuota </t>
  </si>
  <si>
    <t xml:space="preserve">Cesantías </t>
  </si>
  <si>
    <t>Crédito bancario hipotecario</t>
  </si>
  <si>
    <t>Crédito bancario diferente a hipotecario</t>
  </si>
  <si>
    <t>Crédito con el Fondo Nacional del Ahorro</t>
  </si>
  <si>
    <t>Crédito con cooperativas o fondos de empleados</t>
  </si>
  <si>
    <t>Crédito con fondos de vivienda o cajas de vivienda</t>
  </si>
  <si>
    <t>Préstamos de amigos o familiares</t>
  </si>
  <si>
    <t>Recursos propios o ahorros</t>
  </si>
  <si>
    <t>Subsidios</t>
  </si>
  <si>
    <t>Otra</t>
  </si>
  <si>
    <t xml:space="preserve"> Leasing</t>
  </si>
  <si>
    <t xml:space="preserve">Arriendo </t>
  </si>
  <si>
    <t>Gasto en vivienda (cuota, arriendo, leasing)</t>
  </si>
  <si>
    <t xml:space="preserve">Financiamiento utilizado para compra de vivienda </t>
  </si>
  <si>
    <t>Varios días a la semana (todos los días, día de por medio, cada 3 días)</t>
  </si>
  <si>
    <t>Cada 8 días (semanalmente)</t>
  </si>
  <si>
    <t>Cada 15 días (quincenalmente)</t>
  </si>
  <si>
    <t>Cada 20 días</t>
  </si>
  <si>
    <t>Cada mes (mensualmente)</t>
  </si>
  <si>
    <t>Con otra periodicidad</t>
  </si>
  <si>
    <t>Ropa y calzado para hombre, mujer, niño y niña</t>
  </si>
  <si>
    <t>Reparación de ropa y calzado para hombre, mujer, niño y niña</t>
  </si>
  <si>
    <t>Libros, discos, CD y DVD</t>
  </si>
  <si>
    <t>Tela y elementos de costura para vestuario u otros usos</t>
  </si>
  <si>
    <t>Pasajes de bus intermunicipal en viajes con fines familiares o recreativos</t>
  </si>
  <si>
    <t>Muebles para el hogar</t>
  </si>
  <si>
    <t>Nevera, estufa, TV, DVD, lavadora, brilladora,
horno y otros aparatos electrodomésticos y
gasodomésticos</t>
  </si>
  <si>
    <t>Arreglo y mantenimiento de electrodomésticos
y gasodomésticos</t>
  </si>
  <si>
    <t>Computador y accesorios para computador</t>
  </si>
  <si>
    <t>Vehículos o motos para uso del hogar</t>
  </si>
  <si>
    <t>Anillos, relojes y otros artículos de joyería,
artesanías, porcelanas</t>
  </si>
  <si>
    <t>Reparación, repuestos y mantenimiento
de vehículo y moto para uso del hogar</t>
  </si>
  <si>
    <t>Consolas para juegos electrónicos y reproductores digitales de
música</t>
  </si>
  <si>
    <t>Colchones, cobijas, manteles y ropa de cama</t>
  </si>
  <si>
    <t>Ollas, vajillas, cubiertos y otros utensilios
domésticos</t>
  </si>
  <si>
    <t>Compra de celulares</t>
  </si>
  <si>
    <t>Impuesto predial</t>
  </si>
  <si>
    <t>Impuesto de vehículos o motos para uso
del hogar</t>
  </si>
  <si>
    <t>Impuesto de renta y complementarios</t>
  </si>
  <si>
    <t>Pago de hoteles u hospedajes en viajes
de vacaciones</t>
  </si>
  <si>
    <t>Pasajes de avión en viajes de vacaciones</t>
  </si>
  <si>
    <t>Compra y sostenimiento de mascotas</t>
  </si>
  <si>
    <t>Pasajes terrestres en viajes de vacaciones</t>
  </si>
  <si>
    <t>Seguros contra incendio o robo de la vivienda
que ocupa el hogar</t>
  </si>
  <si>
    <t>Seguros de vehículos o motos de uso del hogar</t>
  </si>
  <si>
    <t>Cuadros y obras originales de arte</t>
  </si>
  <si>
    <t>Bebidas alcohólicas, cigarrillos y tabaco</t>
  </si>
  <si>
    <t>Pasajes en TransMilenio, bus, buseta, colectivo,
taxi, pasajes intermunicipales, transporte especial</t>
  </si>
  <si>
    <t>Correo, fax, encomiendas</t>
  </si>
  <si>
    <t>Combustible y parqueadero para vehículo
o moto de uso personal o del hogar</t>
  </si>
  <si>
    <t>Comidas consumidas fuera del hogar</t>
  </si>
  <si>
    <t>Apuestas y loterías</t>
  </si>
  <si>
    <t>Servicio de café internet y llamadas telefónicas
en la calle o cabinas</t>
  </si>
  <si>
    <t>Pago celular prepago y pospago</t>
  </si>
  <si>
    <t xml:space="preserve">Servicio de teléfono fijo </t>
  </si>
  <si>
    <t>Pago servicio de televisión</t>
  </si>
  <si>
    <t>Pago promedio telefono fijo y servicio de televisión</t>
  </si>
  <si>
    <t>Hogares y porcentajes 2017</t>
  </si>
  <si>
    <t>Zinc, tela, lona, cartón, latas, desechos, plástico</t>
  </si>
  <si>
    <t>Participación % ´17</t>
  </si>
  <si>
    <t>Participación % 17</t>
  </si>
  <si>
    <t xml:space="preserve">Uso exclusivo vivienda </t>
  </si>
  <si>
    <t>*Uso comercial incluye vivienda-negocio, industria, comercio y servicios.</t>
  </si>
  <si>
    <t>Uso comercial*</t>
  </si>
  <si>
    <t xml:space="preserve">Fuente: SDP-DANE,  Encuesta Multipropósito Bogotá (EMB) 2014 y 2017. Cálculos Observatorio de Desarrollo Económico de Bogotá (ODEB). </t>
  </si>
  <si>
    <t xml:space="preserve">Fuente: SDP-DANE, Encuesta Multipropósito Bogotá (EMB) 2017. Cálculos Observatorio de Desarrollo Económico de Bogotá (ODEB) </t>
  </si>
  <si>
    <t>Total de personas 2017</t>
  </si>
  <si>
    <t>Total Personas 2014</t>
  </si>
  <si>
    <t>Fuente: SDP-DANE, Encuesta Multipropósito Bogotá (EMB) 2017. Cálculos Observatorio de Desarrollo Económico de Bogotá (ODEB)</t>
  </si>
  <si>
    <t>Hogares y Porcentaje de hogares 2017</t>
  </si>
  <si>
    <t>* Para esta pregunta, los hogares pueden utilizar más de una opción de respuesta.</t>
  </si>
  <si>
    <t>Hogares donde algún miembro del hogar no consumió ninguna de las  tres comidas</t>
  </si>
  <si>
    <t>Hogares donde ningún miembro del hogar dejo de consumir alguna de las  tres comidas</t>
  </si>
  <si>
    <t>por municipios de la Sabana y cabeceras de provincia</t>
  </si>
  <si>
    <t>Hogares que consideran que sus ingresos no alcanzan para cubrir los gastos mínimos</t>
  </si>
  <si>
    <t>Hogares que consideran que sus ingresos solo alcanzan para cubrir los gastos mínimos</t>
  </si>
  <si>
    <t>Hogares que consideran que sus ingresos alcanzan para cubrir más que los gastos mínimos</t>
  </si>
  <si>
    <t xml:space="preserve">Hogares con computador de escritorio o portátil </t>
  </si>
  <si>
    <t>Hogares que disponen de conexión a Internet</t>
  </si>
  <si>
    <t xml:space="preserve">Número de personas que utilizan computador </t>
  </si>
  <si>
    <t xml:space="preserve">Número de personas que usan Internet </t>
  </si>
  <si>
    <t xml:space="preserve">Número de personas mayores de 10 años que usan teléfono celular </t>
  </si>
  <si>
    <t>Bojacá</t>
  </si>
  <si>
    <t>Cajicá</t>
  </si>
  <si>
    <t>Chía</t>
  </si>
  <si>
    <t>Chocontá</t>
  </si>
  <si>
    <t>Cota</t>
  </si>
  <si>
    <t>El Rosal</t>
  </si>
  <si>
    <t>Facatativá</t>
  </si>
  <si>
    <t>Funza</t>
  </si>
  <si>
    <t>Fusagasugá</t>
  </si>
  <si>
    <t>Gachancipá</t>
  </si>
  <si>
    <t>Girardot</t>
  </si>
  <si>
    <t>Guaduas</t>
  </si>
  <si>
    <t>La Mesa</t>
  </si>
  <si>
    <t>Madrid</t>
  </si>
  <si>
    <t>Mosquera</t>
  </si>
  <si>
    <t>Pacho</t>
  </si>
  <si>
    <t>Sibaté</t>
  </si>
  <si>
    <t>Soacha</t>
  </si>
  <si>
    <t>Sopó</t>
  </si>
  <si>
    <t>Ubaté</t>
  </si>
  <si>
    <t>Villeta</t>
  </si>
  <si>
    <t>Zipaquirá</t>
  </si>
  <si>
    <t>Cabeceras de Provincia</t>
  </si>
  <si>
    <t>Municipios Sabana</t>
  </si>
  <si>
    <t>Cáqueza</t>
  </si>
  <si>
    <t>Gachetá</t>
  </si>
  <si>
    <t>La Calera</t>
  </si>
  <si>
    <t>Medina</t>
  </si>
  <si>
    <t>Subachoque</t>
  </si>
  <si>
    <t>Tabio</t>
  </si>
  <si>
    <t>Tenjo</t>
  </si>
  <si>
    <t>Tocancipá</t>
  </si>
  <si>
    <t>San Juan de Rioseco</t>
  </si>
  <si>
    <t>Porcentaje 2014 y 2017</t>
  </si>
  <si>
    <t>Fuente: SDP - DANE, Encuesta Multipropósito Bogotá (EMB) 2014 y 2017</t>
  </si>
  <si>
    <t xml:space="preserve">Fuente: DANE, Encuesta Multipropósito Bogotá (EMB) 2014 y 2017. Cálculos Observatorio de Desarrollo Económico de Bogotá (ODEB). </t>
  </si>
  <si>
    <t>Tasa de Ocupación por municipios de la Sabana y Cabeceras de Provincia</t>
  </si>
  <si>
    <t>Tasa Global de Participación por municipios de la Sabana y Cabeceras de Provincia</t>
  </si>
  <si>
    <t>Tasa de Ocupación Hombres por municipios de la Sabana y Cabeceras de Provincia</t>
  </si>
  <si>
    <t>Tasa de Ocupación Mujeres por municipios de la Sabana y Cabeceras de Provincia</t>
  </si>
  <si>
    <t>Tasa Global de Participación Hombres por municipios de la Sabana y Cabeceras de Provincia</t>
  </si>
  <si>
    <t>Tasa Global de Participación Mujeres  por municipios de la Sabana y Cabeceras de Provincia</t>
  </si>
  <si>
    <t>Tasa de Ocupación según grupos etáreos por municipios de la Sabana y Cabeceras de Provincia</t>
  </si>
  <si>
    <t>Tasa Global de Participación según grupos etáreos por municipios de la Sabana y Cabeceras de Provincia</t>
  </si>
  <si>
    <r>
      <t>Informalidad definición DANE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por municipios de la Sabana y Cabeceras de Provincia</t>
    </r>
  </si>
  <si>
    <t>Fuente: SDP-DANE, Encuesta Multipropósito Bogotá 2014 y 2017. Cálculos Observatorio de Desarrollo Económico de Bogotá (ODEB)</t>
  </si>
  <si>
    <t>Fuente: SDP-DANE, Encuesta Multipropósito Bogotá (EMB) 2014 y 2017.</t>
  </si>
  <si>
    <r>
      <t>Tasa de Informalidad definición DANE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por municipios de la Sabana y Cabeceras de Provincia</t>
    </r>
  </si>
  <si>
    <r>
      <t>Informalidad definición fuerte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por municipios de la Sabana y Cabeceras de Provincia</t>
    </r>
  </si>
  <si>
    <r>
      <t>Tasa de Informalidad definición fuerte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por municipios de la Sabana y Cabeceras de Provincia</t>
    </r>
  </si>
  <si>
    <t>Part. En Municipio % ´14</t>
  </si>
  <si>
    <t>Part. En Municipio % ´17</t>
  </si>
  <si>
    <t>por falta de dinero por municipios de la Sabana y Cabeceras de Provincia</t>
  </si>
  <si>
    <t>Part. Población total municipios Sabana  %´17</t>
  </si>
  <si>
    <t>Hogares que se consideran pobres por municipios de la Sabana y Cabeceras de Provincia</t>
  </si>
  <si>
    <t>Hogares que se no consideran pobres por municipios de la Sabana y Cabeceras de Provincia</t>
  </si>
  <si>
    <t xml:space="preserve"> recolección de basuras, por municipios de la Sabana y Cabeceras de Provincia</t>
  </si>
  <si>
    <t>Pesos corrientes 2014 y 2017</t>
  </si>
  <si>
    <t>por municipios de la Sabana y Cabeceras de Provincia</t>
  </si>
  <si>
    <t xml:space="preserve"> por municipios de la Sabana y Cabeceras de Provincia</t>
  </si>
  <si>
    <t>Frecuencia de uso de internet por municipios de la Sabana y Cabeceras de Provincia</t>
  </si>
  <si>
    <t>Lugares donde las personas acceden a Internet por municipios de la Sabana y Cabeceras de Provincia</t>
  </si>
  <si>
    <t>Número de personas que no usan internet según motivo por municipios de la Sabana y Cabeceras de Provincia</t>
  </si>
  <si>
    <t>Sabana y Cabeceras de Provincia</t>
  </si>
  <si>
    <t>Viviendas por tipo según municipios de la Sabana y Cabeceras de Provincia</t>
  </si>
  <si>
    <t>Viviendas por estrato según municipios de la Sabana y Cabeceras de Provincia</t>
  </si>
  <si>
    <t>según municipios de la Sabana y Cabeceras de Provincia</t>
  </si>
  <si>
    <t>Servicios públicos en las viviendas según municipios de la Sabana y Cabeceras de Provincia</t>
  </si>
  <si>
    <t>Viviendas por tipo de ocupación según municipios de la Sabana y Cabeceras de Provincia</t>
  </si>
  <si>
    <t>Fuente: DANE, Encuesta Multipropósito Bogotá (EMB) 2014 y 2017. Cálculos Observatorio de Desarrollo Económico de Bogotá (ODEB).</t>
  </si>
  <si>
    <t xml:space="preserve">Viviendas por materiales de construcción (paredes exteriores) </t>
  </si>
  <si>
    <t>Viviendas por materiales de construcción (paredes exteriores)</t>
  </si>
  <si>
    <t>Hogares con tabletas</t>
  </si>
  <si>
    <t>Dinámica poblacional</t>
  </si>
  <si>
    <t>Población</t>
  </si>
  <si>
    <t>Saldos migratorios</t>
  </si>
  <si>
    <t>Población por municipios de la Sabana y cabeceras de provincia</t>
  </si>
  <si>
    <t>% Sabana</t>
  </si>
  <si>
    <t>% Municipio</t>
  </si>
  <si>
    <t>Total Sabana</t>
  </si>
  <si>
    <t>Total Cabeceras</t>
  </si>
  <si>
    <t>Saldos migratorios por municipios de la Sabana y cabeceras de provincia</t>
  </si>
  <si>
    <t>Inmigrantes</t>
  </si>
  <si>
    <t>Emigrantes</t>
  </si>
  <si>
    <t>De cualquier parte al municipio</t>
  </si>
  <si>
    <t>De Bogotá al municipio</t>
  </si>
  <si>
    <t>Del municipio a Bogotá</t>
  </si>
  <si>
    <t>Saldo migratorio</t>
  </si>
  <si>
    <t xml:space="preserve">Nota: Los saldos migratorios muestran la diferencia entre la cantidad de bogotanos que se fueron a vivir a otro municipio de la región, y </t>
  </si>
  <si>
    <t>la cantidad de oriundos de estos municipios que viven en Bogotá.</t>
  </si>
  <si>
    <t>Personas 2017</t>
  </si>
  <si>
    <t>Pago promedio por el servicio de acueducto,  alcantarillado y</t>
  </si>
  <si>
    <t>Pago promedio por el servicio de electricidad</t>
  </si>
  <si>
    <t>Pago promedio por el servicio de gas domiciliario</t>
  </si>
  <si>
    <t>Pago promedio por el servicio de teléfono fijo y servicio de televisión</t>
  </si>
  <si>
    <t xml:space="preserve">Pago promedio celular prepago y pospago </t>
  </si>
  <si>
    <t>y Cabeceras de Provincia</t>
  </si>
  <si>
    <t xml:space="preserve">Gasto promedio en vivienda (cuota, arriendo y leasing) por municipios de la Sabana </t>
  </si>
  <si>
    <t>Fuentes de financiamiento utilizadas para la compra o construcción de vivienda por municipios de la Sabana y Cabeceras de Provincia</t>
  </si>
  <si>
    <t>Periodicidad de la compra de alimentos por hogar *
en los municipios de la Sabana y Cabeceras de Provincia 2017</t>
  </si>
  <si>
    <t xml:space="preserve">Gasto promedio semanal de los hogares por subgrupo en los municipios de la Sabana y Cabeceras de Provincia </t>
  </si>
  <si>
    <t>Gasto promedio trimestral de los hogares en otros por subgrupo para los municipios de la Sabana y Cabeceras de Provincia</t>
  </si>
  <si>
    <t>Gasto promedio anual de los hogares en otros por subgrupo para los municipios de la Sabana y Cabeceras de Provincia</t>
  </si>
  <si>
    <t>Cogua</t>
  </si>
  <si>
    <t>Guatavita</t>
  </si>
  <si>
    <t>Nemocón</t>
  </si>
  <si>
    <t>Sesquilé</t>
  </si>
  <si>
    <t>Sutatausa</t>
  </si>
  <si>
    <t>Tausa</t>
  </si>
  <si>
    <t>N.D.</t>
  </si>
  <si>
    <t xml:space="preserve">Hogares con tableta por municipios de la </t>
  </si>
  <si>
    <t>Fecha de publicación: /09/2019</t>
  </si>
  <si>
    <r>
      <t>Cambio p.p</t>
    </r>
    <r>
      <rPr>
        <b/>
        <vertAlign val="superscript"/>
        <sz val="11"/>
        <rFont val="Arial"/>
        <family val="2"/>
      </rPr>
      <t>1</t>
    </r>
    <r>
      <rPr>
        <b/>
        <sz val="11"/>
        <rFont val="Arial"/>
        <family val="2"/>
      </rPr>
      <t xml:space="preserve">    '17/'14</t>
    </r>
  </si>
  <si>
    <t>Guaduas:</t>
  </si>
  <si>
    <t>Principales cifras del mercado laboral para el municipio de Guaduas</t>
  </si>
  <si>
    <t>Ocupados según posición para el municipio de Guaduas</t>
  </si>
  <si>
    <t>Distribución de ocupados según posición para el municipio de Guaduas</t>
  </si>
  <si>
    <t>Ocupados por posición ocupacional según genero en el municipio de Guaduas</t>
  </si>
  <si>
    <t>ocupacional en el municipio de Guaduas</t>
  </si>
  <si>
    <t>Var.% '17/'14</t>
  </si>
  <si>
    <t>N.D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</si>
</sst>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(* #,##0.00_);_(* \(#,##0.00\);_(* &quot;-&quot;??_);_(@_)"/>
    <numFmt numFmtId="164" formatCode="_-* #,##0_-;\-* #,##0_-;_-* &quot;-&quot;_-;_-@_-"/>
    <numFmt numFmtId="165" formatCode="#,##0.0"/>
    <numFmt numFmtId="166" formatCode="\$#,##0\ ;\(\$#,##0\)"/>
    <numFmt numFmtId="167" formatCode="_-* #,##0.00\ [$€]_-;\-* #,##0.00\ [$€]_-;_-* &quot;-&quot;??\ [$€]_-;_-@_-"/>
    <numFmt numFmtId="168" formatCode="0.0"/>
    <numFmt numFmtId="169" formatCode="_(* #,##0_);_(* \(#,##0\);_(* &quot;-&quot;??_);_(@_)"/>
    <numFmt numFmtId="170" formatCode="_(* #,##0.0_);_(* \(#,##0.0\);_(* &quot;-&quot;??_);_(@_)"/>
    <numFmt numFmtId="171" formatCode="_(* #,##0.00000000_);_(* \(#,##0.00000000\);_(* &quot;-&quot;??_);_(@_)"/>
    <numFmt numFmtId="172" formatCode="_(* #,##0.0000000_);_(* \(#,##0.0000000\);_(* &quot;-&quot;??_);_(@_)"/>
    <numFmt numFmtId="173" formatCode="_(* #,##0.0_);_(* \(#,##0.0\);_(* &quot;-&quot;?_);_(@_)"/>
    <numFmt numFmtId="174" formatCode="0.0%"/>
    <numFmt numFmtId="175" formatCode="0.000"/>
    <numFmt numFmtId="176" formatCode="_-* #,##0.0_-;\-* #,##0.0_-;_-* &quot;-&quot;?_-;_-@_-"/>
    <numFmt numFmtId="177" formatCode="#,##0.0_ ;\-#,##0.0\ "/>
    <numFmt numFmtId="178" formatCode="#,##0.0_);\(#,##0.0\)"/>
    <numFmt numFmtId="179" formatCode="#,##0_ ;\-#,##0\ "/>
    <numFmt numFmtId="180" formatCode="_-* #,##0.0_-;\-* #,##0.0_-;_-* &quot;-&quot;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b/>
      <sz val="11"/>
      <color rgb="FF000000"/>
      <name val="Arial"/>
      <family val="2"/>
    </font>
    <font>
      <sz val="9"/>
      <color theme="1"/>
      <name val="Arial"/>
      <family val="2"/>
    </font>
    <font>
      <u/>
      <sz val="11"/>
      <color indexed="12"/>
      <name val="Calibri"/>
      <family val="2"/>
    </font>
    <font>
      <u/>
      <sz val="11"/>
      <color indexed="12"/>
      <name val="Arial"/>
      <family val="2"/>
    </font>
    <font>
      <b/>
      <vertAlign val="superscript"/>
      <sz val="11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0"/>
      <name val="Arial"/>
      <family val="2"/>
    </font>
    <font>
      <vertAlign val="superscript"/>
      <sz val="11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u/>
      <sz val="11"/>
      <color rgb="FFFF0000"/>
      <name val="Arial"/>
      <family val="2"/>
    </font>
    <font>
      <b/>
      <sz val="9"/>
      <name val="Arial"/>
      <family val="2"/>
    </font>
    <font>
      <u/>
      <sz val="11"/>
      <name val="Arial"/>
      <family val="2"/>
    </font>
    <font>
      <u/>
      <sz val="11"/>
      <color rgb="FF53722D"/>
      <name val="Arial"/>
      <family val="2"/>
    </font>
    <font>
      <sz val="11"/>
      <color rgb="FF53722D"/>
      <name val="Arial"/>
      <family val="2"/>
    </font>
    <font>
      <u/>
      <sz val="11"/>
      <color rgb="FF53722D"/>
      <name val="Calibri"/>
      <family val="2"/>
    </font>
    <font>
      <sz val="11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Arial"/>
      <family val="2"/>
    </font>
    <font>
      <sz val="9"/>
      <color rgb="FF00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3722D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rgb="FF53722D"/>
      </bottom>
      <diagonal/>
    </border>
    <border>
      <left style="thin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n">
        <color rgb="FF53722D"/>
      </left>
      <right/>
      <top style="thin">
        <color rgb="FF53722D"/>
      </top>
      <bottom/>
      <diagonal/>
    </border>
    <border>
      <left/>
      <right/>
      <top style="thin">
        <color rgb="FF53722D"/>
      </top>
      <bottom/>
      <diagonal/>
    </border>
    <border>
      <left/>
      <right style="thin">
        <color rgb="FF53722D"/>
      </right>
      <top style="thin">
        <color rgb="FF53722D"/>
      </top>
      <bottom/>
      <diagonal/>
    </border>
    <border>
      <left style="thin">
        <color rgb="FF53722D"/>
      </left>
      <right/>
      <top/>
      <bottom/>
      <diagonal/>
    </border>
    <border>
      <left/>
      <right style="thin">
        <color rgb="FF53722D"/>
      </right>
      <top/>
      <bottom/>
      <diagonal/>
    </border>
    <border>
      <left style="thin">
        <color rgb="FF53722D"/>
      </left>
      <right/>
      <top/>
      <bottom style="thin">
        <color rgb="FF53722D"/>
      </bottom>
      <diagonal/>
    </border>
    <border>
      <left/>
      <right style="thin">
        <color rgb="FF53722D"/>
      </right>
      <top/>
      <bottom style="thin">
        <color rgb="FF53722D"/>
      </bottom>
      <diagonal/>
    </border>
    <border>
      <left style="thin">
        <color rgb="FF53722D"/>
      </left>
      <right/>
      <top style="thin">
        <color rgb="FF53722D"/>
      </top>
      <bottom style="thin">
        <color rgb="FF53722D"/>
      </bottom>
      <diagonal/>
    </border>
    <border>
      <left/>
      <right/>
      <top/>
      <bottom style="thin">
        <color theme="6" tint="-0.499984740745262"/>
      </bottom>
      <diagonal/>
    </border>
    <border>
      <left style="thin">
        <color rgb="FF53722D"/>
      </left>
      <right style="thin">
        <color rgb="FF53722D"/>
      </right>
      <top/>
      <bottom style="thin">
        <color rgb="FF53722D"/>
      </bottom>
      <diagonal/>
    </border>
    <border>
      <left/>
      <right/>
      <top style="thin">
        <color rgb="FF53722D"/>
      </top>
      <bottom style="thin">
        <color rgb="FF53722D"/>
      </bottom>
      <diagonal/>
    </border>
    <border>
      <left/>
      <right/>
      <top/>
      <bottom style="thin">
        <color theme="0"/>
      </bottom>
      <diagonal/>
    </border>
    <border>
      <left style="thin">
        <color rgb="FF53722D"/>
      </left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rgb="FF53722D"/>
      </bottom>
      <diagonal/>
    </border>
    <border>
      <left/>
      <right style="thin">
        <color rgb="FF53722D"/>
      </right>
      <top style="thin">
        <color theme="0"/>
      </top>
      <bottom/>
      <diagonal/>
    </border>
    <border>
      <left style="thin">
        <color rgb="FF53722D"/>
      </left>
      <right/>
      <top style="thin">
        <color theme="0"/>
      </top>
      <bottom style="thin">
        <color rgb="FF53722D"/>
      </bottom>
      <diagonal/>
    </border>
    <border>
      <left/>
      <right style="thin">
        <color rgb="FF53722D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3722D"/>
      </left>
      <right style="thin">
        <color rgb="FF53722D"/>
      </right>
      <top style="thin">
        <color rgb="FF53722D"/>
      </top>
      <bottom/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/>
    <xf numFmtId="167" fontId="2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" fontId="7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23">
    <xf numFmtId="0" fontId="0" fillId="0" borderId="0" xfId="0"/>
    <xf numFmtId="0" fontId="4" fillId="2" borderId="3" xfId="2" applyFont="1" applyFill="1" applyBorder="1"/>
    <xf numFmtId="0" fontId="6" fillId="2" borderId="4" xfId="2" applyFont="1" applyFill="1" applyBorder="1" applyAlignment="1">
      <alignment horizontal="center"/>
    </xf>
    <xf numFmtId="0" fontId="6" fillId="2" borderId="5" xfId="2" applyFont="1" applyFill="1" applyBorder="1" applyAlignment="1">
      <alignment horizontal="center"/>
    </xf>
    <xf numFmtId="0" fontId="4" fillId="2" borderId="0" xfId="2" applyFont="1" applyFill="1" applyBorder="1"/>
    <xf numFmtId="0" fontId="4" fillId="2" borderId="7" xfId="2" applyFont="1" applyFill="1" applyBorder="1"/>
    <xf numFmtId="3" fontId="6" fillId="2" borderId="0" xfId="3" applyNumberFormat="1" applyFont="1" applyFill="1" applyBorder="1"/>
    <xf numFmtId="0" fontId="4" fillId="2" borderId="9" xfId="2" applyFont="1" applyFill="1" applyBorder="1"/>
    <xf numFmtId="0" fontId="6" fillId="2" borderId="7" xfId="3" applyFont="1" applyFill="1" applyBorder="1" applyAlignment="1"/>
    <xf numFmtId="0" fontId="9" fillId="2" borderId="0" xfId="2" applyFont="1" applyFill="1"/>
    <xf numFmtId="0" fontId="9" fillId="2" borderId="0" xfId="2" applyFont="1" applyFill="1" applyBorder="1"/>
    <xf numFmtId="3" fontId="9" fillId="2" borderId="0" xfId="2" applyNumberFormat="1" applyFont="1" applyFill="1"/>
    <xf numFmtId="0" fontId="14" fillId="2" borderId="8" xfId="2" applyFont="1" applyFill="1" applyBorder="1"/>
    <xf numFmtId="0" fontId="12" fillId="0" borderId="0" xfId="0" applyFont="1"/>
    <xf numFmtId="49" fontId="8" fillId="2" borderId="0" xfId="3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 readingOrder="1"/>
    </xf>
    <xf numFmtId="0" fontId="15" fillId="2" borderId="0" xfId="0" applyFont="1" applyFill="1" applyBorder="1" applyAlignment="1">
      <alignment vertical="center" readingOrder="1"/>
    </xf>
    <xf numFmtId="0" fontId="9" fillId="0" borderId="0" xfId="0" applyFont="1"/>
    <xf numFmtId="0" fontId="9" fillId="0" borderId="5" xfId="0" applyFont="1" applyBorder="1"/>
    <xf numFmtId="0" fontId="9" fillId="0" borderId="4" xfId="0" applyFont="1" applyBorder="1"/>
    <xf numFmtId="0" fontId="9" fillId="0" borderId="3" xfId="0" applyFont="1" applyBorder="1"/>
    <xf numFmtId="0" fontId="4" fillId="2" borderId="6" xfId="2" applyFont="1" applyFill="1" applyBorder="1"/>
    <xf numFmtId="0" fontId="6" fillId="2" borderId="0" xfId="2" applyFont="1" applyFill="1" applyBorder="1" applyAlignment="1">
      <alignment horizontal="center"/>
    </xf>
    <xf numFmtId="0" fontId="6" fillId="2" borderId="7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10" fillId="2" borderId="6" xfId="2" applyFont="1" applyFill="1" applyBorder="1"/>
    <xf numFmtId="0" fontId="10" fillId="2" borderId="0" xfId="2" applyFont="1" applyFill="1" applyBorder="1"/>
    <xf numFmtId="0" fontId="10" fillId="2" borderId="7" xfId="2" applyFont="1" applyFill="1" applyBorder="1"/>
    <xf numFmtId="49" fontId="8" fillId="4" borderId="0" xfId="3" applyNumberFormat="1" applyFont="1" applyFill="1" applyBorder="1" applyAlignment="1">
      <alignment vertical="center" wrapText="1"/>
    </xf>
    <xf numFmtId="3" fontId="11" fillId="3" borderId="2" xfId="3" applyNumberFormat="1" applyFont="1" applyFill="1" applyBorder="1"/>
    <xf numFmtId="165" fontId="11" fillId="3" borderId="2" xfId="3" applyNumberFormat="1" applyFont="1" applyFill="1" applyBorder="1"/>
    <xf numFmtId="0" fontId="8" fillId="2" borderId="0" xfId="2" applyFont="1" applyFill="1" applyBorder="1"/>
    <xf numFmtId="0" fontId="8" fillId="2" borderId="0" xfId="3" applyFont="1" applyFill="1" applyBorder="1" applyAlignment="1">
      <alignment horizontal="center"/>
    </xf>
    <xf numFmtId="3" fontId="10" fillId="2" borderId="0" xfId="3" applyNumberFormat="1" applyFont="1" applyFill="1" applyBorder="1"/>
    <xf numFmtId="0" fontId="9" fillId="0" borderId="6" xfId="0" applyFont="1" applyBorder="1"/>
    <xf numFmtId="0" fontId="9" fillId="0" borderId="0" xfId="0" applyFont="1" applyBorder="1"/>
    <xf numFmtId="0" fontId="9" fillId="0" borderId="7" xfId="0" applyFont="1" applyBorder="1"/>
    <xf numFmtId="3" fontId="10" fillId="2" borderId="2" xfId="1" applyNumberFormat="1" applyFont="1" applyFill="1" applyBorder="1"/>
    <xf numFmtId="165" fontId="10" fillId="2" borderId="2" xfId="1" applyNumberFormat="1" applyFont="1" applyFill="1" applyBorder="1"/>
    <xf numFmtId="0" fontId="8" fillId="2" borderId="0" xfId="2" applyFont="1" applyFill="1" applyBorder="1" applyAlignment="1">
      <alignment vertical="center"/>
    </xf>
    <xf numFmtId="3" fontId="11" fillId="3" borderId="2" xfId="3" applyNumberFormat="1" applyFont="1" applyFill="1" applyBorder="1" applyAlignment="1">
      <alignment vertical="center"/>
    </xf>
    <xf numFmtId="3" fontId="10" fillId="2" borderId="2" xfId="3" applyNumberFormat="1" applyFont="1" applyFill="1" applyBorder="1" applyAlignment="1">
      <alignment vertical="center"/>
    </xf>
    <xf numFmtId="3" fontId="8" fillId="2" borderId="2" xfId="3" applyNumberFormat="1" applyFont="1" applyFill="1" applyBorder="1" applyAlignment="1">
      <alignment horizontal="center" vertical="center"/>
    </xf>
    <xf numFmtId="0" fontId="12" fillId="0" borderId="0" xfId="0" applyFont="1" applyBorder="1"/>
    <xf numFmtId="0" fontId="12" fillId="0" borderId="3" xfId="0" applyFont="1" applyBorder="1"/>
    <xf numFmtId="0" fontId="12" fillId="0" borderId="4" xfId="0" applyFont="1" applyBorder="1"/>
    <xf numFmtId="0" fontId="12" fillId="0" borderId="5" xfId="0" applyFont="1" applyBorder="1"/>
    <xf numFmtId="0" fontId="12" fillId="0" borderId="6" xfId="0" applyFont="1" applyBorder="1"/>
    <xf numFmtId="0" fontId="12" fillId="0" borderId="7" xfId="0" applyFont="1" applyBorder="1"/>
    <xf numFmtId="0" fontId="12" fillId="0" borderId="0" xfId="0" applyFont="1" applyBorder="1" applyAlignment="1">
      <alignment horizontal="center"/>
    </xf>
    <xf numFmtId="0" fontId="12" fillId="0" borderId="1" xfId="0" applyFont="1" applyBorder="1"/>
    <xf numFmtId="0" fontId="12" fillId="0" borderId="9" xfId="0" applyFont="1" applyBorder="1"/>
    <xf numFmtId="0" fontId="13" fillId="0" borderId="0" xfId="0" applyFont="1" applyBorder="1" applyAlignment="1">
      <alignment horizont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0" xfId="0" applyFont="1" applyBorder="1"/>
    <xf numFmtId="0" fontId="13" fillId="0" borderId="0" xfId="0" applyFont="1" applyBorder="1" applyAlignment="1"/>
    <xf numFmtId="0" fontId="12" fillId="0" borderId="0" xfId="0" applyFont="1" applyFill="1" applyBorder="1"/>
    <xf numFmtId="0" fontId="13" fillId="0" borderId="0" xfId="0" applyFont="1" applyFill="1" applyBorder="1" applyAlignment="1">
      <alignment horizontal="center"/>
    </xf>
    <xf numFmtId="49" fontId="8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/>
    </xf>
    <xf numFmtId="165" fontId="11" fillId="0" borderId="0" xfId="3" applyNumberFormat="1" applyFont="1" applyFill="1" applyBorder="1"/>
    <xf numFmtId="0" fontId="18" fillId="2" borderId="0" xfId="35" applyFont="1" applyFill="1" applyBorder="1" applyAlignment="1" applyProtection="1"/>
    <xf numFmtId="0" fontId="16" fillId="0" borderId="6" xfId="0" applyFont="1" applyBorder="1"/>
    <xf numFmtId="0" fontId="14" fillId="2" borderId="6" xfId="2" applyFont="1" applyFill="1" applyBorder="1"/>
    <xf numFmtId="3" fontId="11" fillId="3" borderId="2" xfId="3" applyNumberFormat="1" applyFont="1" applyFill="1" applyBorder="1" applyAlignment="1">
      <alignment horizontal="center" vertical="center"/>
    </xf>
    <xf numFmtId="3" fontId="12" fillId="0" borderId="0" xfId="0" applyNumberFormat="1" applyFont="1"/>
    <xf numFmtId="165" fontId="10" fillId="2" borderId="2" xfId="3" applyNumberFormat="1" applyFont="1" applyFill="1" applyBorder="1" applyAlignment="1">
      <alignment vertical="center"/>
    </xf>
    <xf numFmtId="165" fontId="11" fillId="3" borderId="2" xfId="3" applyNumberFormat="1" applyFont="1" applyFill="1" applyBorder="1" applyAlignment="1">
      <alignment vertical="center"/>
    </xf>
    <xf numFmtId="165" fontId="10" fillId="0" borderId="2" xfId="3" applyNumberFormat="1" applyFont="1" applyFill="1" applyBorder="1" applyAlignment="1">
      <alignment vertical="center"/>
    </xf>
    <xf numFmtId="3" fontId="12" fillId="0" borderId="0" xfId="0" applyNumberFormat="1" applyFont="1" applyBorder="1"/>
    <xf numFmtId="165" fontId="10" fillId="2" borderId="2" xfId="3" applyNumberFormat="1" applyFont="1" applyFill="1" applyBorder="1" applyAlignment="1">
      <alignment horizontal="right" vertical="center"/>
    </xf>
    <xf numFmtId="165" fontId="11" fillId="3" borderId="2" xfId="3" applyNumberFormat="1" applyFont="1" applyFill="1" applyBorder="1" applyAlignment="1">
      <alignment horizontal="right" vertical="center"/>
    </xf>
    <xf numFmtId="3" fontId="8" fillId="0" borderId="2" xfId="3" applyNumberFormat="1" applyFont="1" applyFill="1" applyBorder="1" applyAlignment="1">
      <alignment horizontal="center" vertical="center"/>
    </xf>
    <xf numFmtId="3" fontId="10" fillId="0" borderId="2" xfId="3" applyNumberFormat="1" applyFont="1" applyFill="1" applyBorder="1" applyAlignment="1">
      <alignment vertical="center"/>
    </xf>
    <xf numFmtId="165" fontId="10" fillId="0" borderId="2" xfId="3" applyNumberFormat="1" applyFont="1" applyFill="1" applyBorder="1" applyAlignment="1">
      <alignment horizontal="right" vertical="center"/>
    </xf>
    <xf numFmtId="0" fontId="22" fillId="2" borderId="0" xfId="0" applyFont="1" applyFill="1"/>
    <xf numFmtId="0" fontId="2" fillId="2" borderId="6" xfId="2" applyFont="1" applyFill="1" applyBorder="1"/>
    <xf numFmtId="0" fontId="8" fillId="2" borderId="0" xfId="2" applyFont="1" applyFill="1" applyBorder="1" applyAlignment="1">
      <alignment horizontal="left" vertical="center"/>
    </xf>
    <xf numFmtId="0" fontId="10" fillId="2" borderId="0" xfId="2" applyFont="1" applyFill="1" applyBorder="1" applyAlignment="1">
      <alignment vertical="center"/>
    </xf>
    <xf numFmtId="0" fontId="10" fillId="2" borderId="0" xfId="2" applyFont="1" applyFill="1" applyBorder="1" applyAlignment="1">
      <alignment vertical="center" wrapText="1"/>
    </xf>
    <xf numFmtId="0" fontId="10" fillId="2" borderId="0" xfId="2" applyFont="1" applyFill="1" applyBorder="1" applyAlignment="1">
      <alignment horizontal="left" vertical="center"/>
    </xf>
    <xf numFmtId="0" fontId="10" fillId="2" borderId="0" xfId="2" applyFont="1" applyFill="1" applyBorder="1" applyAlignment="1">
      <alignment horizontal="left" vertical="center" wrapText="1"/>
    </xf>
    <xf numFmtId="0" fontId="6" fillId="2" borderId="0" xfId="3" applyFont="1" applyFill="1" applyBorder="1" applyAlignment="1">
      <alignment horizont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8" fillId="0" borderId="0" xfId="35" applyFont="1" applyBorder="1" applyAlignment="1" applyProtection="1"/>
    <xf numFmtId="0" fontId="13" fillId="0" borderId="0" xfId="0" applyFont="1" applyBorder="1" applyAlignment="1">
      <alignment horizont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8" fillId="4" borderId="1" xfId="3" applyNumberFormat="1" applyFont="1" applyFill="1" applyBorder="1" applyAlignment="1">
      <alignment horizontal="center" vertical="center" wrapText="1"/>
    </xf>
    <xf numFmtId="168" fontId="10" fillId="0" borderId="2" xfId="57" applyNumberFormat="1" applyFont="1" applyFill="1" applyBorder="1" applyAlignment="1">
      <alignment vertical="center"/>
    </xf>
    <xf numFmtId="168" fontId="12" fillId="0" borderId="0" xfId="0" applyNumberFormat="1" applyFont="1"/>
    <xf numFmtId="0" fontId="8" fillId="2" borderId="0" xfId="2" applyFont="1" applyFill="1" applyBorder="1" applyAlignment="1">
      <alignment horizontal="left" vertical="center" wrapText="1"/>
    </xf>
    <xf numFmtId="168" fontId="11" fillId="3" borderId="2" xfId="57" applyNumberFormat="1" applyFont="1" applyFill="1" applyBorder="1" applyAlignment="1">
      <alignment vertical="center"/>
    </xf>
    <xf numFmtId="3" fontId="22" fillId="2" borderId="0" xfId="0" applyNumberFormat="1" applyFont="1" applyFill="1"/>
    <xf numFmtId="0" fontId="12" fillId="2" borderId="0" xfId="0" applyFont="1" applyFill="1"/>
    <xf numFmtId="3" fontId="12" fillId="2" borderId="0" xfId="0" applyNumberFormat="1" applyFont="1" applyFill="1"/>
    <xf numFmtId="0" fontId="8" fillId="2" borderId="0" xfId="2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6" fillId="2" borderId="0" xfId="3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4" borderId="1" xfId="3" applyNumberFormat="1" applyFont="1" applyFill="1" applyBorder="1" applyAlignment="1">
      <alignment horizontal="center" vertical="center" wrapText="1"/>
    </xf>
    <xf numFmtId="49" fontId="8" fillId="4" borderId="0" xfId="3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6" fillId="2" borderId="0" xfId="35" applyFont="1" applyFill="1" applyBorder="1" applyAlignment="1" applyProtection="1"/>
    <xf numFmtId="0" fontId="30" fillId="0" borderId="0" xfId="0" applyFont="1" applyBorder="1"/>
    <xf numFmtId="0" fontId="13" fillId="2" borderId="0" xfId="0" applyFont="1" applyFill="1" applyBorder="1"/>
    <xf numFmtId="0" fontId="28" fillId="2" borderId="0" xfId="35" applyFont="1" applyFill="1" applyBorder="1" applyAlignment="1" applyProtection="1"/>
    <xf numFmtId="0" fontId="12" fillId="2" borderId="0" xfId="0" applyFont="1" applyFill="1" applyBorder="1"/>
    <xf numFmtId="0" fontId="27" fillId="2" borderId="8" xfId="2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31" fillId="2" borderId="0" xfId="35" applyFont="1" applyFill="1" applyBorder="1" applyAlignment="1" applyProtection="1"/>
    <xf numFmtId="0" fontId="6" fillId="2" borderId="0" xfId="3" applyFont="1" applyFill="1" applyBorder="1" applyAlignment="1">
      <alignment horizontal="center"/>
    </xf>
    <xf numFmtId="0" fontId="30" fillId="0" borderId="0" xfId="0" applyFont="1" applyFill="1" applyBorder="1"/>
    <xf numFmtId="170" fontId="11" fillId="3" borderId="2" xfId="1" applyNumberFormat="1" applyFont="1" applyFill="1" applyBorder="1"/>
    <xf numFmtId="0" fontId="32" fillId="0" borderId="0" xfId="0" applyFont="1"/>
    <xf numFmtId="165" fontId="10" fillId="2" borderId="2" xfId="3" applyNumberFormat="1" applyFont="1" applyFill="1" applyBorder="1"/>
    <xf numFmtId="3" fontId="10" fillId="2" borderId="2" xfId="3" applyNumberFormat="1" applyFont="1" applyFill="1" applyBorder="1"/>
    <xf numFmtId="169" fontId="10" fillId="2" borderId="2" xfId="1" applyNumberFormat="1" applyFont="1" applyFill="1" applyBorder="1"/>
    <xf numFmtId="4" fontId="11" fillId="2" borderId="1" xfId="3" applyNumberFormat="1" applyFont="1" applyFill="1" applyBorder="1"/>
    <xf numFmtId="0" fontId="10" fillId="0" borderId="0" xfId="0" applyFont="1"/>
    <xf numFmtId="169" fontId="12" fillId="0" borderId="0" xfId="1" applyNumberFormat="1" applyFont="1" applyBorder="1"/>
    <xf numFmtId="3" fontId="10" fillId="0" borderId="0" xfId="0" applyNumberFormat="1" applyFont="1"/>
    <xf numFmtId="3" fontId="22" fillId="0" borderId="0" xfId="0" applyNumberFormat="1" applyFont="1"/>
    <xf numFmtId="0" fontId="22" fillId="0" borderId="0" xfId="0" applyFont="1"/>
    <xf numFmtId="3" fontId="10" fillId="2" borderId="12" xfId="3" applyNumberFormat="1" applyFont="1" applyFill="1" applyBorder="1"/>
    <xf numFmtId="165" fontId="10" fillId="2" borderId="0" xfId="3" applyNumberFormat="1" applyFont="1" applyFill="1" applyBorder="1"/>
    <xf numFmtId="3" fontId="10" fillId="2" borderId="0" xfId="1" applyNumberFormat="1" applyFont="1" applyFill="1" applyBorder="1"/>
    <xf numFmtId="4" fontId="8" fillId="2" borderId="0" xfId="3" applyNumberFormat="1" applyFont="1" applyFill="1" applyBorder="1"/>
    <xf numFmtId="0" fontId="22" fillId="0" borderId="0" xfId="0" applyFont="1" applyFill="1" applyBorder="1"/>
    <xf numFmtId="170" fontId="10" fillId="2" borderId="2" xfId="1" applyNumberFormat="1" applyFont="1" applyFill="1" applyBorder="1" applyAlignment="1">
      <alignment horizontal="right" vertical="center"/>
    </xf>
    <xf numFmtId="43" fontId="12" fillId="0" borderId="0" xfId="1" applyNumberFormat="1" applyFont="1"/>
    <xf numFmtId="171" fontId="12" fillId="0" borderId="0" xfId="1" applyNumberFormat="1" applyFont="1"/>
    <xf numFmtId="3" fontId="10" fillId="2" borderId="0" xfId="3" applyNumberFormat="1" applyFont="1" applyFill="1" applyBorder="1" applyAlignment="1">
      <alignment vertical="center"/>
    </xf>
    <xf numFmtId="165" fontId="12" fillId="2" borderId="2" xfId="3" applyNumberFormat="1" applyFont="1" applyFill="1" applyBorder="1" applyAlignment="1">
      <alignment vertical="center"/>
    </xf>
    <xf numFmtId="172" fontId="22" fillId="2" borderId="0" xfId="1" applyNumberFormat="1" applyFont="1" applyFill="1"/>
    <xf numFmtId="169" fontId="22" fillId="2" borderId="0" xfId="1" applyNumberFormat="1" applyFont="1" applyFill="1"/>
    <xf numFmtId="169" fontId="22" fillId="2" borderId="0" xfId="0" applyNumberFormat="1" applyFont="1" applyFill="1"/>
    <xf numFmtId="170" fontId="22" fillId="2" borderId="0" xfId="1" applyNumberFormat="1" applyFont="1" applyFill="1"/>
    <xf numFmtId="169" fontId="22" fillId="0" borderId="0" xfId="1" applyNumberFormat="1" applyFont="1"/>
    <xf numFmtId="170" fontId="22" fillId="0" borderId="0" xfId="1" applyNumberFormat="1" applyFont="1"/>
    <xf numFmtId="170" fontId="22" fillId="0" borderId="0" xfId="0" applyNumberFormat="1" applyFont="1"/>
    <xf numFmtId="173" fontId="22" fillId="0" borderId="0" xfId="0" applyNumberFormat="1" applyFont="1"/>
    <xf numFmtId="0" fontId="22" fillId="0" borderId="0" xfId="0" applyFont="1" applyAlignment="1">
      <alignment horizontal="right"/>
    </xf>
    <xf numFmtId="169" fontId="10" fillId="0" borderId="2" xfId="1" applyNumberFormat="1" applyFont="1" applyFill="1" applyBorder="1" applyAlignment="1">
      <alignment vertical="center"/>
    </xf>
    <xf numFmtId="169" fontId="11" fillId="3" borderId="2" xfId="1" applyNumberFormat="1" applyFont="1" applyFill="1" applyBorder="1" applyAlignment="1">
      <alignment vertical="center"/>
    </xf>
    <xf numFmtId="169" fontId="12" fillId="0" borderId="0" xfId="0" applyNumberFormat="1" applyFont="1" applyBorder="1"/>
    <xf numFmtId="9" fontId="12" fillId="0" borderId="0" xfId="57" applyFont="1"/>
    <xf numFmtId="174" fontId="12" fillId="0" borderId="0" xfId="57" applyNumberFormat="1" applyFont="1"/>
    <xf numFmtId="169" fontId="22" fillId="0" borderId="0" xfId="0" applyNumberFormat="1" applyFont="1"/>
    <xf numFmtId="0" fontId="22" fillId="2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170" fontId="10" fillId="0" borderId="2" xfId="1" applyNumberFormat="1" applyFont="1" applyFill="1" applyBorder="1" applyAlignment="1">
      <alignment vertical="center"/>
    </xf>
    <xf numFmtId="168" fontId="12" fillId="0" borderId="3" xfId="0" applyNumberFormat="1" applyFont="1" applyBorder="1"/>
    <xf numFmtId="169" fontId="10" fillId="2" borderId="2" xfId="1" applyNumberFormat="1" applyFont="1" applyFill="1" applyBorder="1" applyAlignment="1">
      <alignment vertical="center"/>
    </xf>
    <xf numFmtId="0" fontId="22" fillId="0" borderId="0" xfId="0" applyFont="1" applyAlignment="1">
      <alignment horizontal="left"/>
    </xf>
    <xf numFmtId="164" fontId="22" fillId="2" borderId="0" xfId="58" applyFont="1" applyFill="1"/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168" fontId="10" fillId="2" borderId="2" xfId="57" applyNumberFormat="1" applyFont="1" applyFill="1" applyBorder="1" applyAlignment="1">
      <alignment vertical="center"/>
    </xf>
    <xf numFmtId="168" fontId="22" fillId="0" borderId="0" xfId="0" applyNumberFormat="1" applyFont="1"/>
    <xf numFmtId="169" fontId="11" fillId="3" borderId="2" xfId="1" applyNumberFormat="1" applyFont="1" applyFill="1" applyBorder="1" applyAlignment="1">
      <alignment horizontal="right" vertical="center"/>
    </xf>
    <xf numFmtId="169" fontId="10" fillId="0" borderId="2" xfId="1" applyNumberFormat="1" applyFont="1" applyFill="1" applyBorder="1" applyAlignment="1">
      <alignment horizontal="right" vertical="center"/>
    </xf>
    <xf numFmtId="0" fontId="34" fillId="0" borderId="0" xfId="0" applyFont="1"/>
    <xf numFmtId="0" fontId="34" fillId="0" borderId="0" xfId="0" applyFont="1" applyBorder="1"/>
    <xf numFmtId="0" fontId="34" fillId="2" borderId="0" xfId="0" applyFont="1" applyFill="1"/>
    <xf numFmtId="0" fontId="34" fillId="0" borderId="7" xfId="0" applyFont="1" applyBorder="1"/>
    <xf numFmtId="0" fontId="14" fillId="2" borderId="1" xfId="2" applyFont="1" applyFill="1" applyBorder="1"/>
    <xf numFmtId="0" fontId="9" fillId="2" borderId="14" xfId="2" applyFont="1" applyFill="1" applyBorder="1"/>
    <xf numFmtId="0" fontId="12" fillId="2" borderId="1" xfId="0" applyFont="1" applyFill="1" applyBorder="1"/>
    <xf numFmtId="3" fontId="10" fillId="2" borderId="13" xfId="3" applyNumberFormat="1" applyFont="1" applyFill="1" applyBorder="1"/>
    <xf numFmtId="0" fontId="14" fillId="0" borderId="6" xfId="0" applyFont="1" applyBorder="1"/>
    <xf numFmtId="0" fontId="12" fillId="0" borderId="17" xfId="0" applyFont="1" applyBorder="1"/>
    <xf numFmtId="0" fontId="13" fillId="0" borderId="7" xfId="0" applyFont="1" applyBorder="1" applyAlignment="1">
      <alignment horizontal="center" vertical="center"/>
    </xf>
    <xf numFmtId="0" fontId="14" fillId="0" borderId="8" xfId="2" applyFont="1" applyFill="1" applyBorder="1"/>
    <xf numFmtId="0" fontId="12" fillId="0" borderId="1" xfId="0" applyFont="1" applyFill="1" applyBorder="1"/>
    <xf numFmtId="3" fontId="10" fillId="0" borderId="7" xfId="3" applyNumberFormat="1" applyFont="1" applyFill="1" applyBorder="1" applyAlignment="1">
      <alignment vertical="center"/>
    </xf>
    <xf numFmtId="3" fontId="11" fillId="0" borderId="7" xfId="3" applyNumberFormat="1" applyFont="1" applyFill="1" applyBorder="1" applyAlignment="1">
      <alignment vertical="center"/>
    </xf>
    <xf numFmtId="0" fontId="37" fillId="0" borderId="0" xfId="0" applyFont="1"/>
    <xf numFmtId="164" fontId="36" fillId="0" borderId="0" xfId="0" applyNumberFormat="1" applyFont="1" applyAlignment="1">
      <alignment horizontal="left"/>
    </xf>
    <xf numFmtId="169" fontId="35" fillId="0" borderId="0" xfId="1" applyNumberFormat="1" applyFont="1"/>
    <xf numFmtId="0" fontId="16" fillId="0" borderId="1" xfId="0" applyFont="1" applyBorder="1"/>
    <xf numFmtId="0" fontId="13" fillId="0" borderId="7" xfId="0" applyFont="1" applyBorder="1" applyAlignment="1">
      <alignment horizontal="center"/>
    </xf>
    <xf numFmtId="49" fontId="8" fillId="4" borderId="7" xfId="3" applyNumberFormat="1" applyFont="1" applyFill="1" applyBorder="1" applyAlignment="1">
      <alignment horizontal="center" vertical="center"/>
    </xf>
    <xf numFmtId="49" fontId="8" fillId="2" borderId="7" xfId="3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22" fillId="2" borderId="0" xfId="0" applyFont="1" applyFill="1" applyBorder="1"/>
    <xf numFmtId="0" fontId="14" fillId="0" borderId="0" xfId="2" applyFont="1" applyFill="1" applyBorder="1"/>
    <xf numFmtId="0" fontId="8" fillId="4" borderId="1" xfId="3" applyNumberFormat="1" applyFont="1" applyFill="1" applyBorder="1" applyAlignment="1">
      <alignment horizontal="center" vertical="center"/>
    </xf>
    <xf numFmtId="0" fontId="30" fillId="2" borderId="0" xfId="0" applyFont="1" applyFill="1" applyBorder="1"/>
    <xf numFmtId="0" fontId="30" fillId="2" borderId="0" xfId="0" applyFont="1" applyFill="1"/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169" fontId="10" fillId="0" borderId="2" xfId="1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2" fontId="12" fillId="0" borderId="0" xfId="0" applyNumberFormat="1" applyFont="1"/>
    <xf numFmtId="164" fontId="22" fillId="0" borderId="0" xfId="58" applyFont="1"/>
    <xf numFmtId="169" fontId="12" fillId="0" borderId="0" xfId="0" applyNumberFormat="1" applyFont="1"/>
    <xf numFmtId="164" fontId="11" fillId="3" borderId="2" xfId="58" applyFont="1" applyFill="1" applyBorder="1" applyAlignment="1">
      <alignment vertical="center"/>
    </xf>
    <xf numFmtId="164" fontId="11" fillId="3" borderId="2" xfId="58" applyFont="1" applyFill="1" applyBorder="1" applyAlignment="1">
      <alignment horizontal="right" vertical="center"/>
    </xf>
    <xf numFmtId="164" fontId="10" fillId="0" borderId="2" xfId="58" applyFont="1" applyFill="1" applyBorder="1" applyAlignment="1">
      <alignment vertical="center"/>
    </xf>
    <xf numFmtId="164" fontId="10" fillId="0" borderId="2" xfId="58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49" fontId="8" fillId="4" borderId="1" xfId="3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vertical="center"/>
    </xf>
    <xf numFmtId="0" fontId="16" fillId="0" borderId="1" xfId="0" applyFont="1" applyFill="1" applyBorder="1"/>
    <xf numFmtId="49" fontId="8" fillId="4" borderId="1" xfId="3" applyNumberFormat="1" applyFont="1" applyFill="1" applyBorder="1" applyAlignment="1">
      <alignment horizontal="center" vertical="top" wrapText="1"/>
    </xf>
    <xf numFmtId="49" fontId="8" fillId="4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49" fontId="8" fillId="4" borderId="1" xfId="3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0" fontId="10" fillId="0" borderId="2" xfId="1" applyNumberFormat="1" applyFont="1" applyFill="1" applyBorder="1" applyAlignment="1">
      <alignment horizontal="right" vertical="center"/>
    </xf>
    <xf numFmtId="1" fontId="22" fillId="0" borderId="0" xfId="0" applyNumberFormat="1" applyFont="1"/>
    <xf numFmtId="0" fontId="14" fillId="0" borderId="6" xfId="2" applyFont="1" applyFill="1" applyBorder="1"/>
    <xf numFmtId="0" fontId="16" fillId="0" borderId="16" xfId="0" applyFont="1" applyBorder="1"/>
    <xf numFmtId="0" fontId="13" fillId="0" borderId="0" xfId="0" applyFont="1" applyBorder="1" applyAlignment="1">
      <alignment horizontal="center"/>
    </xf>
    <xf numFmtId="164" fontId="10" fillId="0" borderId="2" xfId="58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0" fontId="30" fillId="2" borderId="7" xfId="0" applyFont="1" applyFill="1" applyBorder="1"/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8" fillId="2" borderId="7" xfId="35" applyFont="1" applyFill="1" applyBorder="1" applyAlignment="1" applyProtection="1"/>
    <xf numFmtId="3" fontId="10" fillId="0" borderId="0" xfId="3" applyNumberFormat="1" applyFont="1" applyFill="1" applyBorder="1" applyAlignment="1">
      <alignment vertical="center"/>
    </xf>
    <xf numFmtId="165" fontId="10" fillId="0" borderId="0" xfId="3" applyNumberFormat="1" applyFont="1" applyFill="1" applyBorder="1" applyAlignment="1">
      <alignment vertical="center"/>
    </xf>
    <xf numFmtId="165" fontId="10" fillId="0" borderId="0" xfId="3" applyNumberFormat="1" applyFont="1" applyFill="1" applyBorder="1" applyAlignment="1">
      <alignment horizontal="right" vertical="center"/>
    </xf>
    <xf numFmtId="3" fontId="8" fillId="0" borderId="0" xfId="3" applyNumberFormat="1" applyFont="1" applyFill="1" applyBorder="1" applyAlignment="1">
      <alignment horizontal="center" vertical="center"/>
    </xf>
    <xf numFmtId="0" fontId="13" fillId="0" borderId="7" xfId="0" applyFont="1" applyBorder="1" applyAlignment="1"/>
    <xf numFmtId="168" fontId="10" fillId="0" borderId="0" xfId="0" applyNumberFormat="1" applyFont="1"/>
    <xf numFmtId="164" fontId="10" fillId="0" borderId="0" xfId="58" applyFont="1"/>
    <xf numFmtId="164" fontId="10" fillId="0" borderId="0" xfId="0" applyNumberFormat="1" applyFont="1"/>
    <xf numFmtId="0" fontId="40" fillId="0" borderId="0" xfId="0" applyFont="1" applyAlignment="1">
      <alignment vertical="center" wrapText="1"/>
    </xf>
    <xf numFmtId="165" fontId="32" fillId="0" borderId="0" xfId="0" applyNumberFormat="1" applyFont="1"/>
    <xf numFmtId="165" fontId="22" fillId="0" borderId="0" xfId="0" applyNumberFormat="1" applyFont="1"/>
    <xf numFmtId="3" fontId="13" fillId="0" borderId="0" xfId="0" applyNumberFormat="1" applyFont="1" applyBorder="1" applyAlignment="1">
      <alignment horizontal="center"/>
    </xf>
    <xf numFmtId="3" fontId="10" fillId="2" borderId="0" xfId="2" applyNumberFormat="1" applyFont="1" applyFill="1" applyBorder="1"/>
    <xf numFmtId="0" fontId="29" fillId="2" borderId="0" xfId="35" applyFont="1" applyFill="1" applyBorder="1" applyAlignment="1" applyProtection="1"/>
    <xf numFmtId="0" fontId="12" fillId="2" borderId="7" xfId="0" applyFont="1" applyFill="1" applyBorder="1"/>
    <xf numFmtId="165" fontId="11" fillId="2" borderId="1" xfId="3" applyNumberFormat="1" applyFont="1" applyFill="1" applyBorder="1"/>
    <xf numFmtId="164" fontId="10" fillId="0" borderId="0" xfId="58" applyFont="1" applyFill="1" applyBorder="1" applyAlignment="1">
      <alignment horizontal="right" vertical="center"/>
    </xf>
    <xf numFmtId="3" fontId="10" fillId="0" borderId="2" xfId="3" applyNumberFormat="1" applyFont="1" applyFill="1" applyBorder="1" applyAlignment="1">
      <alignment horizontal="center" vertical="center"/>
    </xf>
    <xf numFmtId="3" fontId="22" fillId="0" borderId="0" xfId="0" applyNumberFormat="1" applyFont="1" applyBorder="1"/>
    <xf numFmtId="165" fontId="11" fillId="3" borderId="10" xfId="3" applyNumberFormat="1" applyFont="1" applyFill="1" applyBorder="1"/>
    <xf numFmtId="168" fontId="10" fillId="0" borderId="2" xfId="58" applyNumberFormat="1" applyFont="1" applyFill="1" applyBorder="1" applyAlignment="1">
      <alignment horizontal="right" vertical="center"/>
    </xf>
    <xf numFmtId="168" fontId="10" fillId="0" borderId="2" xfId="58" applyNumberFormat="1" applyFont="1" applyFill="1" applyBorder="1" applyAlignment="1">
      <alignment vertical="center"/>
    </xf>
    <xf numFmtId="168" fontId="22" fillId="2" borderId="0" xfId="0" applyNumberFormat="1" applyFont="1" applyFill="1"/>
    <xf numFmtId="49" fontId="8" fillId="2" borderId="4" xfId="3" applyNumberFormat="1" applyFont="1" applyFill="1" applyBorder="1" applyAlignment="1">
      <alignment vertical="center" wrapText="1"/>
    </xf>
    <xf numFmtId="3" fontId="11" fillId="0" borderId="0" xfId="3" applyNumberFormat="1" applyFont="1" applyFill="1" applyBorder="1" applyAlignment="1">
      <alignment vertical="center"/>
    </xf>
    <xf numFmtId="0" fontId="14" fillId="2" borderId="18" xfId="2" applyFont="1" applyFill="1" applyBorder="1"/>
    <xf numFmtId="0" fontId="16" fillId="0" borderId="6" xfId="0" applyFont="1" applyFill="1" applyBorder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29" fillId="2" borderId="1" xfId="35" applyFont="1" applyFill="1" applyBorder="1" applyAlignment="1" applyProtection="1">
      <alignment vertical="center"/>
    </xf>
    <xf numFmtId="0" fontId="27" fillId="2" borderId="15" xfId="2" applyFont="1" applyFill="1" applyBorder="1" applyAlignment="1">
      <alignment vertical="center"/>
    </xf>
    <xf numFmtId="3" fontId="16" fillId="0" borderId="1" xfId="0" applyNumberFormat="1" applyFont="1" applyBorder="1"/>
    <xf numFmtId="169" fontId="16" fillId="0" borderId="1" xfId="0" applyNumberFormat="1" applyFont="1" applyBorder="1"/>
    <xf numFmtId="49" fontId="8" fillId="4" borderId="1" xfId="3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3" fontId="10" fillId="0" borderId="2" xfId="1" applyNumberFormat="1" applyFont="1" applyFill="1" applyBorder="1" applyAlignment="1">
      <alignment horizontal="center" vertical="center"/>
    </xf>
    <xf numFmtId="3" fontId="10" fillId="2" borderId="2" xfId="3" applyNumberFormat="1" applyFont="1" applyFill="1" applyBorder="1" applyAlignment="1">
      <alignment horizontal="center" vertical="center"/>
    </xf>
    <xf numFmtId="170" fontId="10" fillId="2" borderId="2" xfId="1" applyNumberFormat="1" applyFont="1" applyFill="1" applyBorder="1" applyAlignment="1">
      <alignment vertical="center"/>
    </xf>
    <xf numFmtId="169" fontId="10" fillId="2" borderId="2" xfId="1" applyNumberFormat="1" applyFont="1" applyFill="1" applyBorder="1" applyAlignment="1">
      <alignment horizontal="right" vertical="center"/>
    </xf>
    <xf numFmtId="164" fontId="10" fillId="2" borderId="2" xfId="58" applyFont="1" applyFill="1" applyBorder="1" applyAlignment="1">
      <alignment vertical="center"/>
    </xf>
    <xf numFmtId="164" fontId="10" fillId="2" borderId="2" xfId="58" applyFont="1" applyFill="1" applyBorder="1" applyAlignment="1">
      <alignment horizontal="right" vertical="center"/>
    </xf>
    <xf numFmtId="164" fontId="10" fillId="2" borderId="2" xfId="58" applyFont="1" applyFill="1" applyBorder="1" applyAlignment="1">
      <alignment horizontal="center" vertical="center"/>
    </xf>
    <xf numFmtId="176" fontId="9" fillId="2" borderId="0" xfId="2" applyNumberFormat="1" applyFont="1" applyFill="1"/>
    <xf numFmtId="165" fontId="9" fillId="2" borderId="0" xfId="2" applyNumberFormat="1" applyFont="1" applyFill="1"/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2" fontId="11" fillId="3" borderId="2" xfId="1" applyNumberFormat="1" applyFont="1" applyFill="1" applyBorder="1" applyAlignment="1">
      <alignment vertical="center"/>
    </xf>
    <xf numFmtId="2" fontId="10" fillId="2" borderId="2" xfId="1" applyNumberFormat="1" applyFont="1" applyFill="1" applyBorder="1" applyAlignment="1">
      <alignment vertical="center"/>
    </xf>
    <xf numFmtId="43" fontId="11" fillId="3" borderId="2" xfId="1" applyNumberFormat="1" applyFont="1" applyFill="1" applyBorder="1" applyAlignment="1">
      <alignment vertical="center"/>
    </xf>
    <xf numFmtId="43" fontId="10" fillId="0" borderId="2" xfId="1" applyNumberFormat="1" applyFont="1" applyFill="1" applyBorder="1" applyAlignment="1">
      <alignment vertical="center"/>
    </xf>
    <xf numFmtId="43" fontId="10" fillId="2" borderId="2" xfId="1" applyNumberFormat="1" applyFont="1" applyFill="1" applyBorder="1" applyAlignment="1">
      <alignment vertical="center"/>
    </xf>
    <xf numFmtId="43" fontId="11" fillId="3" borderId="2" xfId="1" applyNumberFormat="1" applyFont="1" applyFill="1" applyBorder="1" applyAlignment="1">
      <alignment horizontal="right" vertical="center"/>
    </xf>
    <xf numFmtId="43" fontId="10" fillId="0" borderId="2" xfId="1" applyNumberFormat="1" applyFont="1" applyFill="1" applyBorder="1" applyAlignment="1">
      <alignment horizontal="right" vertical="center"/>
    </xf>
    <xf numFmtId="43" fontId="10" fillId="2" borderId="2" xfId="58" applyNumberFormat="1" applyFont="1" applyFill="1" applyBorder="1" applyAlignment="1">
      <alignment horizontal="right" vertical="center"/>
    </xf>
    <xf numFmtId="43" fontId="11" fillId="3" borderId="2" xfId="1" applyNumberFormat="1" applyFont="1" applyFill="1" applyBorder="1" applyAlignment="1">
      <alignment horizontal="center" vertical="center"/>
    </xf>
    <xf numFmtId="43" fontId="10" fillId="2" borderId="2" xfId="58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49" fontId="8" fillId="4" borderId="0" xfId="3" applyNumberFormat="1" applyFont="1" applyFill="1" applyBorder="1" applyAlignment="1">
      <alignment horizontal="center" vertical="center" wrapText="1"/>
    </xf>
    <xf numFmtId="49" fontId="8" fillId="2" borderId="0" xfId="3" applyNumberFormat="1" applyFont="1" applyFill="1" applyBorder="1" applyAlignment="1">
      <alignment horizontal="center" vertical="center" wrapText="1"/>
    </xf>
    <xf numFmtId="49" fontId="8" fillId="2" borderId="0" xfId="3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5" borderId="0" xfId="0" applyFont="1" applyFill="1" applyAlignment="1">
      <alignment vertical="center"/>
    </xf>
    <xf numFmtId="0" fontId="12" fillId="5" borderId="0" xfId="0" applyFont="1" applyFill="1" applyAlignment="1">
      <alignment vertical="center"/>
    </xf>
    <xf numFmtId="0" fontId="13" fillId="0" borderId="0" xfId="0" applyFont="1"/>
    <xf numFmtId="165" fontId="10" fillId="2" borderId="12" xfId="3" applyNumberFormat="1" applyFont="1" applyFill="1" applyBorder="1" applyAlignment="1">
      <alignment vertical="center"/>
    </xf>
    <xf numFmtId="3" fontId="8" fillId="2" borderId="12" xfId="3" applyNumberFormat="1" applyFont="1" applyFill="1" applyBorder="1" applyAlignment="1">
      <alignment horizontal="center" vertical="center"/>
    </xf>
    <xf numFmtId="0" fontId="41" fillId="2" borderId="0" xfId="0" applyFont="1" applyFill="1" applyAlignment="1">
      <alignment vertical="center"/>
    </xf>
    <xf numFmtId="165" fontId="10" fillId="2" borderId="1" xfId="3" applyNumberFormat="1" applyFont="1" applyFill="1" applyBorder="1" applyAlignment="1">
      <alignment vertical="center"/>
    </xf>
    <xf numFmtId="3" fontId="8" fillId="2" borderId="1" xfId="3" applyNumberFormat="1" applyFont="1" applyFill="1" applyBorder="1" applyAlignment="1">
      <alignment horizontal="center" vertical="center"/>
    </xf>
    <xf numFmtId="0" fontId="12" fillId="0" borderId="19" xfId="0" applyFont="1" applyBorder="1"/>
    <xf numFmtId="165" fontId="10" fillId="2" borderId="0" xfId="3" applyNumberFormat="1" applyFont="1" applyFill="1" applyBorder="1" applyAlignment="1">
      <alignment vertical="center"/>
    </xf>
    <xf numFmtId="3" fontId="8" fillId="2" borderId="0" xfId="3" applyNumberFormat="1" applyFont="1" applyFill="1" applyBorder="1" applyAlignment="1">
      <alignment horizontal="center" vertical="center"/>
    </xf>
    <xf numFmtId="3" fontId="10" fillId="2" borderId="0" xfId="3" applyNumberFormat="1" applyFont="1" applyFill="1" applyBorder="1" applyAlignment="1">
      <alignment horizontal="center" vertical="center"/>
    </xf>
    <xf numFmtId="165" fontId="22" fillId="2" borderId="0" xfId="3" applyNumberFormat="1" applyFont="1" applyFill="1" applyBorder="1" applyAlignment="1">
      <alignment vertical="center"/>
    </xf>
    <xf numFmtId="0" fontId="13" fillId="0" borderId="0" xfId="0" applyFont="1" applyBorder="1" applyAlignment="1">
      <alignment wrapText="1"/>
    </xf>
    <xf numFmtId="165" fontId="10" fillId="0" borderId="12" xfId="3" applyNumberFormat="1" applyFont="1" applyFill="1" applyBorder="1" applyAlignment="1">
      <alignment vertical="center"/>
    </xf>
    <xf numFmtId="165" fontId="12" fillId="2" borderId="0" xfId="3" applyNumberFormat="1" applyFont="1" applyFill="1" applyBorder="1" applyAlignment="1">
      <alignment vertical="center"/>
    </xf>
    <xf numFmtId="3" fontId="10" fillId="0" borderId="12" xfId="3" applyNumberFormat="1" applyFont="1" applyFill="1" applyBorder="1" applyAlignment="1">
      <alignment vertical="center"/>
    </xf>
    <xf numFmtId="165" fontId="10" fillId="2" borderId="0" xfId="3" applyNumberFormat="1" applyFont="1" applyFill="1" applyBorder="1" applyAlignment="1">
      <alignment horizontal="right" vertical="center"/>
    </xf>
    <xf numFmtId="165" fontId="8" fillId="2" borderId="0" xfId="3" applyNumberFormat="1" applyFont="1" applyFill="1" applyBorder="1" applyAlignment="1">
      <alignment vertical="center"/>
    </xf>
    <xf numFmtId="169" fontId="10" fillId="0" borderId="0" xfId="1" applyNumberFormat="1" applyFont="1" applyFill="1" applyBorder="1" applyAlignment="1">
      <alignment vertical="center"/>
    </xf>
    <xf numFmtId="49" fontId="8" fillId="2" borderId="0" xfId="3" applyNumberFormat="1" applyFont="1" applyFill="1" applyBorder="1" applyAlignment="1">
      <alignment vertical="center" wrapText="1"/>
    </xf>
    <xf numFmtId="169" fontId="10" fillId="2" borderId="0" xfId="1" applyNumberFormat="1" applyFont="1" applyFill="1" applyBorder="1" applyAlignment="1">
      <alignment vertical="center"/>
    </xf>
    <xf numFmtId="3" fontId="22" fillId="2" borderId="0" xfId="3" applyNumberFormat="1" applyFont="1" applyFill="1" applyBorder="1" applyAlignment="1">
      <alignment vertical="center"/>
    </xf>
    <xf numFmtId="170" fontId="10" fillId="0" borderId="0" xfId="1" applyNumberFormat="1" applyFont="1" applyFill="1" applyBorder="1" applyAlignment="1">
      <alignment vertical="center"/>
    </xf>
    <xf numFmtId="0" fontId="12" fillId="0" borderId="0" xfId="0" applyFont="1" applyBorder="1" applyAlignment="1"/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3" fontId="10" fillId="0" borderId="0" xfId="3" applyNumberFormat="1" applyFont="1" applyFill="1" applyBorder="1" applyAlignment="1">
      <alignment horizontal="center" vertical="center"/>
    </xf>
    <xf numFmtId="4" fontId="10" fillId="0" borderId="0" xfId="3" applyNumberFormat="1" applyFont="1" applyFill="1" applyBorder="1" applyAlignment="1">
      <alignment vertical="center"/>
    </xf>
    <xf numFmtId="168" fontId="10" fillId="2" borderId="0" xfId="57" applyNumberFormat="1" applyFont="1" applyFill="1" applyBorder="1" applyAlignment="1">
      <alignment vertical="center"/>
    </xf>
    <xf numFmtId="168" fontId="10" fillId="0" borderId="0" xfId="57" applyNumberFormat="1" applyFont="1" applyFill="1" applyBorder="1" applyAlignment="1">
      <alignment vertical="center"/>
    </xf>
    <xf numFmtId="169" fontId="10" fillId="0" borderId="0" xfId="1" applyNumberFormat="1" applyFont="1" applyFill="1" applyBorder="1" applyAlignment="1">
      <alignment horizontal="right" vertical="center"/>
    </xf>
    <xf numFmtId="43" fontId="10" fillId="0" borderId="0" xfId="1" applyFont="1" applyFill="1" applyBorder="1" applyAlignment="1">
      <alignment horizontal="center" vertical="center"/>
    </xf>
    <xf numFmtId="169" fontId="10" fillId="0" borderId="0" xfId="1" applyNumberFormat="1" applyFont="1" applyFill="1" applyBorder="1" applyAlignment="1">
      <alignment horizontal="center" vertical="center"/>
    </xf>
    <xf numFmtId="43" fontId="10" fillId="0" borderId="0" xfId="1" applyFont="1" applyFill="1" applyBorder="1" applyAlignment="1">
      <alignment horizontal="right" vertical="center"/>
    </xf>
    <xf numFmtId="2" fontId="10" fillId="0" borderId="0" xfId="58" applyNumberFormat="1" applyFont="1" applyFill="1" applyBorder="1" applyAlignment="1">
      <alignment horizontal="right" vertical="center"/>
    </xf>
    <xf numFmtId="168" fontId="10" fillId="0" borderId="0" xfId="1" applyNumberFormat="1" applyFont="1" applyFill="1" applyBorder="1" applyAlignment="1">
      <alignment horizontal="right" vertical="center"/>
    </xf>
    <xf numFmtId="175" fontId="10" fillId="0" borderId="0" xfId="1" applyNumberFormat="1" applyFont="1" applyFill="1" applyBorder="1" applyAlignment="1">
      <alignment horizontal="right" vertical="center"/>
    </xf>
    <xf numFmtId="168" fontId="10" fillId="0" borderId="0" xfId="58" applyNumberFormat="1" applyFont="1" applyFill="1" applyBorder="1" applyAlignment="1">
      <alignment horizontal="right" vertical="center"/>
    </xf>
    <xf numFmtId="164" fontId="10" fillId="0" borderId="0" xfId="58" applyFont="1" applyFill="1" applyBorder="1" applyAlignment="1">
      <alignment vertical="center"/>
    </xf>
    <xf numFmtId="168" fontId="10" fillId="0" borderId="0" xfId="58" applyNumberFormat="1" applyFont="1" applyFill="1" applyBorder="1" applyAlignment="1">
      <alignment vertical="center"/>
    </xf>
    <xf numFmtId="2" fontId="10" fillId="0" borderId="0" xfId="58" applyNumberFormat="1" applyFont="1" applyFill="1" applyBorder="1" applyAlignment="1">
      <alignment vertical="center"/>
    </xf>
    <xf numFmtId="43" fontId="10" fillId="0" borderId="0" xfId="58" applyNumberFormat="1" applyFont="1" applyFill="1" applyBorder="1" applyAlignment="1">
      <alignment vertical="center"/>
    </xf>
    <xf numFmtId="170" fontId="10" fillId="0" borderId="0" xfId="58" applyNumberFormat="1" applyFont="1" applyFill="1" applyBorder="1" applyAlignment="1">
      <alignment vertical="center"/>
    </xf>
    <xf numFmtId="2" fontId="10" fillId="0" borderId="0" xfId="1" applyNumberFormat="1" applyFont="1" applyFill="1" applyBorder="1" applyAlignment="1">
      <alignment vertical="center"/>
    </xf>
    <xf numFmtId="43" fontId="10" fillId="0" borderId="0" xfId="1" applyNumberFormat="1" applyFont="1" applyFill="1" applyBorder="1" applyAlignment="1">
      <alignment vertical="center"/>
    </xf>
    <xf numFmtId="43" fontId="10" fillId="0" borderId="0" xfId="1" applyNumberFormat="1" applyFont="1" applyFill="1" applyBorder="1" applyAlignment="1">
      <alignment horizontal="right" vertical="center"/>
    </xf>
    <xf numFmtId="43" fontId="10" fillId="0" borderId="0" xfId="1" applyNumberFormat="1" applyFont="1" applyFill="1" applyBorder="1" applyAlignment="1">
      <alignment horizontal="center" vertical="center"/>
    </xf>
    <xf numFmtId="170" fontId="10" fillId="0" borderId="0" xfId="1" applyNumberFormat="1" applyFont="1" applyFill="1" applyBorder="1" applyAlignment="1">
      <alignment horizontal="right" vertical="center"/>
    </xf>
    <xf numFmtId="164" fontId="10" fillId="0" borderId="0" xfId="58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3" fillId="2" borderId="6" xfId="2" applyFont="1" applyFill="1" applyBorder="1" applyAlignment="1">
      <alignment horizontal="center"/>
    </xf>
    <xf numFmtId="0" fontId="44" fillId="0" borderId="0" xfId="0" applyFont="1"/>
    <xf numFmtId="0" fontId="43" fillId="0" borderId="0" xfId="0" applyFont="1"/>
    <xf numFmtId="0" fontId="32" fillId="2" borderId="0" xfId="2" applyFont="1" applyFill="1" applyAlignment="1">
      <alignment horizontal="center"/>
    </xf>
    <xf numFmtId="0" fontId="32" fillId="2" borderId="0" xfId="2" applyFont="1" applyFill="1"/>
    <xf numFmtId="168" fontId="32" fillId="0" borderId="0" xfId="0" applyNumberFormat="1" applyFont="1"/>
    <xf numFmtId="165" fontId="32" fillId="2" borderId="0" xfId="2" applyNumberFormat="1" applyFont="1" applyFill="1"/>
    <xf numFmtId="3" fontId="32" fillId="0" borderId="0" xfId="0" applyNumberFormat="1" applyFont="1"/>
    <xf numFmtId="0" fontId="32" fillId="2" borderId="0" xfId="0" applyFont="1" applyFill="1"/>
    <xf numFmtId="0" fontId="40" fillId="2" borderId="0" xfId="0" applyFont="1" applyFill="1" applyAlignment="1">
      <alignment horizontal="center" vertical="center" readingOrder="1"/>
    </xf>
    <xf numFmtId="0" fontId="44" fillId="2" borderId="0" xfId="2" applyFont="1" applyFill="1"/>
    <xf numFmtId="0" fontId="14" fillId="2" borderId="1" xfId="2" applyFont="1" applyFill="1" applyBorder="1" applyAlignment="1">
      <alignment horizontal="left" vertical="center"/>
    </xf>
    <xf numFmtId="0" fontId="9" fillId="0" borderId="1" xfId="0" applyFont="1" applyBorder="1"/>
    <xf numFmtId="165" fontId="9" fillId="2" borderId="0" xfId="2" applyNumberFormat="1" applyFont="1" applyFill="1" applyBorder="1"/>
    <xf numFmtId="0" fontId="14" fillId="2" borderId="14" xfId="2" applyFont="1" applyFill="1" applyBorder="1"/>
    <xf numFmtId="3" fontId="43" fillId="2" borderId="6" xfId="2" applyNumberFormat="1" applyFont="1" applyFill="1" applyBorder="1" applyAlignment="1">
      <alignment horizontal="center"/>
    </xf>
    <xf numFmtId="165" fontId="32" fillId="0" borderId="0" xfId="1" applyNumberFormat="1" applyFont="1"/>
    <xf numFmtId="0" fontId="13" fillId="0" borderId="0" xfId="0" applyFont="1" applyBorder="1" applyAlignment="1">
      <alignment vertical="center"/>
    </xf>
    <xf numFmtId="0" fontId="10" fillId="5" borderId="0" xfId="0" applyFont="1" applyFill="1" applyAlignment="1">
      <alignment vertical="center"/>
    </xf>
    <xf numFmtId="165" fontId="11" fillId="3" borderId="2" xfId="1" applyNumberFormat="1" applyFont="1" applyFill="1" applyBorder="1"/>
    <xf numFmtId="165" fontId="12" fillId="0" borderId="2" xfId="0" applyNumberFormat="1" applyFont="1" applyBorder="1" applyAlignment="1">
      <alignment horizontal="right" vertical="center"/>
    </xf>
    <xf numFmtId="0" fontId="32" fillId="0" borderId="0" xfId="0" applyFont="1" applyFill="1"/>
    <xf numFmtId="0" fontId="32" fillId="0" borderId="0" xfId="0" applyFont="1" applyFill="1" applyBorder="1"/>
    <xf numFmtId="165" fontId="11" fillId="3" borderId="2" xfId="0" applyNumberFormat="1" applyFont="1" applyFill="1" applyBorder="1" applyAlignment="1">
      <alignment horizontal="right" vertical="center"/>
    </xf>
    <xf numFmtId="0" fontId="13" fillId="0" borderId="7" xfId="0" applyFont="1" applyBorder="1" applyAlignment="1">
      <alignment vertical="center"/>
    </xf>
    <xf numFmtId="165" fontId="12" fillId="0" borderId="2" xfId="0" applyNumberFormat="1" applyFont="1" applyBorder="1" applyAlignment="1">
      <alignment horizontal="right"/>
    </xf>
    <xf numFmtId="165" fontId="12" fillId="0" borderId="2" xfId="0" applyNumberFormat="1" applyFont="1" applyBorder="1"/>
    <xf numFmtId="170" fontId="10" fillId="2" borderId="0" xfId="1" applyNumberFormat="1" applyFont="1" applyFill="1" applyBorder="1" applyAlignment="1">
      <alignment horizontal="right" vertical="center"/>
    </xf>
    <xf numFmtId="165" fontId="10" fillId="2" borderId="2" xfId="1" applyNumberFormat="1" applyFont="1" applyFill="1" applyBorder="1" applyAlignment="1">
      <alignment horizontal="right" vertical="center"/>
    </xf>
    <xf numFmtId="3" fontId="10" fillId="2" borderId="0" xfId="3" applyNumberFormat="1" applyFont="1" applyFill="1" applyBorder="1" applyAlignment="1">
      <alignment horizontal="right" vertical="center"/>
    </xf>
    <xf numFmtId="0" fontId="10" fillId="2" borderId="0" xfId="0" applyFont="1" applyFill="1"/>
    <xf numFmtId="0" fontId="10" fillId="2" borderId="0" xfId="0" applyFont="1" applyFill="1" applyAlignment="1">
      <alignment wrapText="1"/>
    </xf>
    <xf numFmtId="0" fontId="10" fillId="2" borderId="6" xfId="0" applyFont="1" applyFill="1" applyBorder="1" applyAlignment="1">
      <alignment wrapText="1"/>
    </xf>
    <xf numFmtId="165" fontId="10" fillId="0" borderId="0" xfId="0" applyNumberFormat="1" applyFont="1"/>
    <xf numFmtId="165" fontId="10" fillId="2" borderId="2" xfId="3" applyNumberFormat="1" applyFont="1" applyFill="1" applyBorder="1" applyAlignment="1">
      <alignment horizontal="right" vertical="center" wrapText="1"/>
    </xf>
    <xf numFmtId="3" fontId="10" fillId="0" borderId="0" xfId="3" applyNumberFormat="1" applyFont="1" applyFill="1" applyBorder="1" applyAlignment="1">
      <alignment horizontal="right" vertical="center"/>
    </xf>
    <xf numFmtId="170" fontId="10" fillId="2" borderId="2" xfId="3" applyNumberFormat="1" applyFont="1" applyFill="1" applyBorder="1"/>
    <xf numFmtId="165" fontId="22" fillId="2" borderId="0" xfId="0" applyNumberFormat="1" applyFont="1" applyFill="1"/>
    <xf numFmtId="0" fontId="13" fillId="0" borderId="0" xfId="0" applyFont="1" applyBorder="1" applyAlignment="1">
      <alignment horizontal="center" vertical="center"/>
    </xf>
    <xf numFmtId="0" fontId="8" fillId="4" borderId="1" xfId="3" applyNumberFormat="1" applyFont="1" applyFill="1" applyBorder="1" applyAlignment="1">
      <alignment horizontal="center" vertical="center" wrapText="1"/>
    </xf>
    <xf numFmtId="3" fontId="10" fillId="2" borderId="2" xfId="3" applyNumberFormat="1" applyFont="1" applyFill="1" applyBorder="1" applyAlignment="1">
      <alignment horizontal="center" vertical="center"/>
    </xf>
    <xf numFmtId="3" fontId="10" fillId="0" borderId="2" xfId="3" applyNumberFormat="1" applyFont="1" applyFill="1" applyBorder="1" applyAlignment="1">
      <alignment horizontal="center" vertical="center"/>
    </xf>
    <xf numFmtId="3" fontId="10" fillId="0" borderId="0" xfId="3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/>
    </xf>
    <xf numFmtId="0" fontId="22" fillId="0" borderId="0" xfId="0" applyFont="1" applyFill="1"/>
    <xf numFmtId="165" fontId="22" fillId="0" borderId="0" xfId="0" applyNumberFormat="1" applyFont="1" applyFill="1"/>
    <xf numFmtId="165" fontId="11" fillId="2" borderId="0" xfId="3" applyNumberFormat="1" applyFont="1" applyFill="1" applyBorder="1" applyAlignment="1">
      <alignment horizontal="right" vertical="center"/>
    </xf>
    <xf numFmtId="165" fontId="22" fillId="2" borderId="0" xfId="3" applyNumberFormat="1" applyFont="1" applyFill="1" applyBorder="1" applyAlignment="1">
      <alignment horizontal="right" vertical="center"/>
    </xf>
    <xf numFmtId="165" fontId="10" fillId="2" borderId="0" xfId="1" applyNumberFormat="1" applyFont="1" applyFill="1" applyBorder="1" applyAlignment="1">
      <alignment horizontal="right" vertical="center"/>
    </xf>
    <xf numFmtId="3" fontId="10" fillId="2" borderId="2" xfId="3" applyNumberFormat="1" applyFont="1" applyFill="1" applyBorder="1" applyAlignment="1">
      <alignment horizontal="right" vertical="center"/>
    </xf>
    <xf numFmtId="3" fontId="12" fillId="0" borderId="2" xfId="0" applyNumberFormat="1" applyFont="1" applyBorder="1" applyAlignment="1">
      <alignment horizontal="center" vertical="center"/>
    </xf>
    <xf numFmtId="3" fontId="10" fillId="0" borderId="2" xfId="3" applyNumberFormat="1" applyFont="1" applyFill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3" fontId="10" fillId="2" borderId="0" xfId="0" applyNumberFormat="1" applyFont="1" applyFill="1"/>
    <xf numFmtId="0" fontId="10" fillId="0" borderId="0" xfId="0" applyFont="1" applyAlignment="1">
      <alignment horizontal="right"/>
    </xf>
    <xf numFmtId="3" fontId="10" fillId="0" borderId="2" xfId="1" applyNumberFormat="1" applyFont="1" applyFill="1" applyBorder="1" applyAlignment="1">
      <alignment vertical="center"/>
    </xf>
    <xf numFmtId="3" fontId="10" fillId="0" borderId="0" xfId="1" applyNumberFormat="1" applyFont="1" applyFill="1" applyBorder="1" applyAlignment="1">
      <alignment vertical="center"/>
    </xf>
    <xf numFmtId="3" fontId="10" fillId="2" borderId="2" xfId="1" applyNumberFormat="1" applyFont="1" applyFill="1" applyBorder="1" applyAlignment="1">
      <alignment vertical="center"/>
    </xf>
    <xf numFmtId="3" fontId="12" fillId="2" borderId="2" xfId="3" applyNumberFormat="1" applyFont="1" applyFill="1" applyBorder="1" applyAlignment="1">
      <alignment horizontal="right" vertical="center"/>
    </xf>
    <xf numFmtId="3" fontId="10" fillId="0" borderId="2" xfId="1" applyNumberFormat="1" applyFont="1" applyFill="1" applyBorder="1" applyAlignment="1">
      <alignment horizontal="right" vertical="center"/>
    </xf>
    <xf numFmtId="3" fontId="10" fillId="0" borderId="0" xfId="1" applyNumberFormat="1" applyFont="1" applyFill="1" applyBorder="1" applyAlignment="1">
      <alignment horizontal="right" vertical="center"/>
    </xf>
    <xf numFmtId="3" fontId="12" fillId="0" borderId="0" xfId="1" applyNumberFormat="1" applyFont="1" applyBorder="1" applyAlignment="1">
      <alignment horizontal="right" vertical="center"/>
    </xf>
    <xf numFmtId="3" fontId="12" fillId="0" borderId="2" xfId="1" applyNumberFormat="1" applyFont="1" applyBorder="1" applyAlignment="1">
      <alignment horizontal="right" vertical="center"/>
    </xf>
    <xf numFmtId="3" fontId="10" fillId="2" borderId="2" xfId="1" applyNumberFormat="1" applyFont="1" applyFill="1" applyBorder="1" applyAlignment="1">
      <alignment horizontal="right" vertical="center"/>
    </xf>
    <xf numFmtId="3" fontId="12" fillId="2" borderId="2" xfId="1" applyNumberFormat="1" applyFont="1" applyFill="1" applyBorder="1" applyAlignment="1">
      <alignment horizontal="right" vertical="center"/>
    </xf>
    <xf numFmtId="3" fontId="10" fillId="2" borderId="0" xfId="1" applyNumberFormat="1" applyFont="1" applyFill="1" applyBorder="1" applyAlignment="1">
      <alignment vertical="center"/>
    </xf>
    <xf numFmtId="3" fontId="10" fillId="2" borderId="2" xfId="3" applyNumberFormat="1" applyFont="1" applyFill="1" applyBorder="1" applyAlignment="1">
      <alignment horizontal="right" vertical="center" wrapText="1"/>
    </xf>
    <xf numFmtId="3" fontId="12" fillId="0" borderId="2" xfId="0" applyNumberFormat="1" applyFont="1" applyBorder="1" applyAlignment="1">
      <alignment vertical="center"/>
    </xf>
    <xf numFmtId="3" fontId="10" fillId="2" borderId="2" xfId="3" applyNumberFormat="1" applyFont="1" applyFill="1" applyBorder="1" applyAlignment="1">
      <alignment vertical="center" wrapText="1"/>
    </xf>
    <xf numFmtId="165" fontId="10" fillId="2" borderId="2" xfId="0" applyNumberFormat="1" applyFont="1" applyFill="1" applyBorder="1" applyAlignment="1">
      <alignment horizontal="right"/>
    </xf>
    <xf numFmtId="3" fontId="22" fillId="2" borderId="0" xfId="3" applyNumberFormat="1" applyFont="1" applyFill="1" applyBorder="1" applyAlignment="1">
      <alignment horizontal="right" vertical="center"/>
    </xf>
    <xf numFmtId="165" fontId="10" fillId="0" borderId="2" xfId="1" applyNumberFormat="1" applyFont="1" applyFill="1" applyBorder="1" applyAlignment="1">
      <alignment horizontal="right" vertical="center"/>
    </xf>
    <xf numFmtId="170" fontId="10" fillId="2" borderId="0" xfId="1" applyNumberFormat="1" applyFont="1" applyFill="1"/>
    <xf numFmtId="3" fontId="22" fillId="2" borderId="0" xfId="1" applyNumberFormat="1" applyFont="1" applyFill="1"/>
    <xf numFmtId="1" fontId="10" fillId="0" borderId="0" xfId="3" applyNumberFormat="1" applyFont="1" applyFill="1" applyBorder="1" applyAlignment="1">
      <alignment horizontal="right" vertical="center"/>
    </xf>
    <xf numFmtId="3" fontId="11" fillId="3" borderId="2" xfId="3" applyNumberFormat="1" applyFont="1" applyFill="1" applyBorder="1" applyAlignment="1">
      <alignment horizontal="right" vertical="center"/>
    </xf>
    <xf numFmtId="3" fontId="12" fillId="0" borderId="2" xfId="0" applyNumberFormat="1" applyFont="1" applyBorder="1" applyAlignment="1">
      <alignment horizontal="right" vertical="center" wrapText="1"/>
    </xf>
    <xf numFmtId="165" fontId="12" fillId="0" borderId="2" xfId="0" applyNumberFormat="1" applyFont="1" applyBorder="1" applyAlignment="1">
      <alignment horizontal="right" vertical="center" wrapText="1"/>
    </xf>
    <xf numFmtId="3" fontId="22" fillId="0" borderId="0" xfId="1" applyNumberFormat="1" applyFont="1"/>
    <xf numFmtId="0" fontId="8" fillId="4" borderId="4" xfId="3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3" fontId="10" fillId="2" borderId="2" xfId="3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horizontal="right" vertical="center"/>
    </xf>
    <xf numFmtId="43" fontId="10" fillId="0" borderId="2" xfId="3" applyNumberFormat="1" applyFont="1" applyFill="1" applyBorder="1" applyAlignment="1">
      <alignment vertical="center"/>
    </xf>
    <xf numFmtId="173" fontId="10" fillId="0" borderId="2" xfId="3" applyNumberFormat="1" applyFont="1" applyFill="1" applyBorder="1" applyAlignment="1">
      <alignment vertical="center"/>
    </xf>
    <xf numFmtId="43" fontId="11" fillId="3" borderId="2" xfId="1" applyFont="1" applyFill="1" applyBorder="1" applyAlignment="1">
      <alignment horizontal="center" vertical="center"/>
    </xf>
    <xf numFmtId="165" fontId="10" fillId="0" borderId="2" xfId="58" applyNumberFormat="1" applyFont="1" applyFill="1" applyBorder="1" applyAlignment="1">
      <alignment horizontal="right" vertical="center"/>
    </xf>
    <xf numFmtId="165" fontId="10" fillId="0" borderId="2" xfId="1" applyNumberFormat="1" applyFont="1" applyFill="1" applyBorder="1" applyAlignment="1">
      <alignment horizontal="right"/>
    </xf>
    <xf numFmtId="165" fontId="10" fillId="0" borderId="2" xfId="58" applyNumberFormat="1" applyFont="1" applyFill="1" applyBorder="1" applyAlignment="1">
      <alignment horizontal="right"/>
    </xf>
    <xf numFmtId="173" fontId="10" fillId="0" borderId="2" xfId="1" applyNumberFormat="1" applyFont="1" applyFill="1" applyBorder="1" applyAlignment="1">
      <alignment horizontal="right"/>
    </xf>
    <xf numFmtId="3" fontId="10" fillId="0" borderId="2" xfId="1" applyNumberFormat="1" applyFont="1" applyFill="1" applyBorder="1" applyAlignment="1">
      <alignment horizontal="right"/>
    </xf>
    <xf numFmtId="3" fontId="10" fillId="2" borderId="2" xfId="1" applyNumberFormat="1" applyFont="1" applyFill="1" applyBorder="1" applyAlignment="1">
      <alignment horizontal="right"/>
    </xf>
    <xf numFmtId="165" fontId="10" fillId="2" borderId="2" xfId="58" applyNumberFormat="1" applyFont="1" applyFill="1" applyBorder="1" applyAlignment="1">
      <alignment horizontal="right" vertical="center"/>
    </xf>
    <xf numFmtId="165" fontId="10" fillId="0" borderId="2" xfId="58" applyNumberFormat="1" applyFont="1" applyFill="1" applyBorder="1" applyAlignment="1">
      <alignment vertical="center"/>
    </xf>
    <xf numFmtId="3" fontId="10" fillId="0" borderId="2" xfId="58" applyNumberFormat="1" applyFont="1" applyFill="1" applyBorder="1" applyAlignment="1">
      <alignment vertical="center"/>
    </xf>
    <xf numFmtId="3" fontId="10" fillId="0" borderId="2" xfId="58" applyNumberFormat="1" applyFont="1" applyFill="1" applyBorder="1" applyAlignment="1">
      <alignment horizontal="right" vertical="center"/>
    </xf>
    <xf numFmtId="173" fontId="12" fillId="0" borderId="2" xfId="0" applyNumberFormat="1" applyFont="1" applyBorder="1" applyAlignment="1">
      <alignment horizontal="right" vertical="center"/>
    </xf>
    <xf numFmtId="177" fontId="10" fillId="0" borderId="2" xfId="58" applyNumberFormat="1" applyFont="1" applyFill="1" applyBorder="1" applyAlignment="1">
      <alignment vertical="center"/>
    </xf>
    <xf numFmtId="3" fontId="12" fillId="0" borderId="4" xfId="0" applyNumberFormat="1" applyFont="1" applyBorder="1"/>
    <xf numFmtId="3" fontId="12" fillId="0" borderId="0" xfId="0" applyNumberFormat="1" applyFont="1" applyBorder="1" applyAlignment="1">
      <alignment horizontal="center"/>
    </xf>
    <xf numFmtId="3" fontId="10" fillId="0" borderId="0" xfId="58" applyNumberFormat="1" applyFont="1" applyFill="1" applyBorder="1" applyAlignment="1">
      <alignment vertical="center"/>
    </xf>
    <xf numFmtId="3" fontId="12" fillId="0" borderId="1" xfId="0" applyNumberFormat="1" applyFont="1" applyFill="1" applyBorder="1"/>
    <xf numFmtId="3" fontId="8" fillId="4" borderId="0" xfId="3" applyNumberFormat="1" applyFont="1" applyFill="1" applyBorder="1" applyAlignment="1">
      <alignment horizontal="center" vertical="center" wrapText="1"/>
    </xf>
    <xf numFmtId="3" fontId="8" fillId="4" borderId="1" xfId="3" applyNumberFormat="1" applyFont="1" applyFill="1" applyBorder="1" applyAlignment="1">
      <alignment horizontal="center" vertical="center" wrapText="1"/>
    </xf>
    <xf numFmtId="3" fontId="10" fillId="0" borderId="0" xfId="58" applyNumberFormat="1" applyFont="1" applyFill="1" applyBorder="1" applyAlignment="1">
      <alignment horizontal="right" vertical="center"/>
    </xf>
    <xf numFmtId="3" fontId="12" fillId="0" borderId="1" xfId="0" applyNumberFormat="1" applyFont="1" applyBorder="1"/>
    <xf numFmtId="3" fontId="10" fillId="0" borderId="2" xfId="58" applyNumberFormat="1" applyFont="1" applyFill="1" applyBorder="1" applyAlignment="1">
      <alignment horizontal="right"/>
    </xf>
    <xf numFmtId="164" fontId="12" fillId="0" borderId="2" xfId="58" applyFont="1" applyBorder="1" applyAlignment="1">
      <alignment horizontal="right"/>
    </xf>
    <xf numFmtId="164" fontId="12" fillId="0" borderId="2" xfId="58" applyFont="1" applyBorder="1" applyAlignment="1">
      <alignment horizontal="right" vertical="center"/>
    </xf>
    <xf numFmtId="3" fontId="10" fillId="2" borderId="2" xfId="3" applyNumberFormat="1" applyFont="1" applyFill="1" applyBorder="1" applyAlignment="1">
      <alignment horizontal="right"/>
    </xf>
    <xf numFmtId="0" fontId="45" fillId="0" borderId="0" xfId="0" applyFont="1"/>
    <xf numFmtId="0" fontId="22" fillId="2" borderId="6" xfId="2" applyFont="1" applyFill="1" applyBorder="1" applyAlignment="1"/>
    <xf numFmtId="3" fontId="37" fillId="2" borderId="0" xfId="2" applyNumberFormat="1" applyFont="1" applyFill="1" applyBorder="1" applyAlignment="1">
      <alignment horizontal="center"/>
    </xf>
    <xf numFmtId="1" fontId="22" fillId="2" borderId="0" xfId="2" applyNumberFormat="1" applyFont="1" applyFill="1"/>
    <xf numFmtId="0" fontId="22" fillId="2" borderId="0" xfId="2" applyFont="1" applyFill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2" fillId="0" borderId="6" xfId="0" applyFont="1" applyBorder="1" applyAlignment="1"/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7" xfId="0" applyFont="1" applyBorder="1" applyAlignment="1"/>
    <xf numFmtId="0" fontId="12" fillId="0" borderId="0" xfId="0" applyFont="1" applyAlignment="1"/>
    <xf numFmtId="0" fontId="10" fillId="2" borderId="0" xfId="2" applyFont="1" applyFill="1" applyBorder="1" applyAlignment="1">
      <alignment horizontal="left" vertical="center" indent="1"/>
    </xf>
    <xf numFmtId="0" fontId="8" fillId="2" borderId="0" xfId="2" applyFont="1" applyFill="1" applyBorder="1" applyAlignment="1">
      <alignment horizontal="left" vertical="center" indent="1"/>
    </xf>
    <xf numFmtId="3" fontId="8" fillId="0" borderId="2" xfId="3" applyNumberFormat="1" applyFont="1" applyFill="1" applyBorder="1" applyAlignment="1">
      <alignment vertical="center"/>
    </xf>
    <xf numFmtId="3" fontId="8" fillId="0" borderId="0" xfId="3" applyNumberFormat="1" applyFont="1" applyFill="1" applyBorder="1" applyAlignment="1">
      <alignment vertical="center"/>
    </xf>
    <xf numFmtId="1" fontId="12" fillId="0" borderId="0" xfId="0" applyNumberFormat="1" applyFont="1"/>
    <xf numFmtId="0" fontId="13" fillId="0" borderId="6" xfId="0" applyFont="1" applyBorder="1" applyAlignment="1">
      <alignment horizontal="center"/>
    </xf>
    <xf numFmtId="0" fontId="12" fillId="0" borderId="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49" fontId="8" fillId="2" borderId="13" xfId="3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165" fontId="10" fillId="2" borderId="21" xfId="3" applyNumberFormat="1" applyFont="1" applyFill="1" applyBorder="1" applyAlignment="1">
      <alignment vertical="center"/>
    </xf>
    <xf numFmtId="165" fontId="10" fillId="2" borderId="14" xfId="3" applyNumberFormat="1" applyFont="1" applyFill="1" applyBorder="1" applyAlignment="1">
      <alignment vertical="center"/>
    </xf>
    <xf numFmtId="3" fontId="8" fillId="2" borderId="14" xfId="3" applyNumberFormat="1" applyFont="1" applyFill="1" applyBorder="1" applyAlignment="1">
      <alignment horizontal="center" vertical="center"/>
    </xf>
    <xf numFmtId="4" fontId="32" fillId="2" borderId="0" xfId="2" applyNumberFormat="1" applyFont="1" applyFill="1"/>
    <xf numFmtId="1" fontId="32" fillId="0" borderId="0" xfId="0" applyNumberFormat="1" applyFont="1"/>
    <xf numFmtId="165" fontId="10" fillId="2" borderId="20" xfId="3" applyNumberFormat="1" applyFont="1" applyFill="1" applyBorder="1" applyAlignment="1">
      <alignment vertical="center"/>
    </xf>
    <xf numFmtId="0" fontId="10" fillId="2" borderId="0" xfId="0" applyFont="1" applyFill="1" applyBorder="1"/>
    <xf numFmtId="0" fontId="12" fillId="0" borderId="0" xfId="0" applyFont="1" applyAlignment="1">
      <alignment horizontal="left" indent="1"/>
    </xf>
    <xf numFmtId="165" fontId="10" fillId="2" borderId="20" xfId="3" applyNumberFormat="1" applyFont="1" applyFill="1" applyBorder="1" applyAlignment="1">
      <alignment horizontal="right" vertical="center"/>
    </xf>
    <xf numFmtId="0" fontId="8" fillId="0" borderId="0" xfId="0" applyFont="1" applyBorder="1" applyAlignment="1"/>
    <xf numFmtId="178" fontId="10" fillId="0" borderId="2" xfId="1" applyNumberFormat="1" applyFont="1" applyFill="1" applyBorder="1" applyAlignment="1">
      <alignment horizontal="right" vertical="center"/>
    </xf>
    <xf numFmtId="43" fontId="10" fillId="0" borderId="2" xfId="1" applyFont="1" applyFill="1" applyBorder="1" applyAlignment="1">
      <alignment horizontal="right" vertical="center"/>
    </xf>
    <xf numFmtId="43" fontId="11" fillId="3" borderId="2" xfId="1" applyFont="1" applyFill="1" applyBorder="1" applyAlignment="1">
      <alignment horizontal="right" vertical="center"/>
    </xf>
    <xf numFmtId="43" fontId="12" fillId="0" borderId="2" xfId="1" applyFont="1" applyBorder="1" applyAlignment="1">
      <alignment horizontal="right" vertical="center"/>
    </xf>
    <xf numFmtId="43" fontId="12" fillId="0" borderId="2" xfId="1" applyFont="1" applyBorder="1" applyAlignment="1">
      <alignment horizontal="right"/>
    </xf>
    <xf numFmtId="43" fontId="10" fillId="0" borderId="2" xfId="1" applyFont="1" applyFill="1" applyBorder="1" applyAlignment="1">
      <alignment vertical="center"/>
    </xf>
    <xf numFmtId="43" fontId="10" fillId="2" borderId="2" xfId="1" applyFont="1" applyFill="1" applyBorder="1" applyAlignment="1">
      <alignment vertical="center"/>
    </xf>
    <xf numFmtId="43" fontId="10" fillId="2" borderId="2" xfId="1" applyFont="1" applyFill="1" applyBorder="1" applyAlignment="1">
      <alignment horizontal="right" vertical="center"/>
    </xf>
    <xf numFmtId="165" fontId="11" fillId="3" borderId="12" xfId="3" applyNumberFormat="1" applyFont="1" applyFill="1" applyBorder="1" applyAlignment="1">
      <alignment vertical="center"/>
    </xf>
    <xf numFmtId="3" fontId="11" fillId="3" borderId="12" xfId="3" applyNumberFormat="1" applyFont="1" applyFill="1" applyBorder="1" applyAlignment="1">
      <alignment horizontal="center" vertical="center"/>
    </xf>
    <xf numFmtId="165" fontId="10" fillId="2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65" fontId="12" fillId="2" borderId="2" xfId="0" applyNumberFormat="1" applyFont="1" applyFill="1" applyBorder="1" applyAlignment="1">
      <alignment horizontal="right" vertical="center"/>
    </xf>
    <xf numFmtId="165" fontId="10" fillId="2" borderId="2" xfId="0" applyNumberFormat="1" applyFont="1" applyFill="1" applyBorder="1"/>
    <xf numFmtId="3" fontId="11" fillId="3" borderId="2" xfId="3" applyNumberFormat="1" applyFont="1" applyFill="1" applyBorder="1" applyAlignment="1">
      <alignment horizontal="right"/>
    </xf>
    <xf numFmtId="165" fontId="11" fillId="3" borderId="2" xfId="1" applyNumberFormat="1" applyFont="1" applyFill="1" applyBorder="1" applyAlignment="1">
      <alignment horizontal="right" vertical="center"/>
    </xf>
    <xf numFmtId="3" fontId="10" fillId="2" borderId="2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3" fontId="11" fillId="3" borderId="2" xfId="1" applyNumberFormat="1" applyFont="1" applyFill="1" applyBorder="1" applyAlignment="1">
      <alignment horizontal="right" vertical="center"/>
    </xf>
    <xf numFmtId="3" fontId="11" fillId="3" borderId="2" xfId="1" applyNumberFormat="1" applyFont="1" applyFill="1" applyBorder="1" applyAlignment="1">
      <alignment vertical="center"/>
    </xf>
    <xf numFmtId="3" fontId="10" fillId="2" borderId="2" xfId="0" applyNumberFormat="1" applyFont="1" applyFill="1" applyBorder="1" applyAlignment="1">
      <alignment vertical="center"/>
    </xf>
    <xf numFmtId="3" fontId="10" fillId="2" borderId="2" xfId="0" applyNumberFormat="1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wrapText="1"/>
    </xf>
    <xf numFmtId="3" fontId="12" fillId="2" borderId="2" xfId="3" applyNumberFormat="1" applyFont="1" applyFill="1" applyBorder="1" applyAlignment="1">
      <alignment vertical="center"/>
    </xf>
    <xf numFmtId="3" fontId="10" fillId="2" borderId="2" xfId="0" applyNumberFormat="1" applyFont="1" applyFill="1" applyBorder="1" applyAlignment="1">
      <alignment horizontal="center" vertical="center"/>
    </xf>
    <xf numFmtId="170" fontId="11" fillId="3" borderId="2" xfId="1" applyNumberFormat="1" applyFont="1" applyFill="1" applyBorder="1" applyAlignment="1">
      <alignment vertical="center"/>
    </xf>
    <xf numFmtId="3" fontId="12" fillId="2" borderId="2" xfId="0" applyNumberFormat="1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/>
    </xf>
    <xf numFmtId="169" fontId="12" fillId="2" borderId="2" xfId="1" applyNumberFormat="1" applyFont="1" applyFill="1" applyBorder="1" applyAlignment="1">
      <alignment vertical="center"/>
    </xf>
    <xf numFmtId="43" fontId="10" fillId="2" borderId="2" xfId="1" applyFont="1" applyFill="1" applyBorder="1" applyAlignment="1">
      <alignment horizontal="center" vertical="center"/>
    </xf>
    <xf numFmtId="3" fontId="11" fillId="3" borderId="2" xfId="1" applyNumberFormat="1" applyFont="1" applyFill="1" applyBorder="1" applyAlignment="1">
      <alignment horizontal="right"/>
    </xf>
    <xf numFmtId="165" fontId="11" fillId="3" borderId="2" xfId="58" applyNumberFormat="1" applyFont="1" applyFill="1" applyBorder="1" applyAlignment="1">
      <alignment horizontal="right" vertical="center"/>
    </xf>
    <xf numFmtId="173" fontId="11" fillId="3" borderId="2" xfId="1" applyNumberFormat="1" applyFont="1" applyFill="1" applyBorder="1" applyAlignment="1">
      <alignment horizontal="right"/>
    </xf>
    <xf numFmtId="169" fontId="10" fillId="2" borderId="2" xfId="1" applyNumberFormat="1" applyFont="1" applyFill="1" applyBorder="1" applyAlignment="1">
      <alignment horizontal="center" vertical="center"/>
    </xf>
    <xf numFmtId="165" fontId="10" fillId="2" borderId="2" xfId="1" applyNumberFormat="1" applyFont="1" applyFill="1" applyBorder="1" applyAlignment="1">
      <alignment horizontal="right"/>
    </xf>
    <xf numFmtId="165" fontId="10" fillId="2" borderId="2" xfId="58" applyNumberFormat="1" applyFont="1" applyFill="1" applyBorder="1" applyAlignment="1">
      <alignment horizontal="right"/>
    </xf>
    <xf numFmtId="173" fontId="10" fillId="2" borderId="2" xfId="0" applyNumberFormat="1" applyFont="1" applyFill="1" applyBorder="1" applyAlignment="1">
      <alignment horizontal="right" vertical="center"/>
    </xf>
    <xf numFmtId="43" fontId="10" fillId="2" borderId="2" xfId="1" applyNumberFormat="1" applyFont="1" applyFill="1" applyBorder="1" applyAlignment="1">
      <alignment horizontal="right" vertical="center"/>
    </xf>
    <xf numFmtId="43" fontId="10" fillId="2" borderId="2" xfId="1" applyNumberFormat="1" applyFont="1" applyFill="1" applyBorder="1" applyAlignment="1">
      <alignment horizontal="center" vertical="center"/>
    </xf>
    <xf numFmtId="170" fontId="11" fillId="3" borderId="2" xfId="1" applyNumberFormat="1" applyFont="1" applyFill="1" applyBorder="1" applyAlignment="1">
      <alignment horizontal="right" vertical="center"/>
    </xf>
    <xf numFmtId="3" fontId="11" fillId="3" borderId="2" xfId="58" applyNumberFormat="1" applyFont="1" applyFill="1" applyBorder="1" applyAlignment="1">
      <alignment vertical="center"/>
    </xf>
    <xf numFmtId="168" fontId="11" fillId="3" borderId="2" xfId="58" applyNumberFormat="1" applyFont="1" applyFill="1" applyBorder="1" applyAlignment="1">
      <alignment vertical="center"/>
    </xf>
    <xf numFmtId="168" fontId="11" fillId="3" borderId="2" xfId="58" applyNumberFormat="1" applyFont="1" applyFill="1" applyBorder="1" applyAlignment="1">
      <alignment horizontal="right" vertical="center"/>
    </xf>
    <xf numFmtId="3" fontId="11" fillId="3" borderId="2" xfId="58" applyNumberFormat="1" applyFont="1" applyFill="1" applyBorder="1" applyAlignment="1">
      <alignment horizontal="right" vertical="center"/>
    </xf>
    <xf numFmtId="43" fontId="11" fillId="3" borderId="2" xfId="1" applyFont="1" applyFill="1" applyBorder="1" applyAlignment="1">
      <alignment vertical="center"/>
    </xf>
    <xf numFmtId="43" fontId="10" fillId="2" borderId="2" xfId="1" applyFont="1" applyFill="1" applyBorder="1" applyAlignment="1">
      <alignment horizontal="right"/>
    </xf>
    <xf numFmtId="164" fontId="11" fillId="3" borderId="2" xfId="58" applyFont="1" applyFill="1" applyBorder="1" applyAlignment="1">
      <alignment horizontal="center" vertical="center"/>
    </xf>
    <xf numFmtId="179" fontId="10" fillId="2" borderId="2" xfId="58" applyNumberFormat="1" applyFont="1" applyFill="1" applyBorder="1" applyAlignment="1">
      <alignment horizontal="right" vertical="center"/>
    </xf>
    <xf numFmtId="177" fontId="10" fillId="2" borderId="2" xfId="58" applyNumberFormat="1" applyFont="1" applyFill="1" applyBorder="1" applyAlignment="1">
      <alignment horizontal="right" vertical="center"/>
    </xf>
    <xf numFmtId="180" fontId="12" fillId="0" borderId="2" xfId="58" applyNumberFormat="1" applyFont="1" applyBorder="1" applyAlignment="1">
      <alignment horizontal="right"/>
    </xf>
    <xf numFmtId="0" fontId="6" fillId="2" borderId="8" xfId="3" applyFont="1" applyFill="1" applyBorder="1" applyAlignment="1">
      <alignment horizontal="center"/>
    </xf>
    <xf numFmtId="0" fontId="6" fillId="2" borderId="1" xfId="3" applyFont="1" applyFill="1" applyBorder="1" applyAlignment="1">
      <alignment horizontal="center"/>
    </xf>
    <xf numFmtId="0" fontId="6" fillId="2" borderId="9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 wrapText="1"/>
    </xf>
    <xf numFmtId="49" fontId="8" fillId="4" borderId="0" xfId="3" applyNumberFormat="1" applyFont="1" applyFill="1" applyBorder="1" applyAlignment="1">
      <alignment horizontal="center" vertical="center" wrapText="1"/>
    </xf>
    <xf numFmtId="49" fontId="8" fillId="2" borderId="0" xfId="3" applyNumberFormat="1" applyFont="1" applyFill="1" applyBorder="1" applyAlignment="1">
      <alignment horizontal="center" wrapText="1"/>
    </xf>
    <xf numFmtId="49" fontId="8" fillId="2" borderId="0" xfId="3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49" fontId="8" fillId="4" borderId="1" xfId="3" applyNumberFormat="1" applyFont="1" applyFill="1" applyBorder="1" applyAlignment="1">
      <alignment horizontal="center" vertical="center"/>
    </xf>
    <xf numFmtId="49" fontId="8" fillId="2" borderId="0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9" fontId="8" fillId="4" borderId="1" xfId="3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9" fontId="8" fillId="4" borderId="0" xfId="3" applyNumberFormat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49" fontId="8" fillId="2" borderId="7" xfId="3" applyNumberFormat="1" applyFont="1" applyFill="1" applyBorder="1" applyAlignment="1">
      <alignment horizontal="center" vertical="center" wrapText="1"/>
    </xf>
    <xf numFmtId="0" fontId="8" fillId="4" borderId="1" xfId="3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3" fillId="2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3" fillId="2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13" fillId="0" borderId="0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9" fontId="39" fillId="4" borderId="0" xfId="3" applyNumberFormat="1" applyFont="1" applyFill="1" applyBorder="1" applyAlignment="1">
      <alignment horizontal="center" vertical="center" wrapText="1"/>
    </xf>
    <xf numFmtId="49" fontId="39" fillId="4" borderId="1" xfId="3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165" fontId="11" fillId="3" borderId="2" xfId="1" applyNumberFormat="1" applyFont="1" applyFill="1" applyBorder="1" applyAlignment="1">
      <alignment vertical="center"/>
    </xf>
    <xf numFmtId="165" fontId="11" fillId="3" borderId="2" xfId="58" applyNumberFormat="1" applyFont="1" applyFill="1" applyBorder="1" applyAlignment="1">
      <alignment vertical="center"/>
    </xf>
    <xf numFmtId="173" fontId="11" fillId="3" borderId="2" xfId="0" applyNumberFormat="1" applyFont="1" applyFill="1" applyBorder="1" applyAlignment="1">
      <alignment horizontal="right" vertical="center"/>
    </xf>
  </cellXfs>
  <cellStyles count="67">
    <cellStyle name="Comma0" xfId="5"/>
    <cellStyle name="Currency0" xfId="6"/>
    <cellStyle name="Date" xfId="7"/>
    <cellStyle name="Estilo 1" xfId="8"/>
    <cellStyle name="Euro" xfId="9"/>
    <cellStyle name="Euro 2" xfId="17"/>
    <cellStyle name="Euro 3" xfId="18"/>
    <cellStyle name="Euro 4" xfId="19"/>
    <cellStyle name="Euro 5" xfId="20"/>
    <cellStyle name="Euro 6" xfId="21"/>
    <cellStyle name="Euro 7" xfId="22"/>
    <cellStyle name="Fixed" xfId="10"/>
    <cellStyle name="Heading 1" xfId="11"/>
    <cellStyle name="Heading 2" xfId="12"/>
    <cellStyle name="Hipervínculo" xfId="35" builtinId="8"/>
    <cellStyle name="Millares" xfId="1" builtinId="3"/>
    <cellStyle name="Millares [0]" xfId="58" builtinId="6"/>
    <cellStyle name="Millares 2" xfId="31"/>
    <cellStyle name="Millares 3" xfId="34"/>
    <cellStyle name="Normal" xfId="0" builtinId="0"/>
    <cellStyle name="Normal 11" xfId="23"/>
    <cellStyle name="Normal 12" xfId="24"/>
    <cellStyle name="Normal 13" xfId="25"/>
    <cellStyle name="Normal 14" xfId="15"/>
    <cellStyle name="Normal 2" xfId="14"/>
    <cellStyle name="Normal 2 2" xfId="32"/>
    <cellStyle name="Normal 2 3" xfId="30"/>
    <cellStyle name="Normal 3" xfId="26"/>
    <cellStyle name="Normal 4" xfId="27"/>
    <cellStyle name="Normal 5" xfId="28"/>
    <cellStyle name="Normal 6" xfId="33"/>
    <cellStyle name="Normal 7" xfId="16"/>
    <cellStyle name="Normal 9" xfId="29"/>
    <cellStyle name="Normal_Fenaviquín 14 (2007) - Base importaciones maquinaria" xfId="2"/>
    <cellStyle name="Normal_Fenaviquín 15 (2007) - Huevo por colores" xfId="3"/>
    <cellStyle name="Porcentaje" xfId="57" builtinId="5"/>
    <cellStyle name="Porcentual 2" xfId="4"/>
    <cellStyle name="rojo" xfId="13"/>
    <cellStyle name="style1428519659383" xfId="36"/>
    <cellStyle name="style1428519659424" xfId="37"/>
    <cellStyle name="style1428519659455" xfId="38"/>
    <cellStyle name="style1428519659483" xfId="42"/>
    <cellStyle name="style1428519659509" xfId="43"/>
    <cellStyle name="style1428519659535" xfId="44"/>
    <cellStyle name="style1428519659561" xfId="39"/>
    <cellStyle name="style1428519659587" xfId="40"/>
    <cellStyle name="style1428519659611" xfId="41"/>
    <cellStyle name="style1428530919698" xfId="45"/>
    <cellStyle name="style1428530919721" xfId="46"/>
    <cellStyle name="style1428530919744" xfId="47"/>
    <cellStyle name="style1428530919766" xfId="50"/>
    <cellStyle name="style1428530919788" xfId="48"/>
    <cellStyle name="style1428530919810" xfId="49"/>
    <cellStyle name="style1428530920173" xfId="51"/>
    <cellStyle name="style1428530920195" xfId="52"/>
    <cellStyle name="style1428530920216" xfId="53"/>
    <cellStyle name="style1428530920303" xfId="54"/>
    <cellStyle name="style1428530920325" xfId="55"/>
    <cellStyle name="style1428530920346" xfId="56"/>
    <cellStyle name="style1431035965774" xfId="59"/>
    <cellStyle name="style1431035965830" xfId="60"/>
    <cellStyle name="style1431035965855" xfId="61"/>
    <cellStyle name="style1431035965906" xfId="62"/>
    <cellStyle name="style1431035965930" xfId="63"/>
    <cellStyle name="style1431035965954" xfId="64"/>
    <cellStyle name="style1431035966016" xfId="65"/>
    <cellStyle name="style1431035966063" xfId="66"/>
  </cellStyles>
  <dxfs count="0"/>
  <tableStyles count="0" defaultTableStyle="TableStyleMedium2" defaultPivotStyle="PivotStyleLight16"/>
  <colors>
    <mruColors>
      <color rgb="FF53722D"/>
      <color rgb="FF1C1C1C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53722D"/>
            </a:solidFill>
          </c:spPr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091-44E8-8AC9-92BA7FB8AA64}"/>
              </c:ext>
            </c:extLst>
          </c:dPt>
          <c:dLbls>
            <c:dLbl>
              <c:idx val="0"/>
              <c:layout>
                <c:manualLayout>
                  <c:x val="-0.18198350206224223"/>
                  <c:y val="-6.033884369800240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0F6-4D20-9E4B-88196244FD3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7059688516853375"/>
                  <c:y val="5.5304551763492339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091-44E8-8AC9-92BA7FB8AA6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'Posición Ocupacional'!$C$47:$C$48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Ocupacional'!$D$47:$D$48</c:f>
              <c:numCache>
                <c:formatCode>#,##0.0</c:formatCode>
                <c:ptCount val="2"/>
                <c:pt idx="0">
                  <c:v>55.969085075604617</c:v>
                </c:pt>
                <c:pt idx="1">
                  <c:v>44.030914923828007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091-44E8-8AC9-92BA7FB8A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38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22222222222225"/>
          <c:y val="5.0925925925925923E-2"/>
          <c:w val="0.53888888888888897"/>
          <c:h val="0.8981481481481481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583-4761-8AC7-C50401A1C655}"/>
              </c:ext>
            </c:extLst>
          </c:dPt>
          <c:dLbls>
            <c:dLbl>
              <c:idx val="0"/>
              <c:layout>
                <c:manualLayout>
                  <c:x val="-0.19151383314439782"/>
                  <c:y val="-0.1117392096821230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583-4761-8AC7-C50401A1C65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8959138862506006"/>
                  <c:y val="6.3869568387284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583-4761-8AC7-C50401A1C65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'Posición Ocupacional Gen.'!$B$48:$B$49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Ocupacional Gen.'!$C$48:$C$49</c:f>
              <c:numCache>
                <c:formatCode>#,##0.0</c:formatCode>
                <c:ptCount val="2"/>
                <c:pt idx="0">
                  <c:v>57.020786113292218</c:v>
                </c:pt>
                <c:pt idx="1">
                  <c:v>42.979213886707782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583-4761-8AC7-C50401A1C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55555555555558"/>
          <c:y val="3.2407407407407413E-2"/>
          <c:w val="0.53888888888888897"/>
          <c:h val="0.8981481481481481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3722D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BAF-45C8-B8B0-1E6D7E0A15C6}"/>
              </c:ext>
            </c:extLst>
          </c:dPt>
          <c:dLbls>
            <c:dLbl>
              <c:idx val="0"/>
              <c:layout>
                <c:manualLayout>
                  <c:x val="-0.21514198093659348"/>
                  <c:y val="-0.1707750072907553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BAF-45C8-B8B0-1E6D7E0A15C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0749635754448531"/>
                  <c:y val="0.110146755520519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BAF-45C8-B8B0-1E6D7E0A15C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'Posición Ocupacional Gen.'!$B$48:$B$49</c:f>
              <c:strCache>
                <c:ptCount val="2"/>
                <c:pt idx="0">
                  <c:v>Asalariados</c:v>
                </c:pt>
                <c:pt idx="1">
                  <c:v>No asalariados</c:v>
                </c:pt>
              </c:strCache>
            </c:strRef>
          </c:cat>
          <c:val>
            <c:numRef>
              <c:f>'Posición Ocupacional Gen.'!$D$48:$D$49</c:f>
              <c:numCache>
                <c:formatCode>#,##0.0</c:formatCode>
                <c:ptCount val="2"/>
                <c:pt idx="0">
                  <c:v>54.680094928130664</c:v>
                </c:pt>
                <c:pt idx="1">
                  <c:v>45.319905072029208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BAF-45C8-B8B0-1E6D7E0A1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global de part. hombres'!A1"/><Relationship Id="rId5" Type="http://schemas.openxmlformats.org/officeDocument/2006/relationships/image" Target="../media/image3.png"/><Relationship Id="rId4" Type="http://schemas.openxmlformats.org/officeDocument/2006/relationships/hyperlink" Target="#'Tasa de ocupaci&#243;n et&#225;reos'!A1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global de part. mujeres'!A1"/><Relationship Id="rId5" Type="http://schemas.openxmlformats.org/officeDocument/2006/relationships/image" Target="../media/image3.png"/><Relationship Id="rId4" Type="http://schemas.openxmlformats.org/officeDocument/2006/relationships/hyperlink" Target="#'Tasa Global de Part. et&#225;reos'!A1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de Ocupaci&#243;n et&#225;reos'!A1"/><Relationship Id="rId5" Type="http://schemas.openxmlformats.org/officeDocument/2006/relationships/image" Target="../media/image3.png"/><Relationship Id="rId4" Type="http://schemas.openxmlformats.org/officeDocument/2006/relationships/hyperlink" Target="#'Informalidad DANE'!A1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global de part. et&#225;reos'!A1"/><Relationship Id="rId5" Type="http://schemas.openxmlformats.org/officeDocument/2006/relationships/image" Target="../media/image3.png"/><Relationship Id="rId4" Type="http://schemas.openxmlformats.org/officeDocument/2006/relationships/hyperlink" Target="#'Tasa de informalidad DANE'!A1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3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Informalidad fuerte'!A1"/><Relationship Id="rId5" Type="http://schemas.openxmlformats.org/officeDocument/2006/relationships/image" Target="../media/image4.png"/><Relationship Id="rId4" Type="http://schemas.openxmlformats.org/officeDocument/2006/relationships/hyperlink" Target="#'Informalidad DANE'!A1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de informalidad DANE'!A1"/><Relationship Id="rId5" Type="http://schemas.openxmlformats.org/officeDocument/2006/relationships/image" Target="../media/image3.png"/><Relationship Id="rId4" Type="http://schemas.openxmlformats.org/officeDocument/2006/relationships/hyperlink" Target="#'Tasa de informalidad fuerte'!A1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Informalidad fuerte'!A1"/><Relationship Id="rId5" Type="http://schemas.openxmlformats.org/officeDocument/2006/relationships/image" Target="../media/image3.png"/><Relationship Id="rId4" Type="http://schemas.openxmlformats.org/officeDocument/2006/relationships/hyperlink" Target="#'Dejan de consumir alimentos'!A1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de informalidad fuerte'!A1"/><Relationship Id="rId5" Type="http://schemas.openxmlformats.org/officeDocument/2006/relationships/image" Target="../media/image3.png"/><Relationship Id="rId4" Type="http://schemas.openxmlformats.org/officeDocument/2006/relationships/hyperlink" Target="#'No deja de consumir alimentos'!A1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Dejan de consumir alimentos'!A1"/><Relationship Id="rId5" Type="http://schemas.openxmlformats.org/officeDocument/2006/relationships/image" Target="../media/image3.png"/><Relationship Id="rId4" Type="http://schemas.openxmlformats.org/officeDocument/2006/relationships/hyperlink" Target="#'Se consideran pobres'!A1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No deja de consumir alimentos'!A1"/><Relationship Id="rId5" Type="http://schemas.openxmlformats.org/officeDocument/2006/relationships/image" Target="../media/image3.png"/><Relationship Id="rId4" Type="http://schemas.openxmlformats.org/officeDocument/2006/relationships/hyperlink" Target="#'No se consideran pobre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5" Type="http://schemas.openxmlformats.org/officeDocument/2006/relationships/image" Target="../media/image3.png"/><Relationship Id="rId4" Type="http://schemas.openxmlformats.org/officeDocument/2006/relationships/hyperlink" Target="#'Posici&#243;n ocupacional'!A1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Se consideran pobres'!A1"/><Relationship Id="rId5" Type="http://schemas.openxmlformats.org/officeDocument/2006/relationships/image" Target="../media/image3.png"/><Relationship Id="rId4" Type="http://schemas.openxmlformats.org/officeDocument/2006/relationships/hyperlink" Target="#Poblaci&#243;n!A1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hyperlink" Target="#'Saldos migratorios'!A1"/><Relationship Id="rId7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No se Consideran Pobres'!A1"/><Relationship Id="rId4" Type="http://schemas.openxmlformats.org/officeDocument/2006/relationships/image" Target="../media/image3.pn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Poblaci&#243;n!A1"/><Relationship Id="rId5" Type="http://schemas.openxmlformats.org/officeDocument/2006/relationships/image" Target="../media/image3.png"/><Relationship Id="rId4" Type="http://schemas.openxmlformats.org/officeDocument/2006/relationships/hyperlink" Target="#'Pago Promedio AAB'!A1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Saldos migratorios'!A1"/><Relationship Id="rId5" Type="http://schemas.openxmlformats.org/officeDocument/2006/relationships/image" Target="../media/image3.png"/><Relationship Id="rId4" Type="http://schemas.openxmlformats.org/officeDocument/2006/relationships/hyperlink" Target="#'Pago promedio electricidad'!A1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Pago promedio AAB'!A1"/><Relationship Id="rId5" Type="http://schemas.openxmlformats.org/officeDocument/2006/relationships/image" Target="../media/image3.png"/><Relationship Id="rId4" Type="http://schemas.openxmlformats.org/officeDocument/2006/relationships/hyperlink" Target="#'Pago promedio gas'!A1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Pago promedio electricidad'!A1"/><Relationship Id="rId5" Type="http://schemas.openxmlformats.org/officeDocument/2006/relationships/image" Target="../media/image3.png"/><Relationship Id="rId4" Type="http://schemas.openxmlformats.org/officeDocument/2006/relationships/hyperlink" Target="#'No cubren gastos m&#237;nimos'!A1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Pago promedio gas'!A1"/><Relationship Id="rId5" Type="http://schemas.openxmlformats.org/officeDocument/2006/relationships/image" Target="../media/image3.png"/><Relationship Id="rId4" Type="http://schemas.openxmlformats.org/officeDocument/2006/relationships/hyperlink" Target="#'Solo cubren gastos m&#237;nimos'!A1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No cubren gastos m&#237;nimos'!A1"/><Relationship Id="rId5" Type="http://schemas.openxmlformats.org/officeDocument/2006/relationships/image" Target="../media/image3.png"/><Relationship Id="rId4" Type="http://schemas.openxmlformats.org/officeDocument/2006/relationships/hyperlink" Target="#'Cubren m&#225;s de gastos m&#237;nimos'!A1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Solo cubren gastos m&#237;nimos'!A1"/><Relationship Id="rId5" Type="http://schemas.openxmlformats.org/officeDocument/2006/relationships/image" Target="../media/image3.png"/><Relationship Id="rId4" Type="http://schemas.openxmlformats.org/officeDocument/2006/relationships/hyperlink" Target="#'Pago Promedio Tel&#233;fonoFijo y TV'!A1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Cubren m&#225;s de Gastos M&#237;nimos'!A1"/><Relationship Id="rId5" Type="http://schemas.openxmlformats.org/officeDocument/2006/relationships/image" Target="../media/image3.png"/><Relationship Id="rId4" Type="http://schemas.openxmlformats.org/officeDocument/2006/relationships/hyperlink" Target="#'Pago Celular Prepago y Pospago'!A1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.xml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Mercado Laboral'!A1"/><Relationship Id="rId5" Type="http://schemas.openxmlformats.org/officeDocument/2006/relationships/image" Target="../media/image3.png"/><Relationship Id="rId4" Type="http://schemas.openxmlformats.org/officeDocument/2006/relationships/hyperlink" Target="#'Tasa de ocupaci&#243;n'!A1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Pago Promedio Tel&#233;fonoFijo y TV'!A1"/><Relationship Id="rId5" Type="http://schemas.openxmlformats.org/officeDocument/2006/relationships/image" Target="../media/image3.png"/><Relationship Id="rId4" Type="http://schemas.openxmlformats.org/officeDocument/2006/relationships/hyperlink" Target="#'Hogares con Computador'!A1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Pago Celular Prepago y Pospago'!A1"/><Relationship Id="rId5" Type="http://schemas.openxmlformats.org/officeDocument/2006/relationships/image" Target="../media/image3.png"/><Relationship Id="rId4" Type="http://schemas.openxmlformats.org/officeDocument/2006/relationships/hyperlink" Target="#'Hogares con conexi&#243;n a Internet'!A1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Hogares con computador'!A1"/><Relationship Id="rId5" Type="http://schemas.openxmlformats.org/officeDocument/2006/relationships/image" Target="../media/image3.png"/><Relationship Id="rId4" Type="http://schemas.openxmlformats.org/officeDocument/2006/relationships/hyperlink" Target="#'Uso de computador personas'!A1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Hogares con conexi&#243;n a Internet'!A1"/><Relationship Id="rId5" Type="http://schemas.openxmlformats.org/officeDocument/2006/relationships/image" Target="../media/image3.png"/><Relationship Id="rId4" Type="http://schemas.openxmlformats.org/officeDocument/2006/relationships/hyperlink" Target="#'Uso de Internet personas'!A1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Uso de computador personas'!A1"/><Relationship Id="rId5" Type="http://schemas.openxmlformats.org/officeDocument/2006/relationships/image" Target="../media/image3.png"/><Relationship Id="rId4" Type="http://schemas.openxmlformats.org/officeDocument/2006/relationships/hyperlink" Target="#'Frecuencia de uso de Internet'!A1"/></Relationships>
</file>

<file path=xl/drawings/_rels/drawing3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Uso de Internet personas'!A1"/><Relationship Id="rId5" Type="http://schemas.openxmlformats.org/officeDocument/2006/relationships/image" Target="../media/image3.png"/><Relationship Id="rId4" Type="http://schemas.openxmlformats.org/officeDocument/2006/relationships/hyperlink" Target="#'Lugares de Acceso a Internet'!A1"/></Relationships>
</file>

<file path=xl/drawings/_rels/drawing3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Frecuencia de Uso de Internet'!A1"/><Relationship Id="rId5" Type="http://schemas.openxmlformats.org/officeDocument/2006/relationships/image" Target="../media/image3.png"/><Relationship Id="rId4" Type="http://schemas.openxmlformats.org/officeDocument/2006/relationships/hyperlink" Target="#'Motivo no Uso Internet'!A1"/></Relationships>
</file>

<file path=xl/drawings/_rels/drawing3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Lugares de Acceso a Internet'!A1"/><Relationship Id="rId5" Type="http://schemas.openxmlformats.org/officeDocument/2006/relationships/image" Target="../media/image3.png"/><Relationship Id="rId4" Type="http://schemas.openxmlformats.org/officeDocument/2006/relationships/hyperlink" Target="#'Uso de Celular'!A1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3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Hogares con Tabletas'!A1"/><Relationship Id="rId5" Type="http://schemas.openxmlformats.org/officeDocument/2006/relationships/image" Target="../media/image4.png"/><Relationship Id="rId4" Type="http://schemas.openxmlformats.org/officeDocument/2006/relationships/hyperlink" Target="#'Motivo no Uso Internet'!A1"/></Relationships>
</file>

<file path=xl/drawings/_rels/drawing3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Uso de celular'!A1"/><Relationship Id="rId5" Type="http://schemas.openxmlformats.org/officeDocument/2006/relationships/image" Target="../media/image3.png"/><Relationship Id="rId4" Type="http://schemas.openxmlformats.org/officeDocument/2006/relationships/hyperlink" Target="#'Viviendas por uso de inmueble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Posici&#243;n ocupacional'!A1"/><Relationship Id="rId5" Type="http://schemas.openxmlformats.org/officeDocument/2006/relationships/image" Target="../media/image3.png"/><Relationship Id="rId4" Type="http://schemas.openxmlformats.org/officeDocument/2006/relationships/hyperlink" Target="#'Tasa Global de Part.'!A1"/></Relationships>
</file>

<file path=xl/drawings/_rels/drawing4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Hogares con Tabletas'!A1"/><Relationship Id="rId5" Type="http://schemas.openxmlformats.org/officeDocument/2006/relationships/image" Target="../media/image3.png"/><Relationship Id="rId4" Type="http://schemas.openxmlformats.org/officeDocument/2006/relationships/hyperlink" Target="#'Viviendas por tipo'!A1"/></Relationships>
</file>

<file path=xl/drawings/_rels/drawing4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Viviendas por uso de inmueble'!A1"/><Relationship Id="rId5" Type="http://schemas.openxmlformats.org/officeDocument/2006/relationships/image" Target="../media/image3.png"/><Relationship Id="rId4" Type="http://schemas.openxmlformats.org/officeDocument/2006/relationships/hyperlink" Target="#'Viviendas por estrato'!A1"/></Relationships>
</file>

<file path=xl/drawings/_rels/drawing4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Viviendas por tipo'!A1"/><Relationship Id="rId5" Type="http://schemas.openxmlformats.org/officeDocument/2006/relationships/image" Target="../media/image3.png"/><Relationship Id="rId4" Type="http://schemas.openxmlformats.org/officeDocument/2006/relationships/hyperlink" Target="#'Viviendas materiales const'!A1"/></Relationships>
</file>

<file path=xl/drawings/_rels/drawing4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Viviendas por estrato'!A1"/><Relationship Id="rId5" Type="http://schemas.openxmlformats.org/officeDocument/2006/relationships/image" Target="../media/image3.png"/><Relationship Id="rId4" Type="http://schemas.openxmlformats.org/officeDocument/2006/relationships/hyperlink" Target="#'Servicios p&#250;blicos en viviendas'!A1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Viviendas materiales const'!A1"/><Relationship Id="rId5" Type="http://schemas.openxmlformats.org/officeDocument/2006/relationships/image" Target="../media/image3.png"/><Relationship Id="rId4" Type="http://schemas.openxmlformats.org/officeDocument/2006/relationships/hyperlink" Target="#'Viviendas por tipo de ocupacion'!A1"/></Relationships>
</file>

<file path=xl/drawings/_rels/drawing4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Servicios p&#250;blicos en viviendas'!A1"/><Relationship Id="rId5" Type="http://schemas.openxmlformats.org/officeDocument/2006/relationships/image" Target="../media/image3.png"/><Relationship Id="rId4" Type="http://schemas.openxmlformats.org/officeDocument/2006/relationships/hyperlink" Target="#'Gasto en vivienda'!A1"/></Relationships>
</file>

<file path=xl/drawings/_rels/drawing4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Viviendas por tipo de ocupacion'!A1"/><Relationship Id="rId5" Type="http://schemas.openxmlformats.org/officeDocument/2006/relationships/image" Target="../media/image3.png"/><Relationship Id="rId4" Type="http://schemas.openxmlformats.org/officeDocument/2006/relationships/hyperlink" Target="#'Financiamiento gastos vivienda'!A1"/></Relationships>
</file>

<file path=xl/drawings/_rels/drawing4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Gasto en vivienda'!A1"/><Relationship Id="rId5" Type="http://schemas.openxmlformats.org/officeDocument/2006/relationships/image" Target="../media/image3.png"/><Relationship Id="rId4" Type="http://schemas.openxmlformats.org/officeDocument/2006/relationships/hyperlink" Target="#'Periodicidad Compras Alimentos'!A1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Financiamiento Gastos Vivienda'!A1"/><Relationship Id="rId5" Type="http://schemas.openxmlformats.org/officeDocument/2006/relationships/image" Target="../media/image3.png"/><Relationship Id="rId4" Type="http://schemas.openxmlformats.org/officeDocument/2006/relationships/hyperlink" Target="#'Gasto semanal alimentos subgrup'!A1"/></Relationships>
</file>

<file path=xl/drawings/_rels/drawing4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Periodicidad compras alimentos'!A1"/><Relationship Id="rId5" Type="http://schemas.openxmlformats.org/officeDocument/2006/relationships/image" Target="../media/image3.png"/><Relationship Id="rId4" Type="http://schemas.openxmlformats.org/officeDocument/2006/relationships/hyperlink" Target="#'Gasto trimestral otros subgrup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de Ocupaci&#243;n'!A1"/><Relationship Id="rId5" Type="http://schemas.openxmlformats.org/officeDocument/2006/relationships/image" Target="../media/image3.png"/><Relationship Id="rId4" Type="http://schemas.openxmlformats.org/officeDocument/2006/relationships/hyperlink" Target="#'Posici&#243;n ocupacional gen.'!A1"/></Relationships>
</file>

<file path=xl/drawings/_rels/drawing5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Gasto Semanal Alimentos Subgrup'!A1"/><Relationship Id="rId5" Type="http://schemas.openxmlformats.org/officeDocument/2006/relationships/image" Target="../media/image3.png"/><Relationship Id="rId4" Type="http://schemas.openxmlformats.org/officeDocument/2006/relationships/hyperlink" Target="#'Gasto Anual otros Subgrup'!A1"/></Relationships>
</file>

<file path=xl/drawings/_rels/drawing5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Gasto Trimestral otros Subgrup'!A1"/><Relationship Id="rId5" Type="http://schemas.openxmlformats.org/officeDocument/2006/relationships/image" Target="../media/image3.png"/><Relationship Id="rId4" Type="http://schemas.openxmlformats.org/officeDocument/2006/relationships/hyperlink" Target="#'Gasto Anual otros Subgrup c'!A1"/></Relationships>
</file>

<file path=xl/drawings/_rels/drawing5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hyperlink" Target="#'Gasto Anual otros Subgrup'!A1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Global de Part.'!A1"/><Relationship Id="rId5" Type="http://schemas.openxmlformats.org/officeDocument/2006/relationships/image" Target="../media/image3.png"/><Relationship Id="rId4" Type="http://schemas.openxmlformats.org/officeDocument/2006/relationships/hyperlink" Target="#'Tasa de ocupaci&#243;n hombres'!A1"/><Relationship Id="rId9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Posici&#243;n ocupacional gen.'!A1"/><Relationship Id="rId5" Type="http://schemas.openxmlformats.org/officeDocument/2006/relationships/image" Target="../media/image3.png"/><Relationship Id="rId4" Type="http://schemas.openxmlformats.org/officeDocument/2006/relationships/hyperlink" Target="#'Tasa de ocupaci&#243;n mujeres'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de ocupaci&#243;n hombres'!A1"/><Relationship Id="rId5" Type="http://schemas.openxmlformats.org/officeDocument/2006/relationships/image" Target="../media/image3.png"/><Relationship Id="rId4" Type="http://schemas.openxmlformats.org/officeDocument/2006/relationships/hyperlink" Target="#'Tasa Global de Part. hombres'!A1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image" Target="../media/image1.png"/><Relationship Id="rId6" Type="http://schemas.openxmlformats.org/officeDocument/2006/relationships/hyperlink" Target="#'Tasa de ocupaci&#243;n mujeres'!A1"/><Relationship Id="rId5" Type="http://schemas.openxmlformats.org/officeDocument/2006/relationships/image" Target="../media/image3.png"/><Relationship Id="rId4" Type="http://schemas.openxmlformats.org/officeDocument/2006/relationships/hyperlink" Target="#'Tasa global de part. mujere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7620</xdr:colOff>
      <xdr:row>5</xdr:row>
      <xdr:rowOff>68580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822180" cy="1028700"/>
        </a:xfrm>
        <a:prstGeom prst="rect">
          <a:avLst/>
        </a:prstGeom>
      </xdr:spPr>
    </xdr:pic>
    <xdr:clientData/>
  </xdr:twoCellAnchor>
  <xdr:twoCellAnchor>
    <xdr:from>
      <xdr:col>1</xdr:col>
      <xdr:colOff>104775</xdr:colOff>
      <xdr:row>3</xdr:row>
      <xdr:rowOff>76200</xdr:rowOff>
    </xdr:from>
    <xdr:to>
      <xdr:col>4</xdr:col>
      <xdr:colOff>7620</xdr:colOff>
      <xdr:row>5</xdr:row>
      <xdr:rowOff>49530</xdr:rowOff>
    </xdr:to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41935" y="647700"/>
          <a:ext cx="2112645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2000">
              <a:solidFill>
                <a:schemeClr val="bg1"/>
              </a:solidFill>
              <a:latin typeface="Arial Rounded MT Bold" panose="020F0704030504030204" pitchFamily="34" charset="0"/>
              <a:cs typeface="Arial" panose="020B0604020202020204" pitchFamily="34" charset="0"/>
            </a:rPr>
            <a:t>Guaduas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B36BD783-0AB9-405C-A8EF-F156F6C760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581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27089</xdr:colOff>
      <xdr:row>3</xdr:row>
      <xdr:rowOff>3171</xdr:rowOff>
    </xdr:from>
    <xdr:to>
      <xdr:col>2</xdr:col>
      <xdr:colOff>687792</xdr:colOff>
      <xdr:row>5</xdr:row>
      <xdr:rowOff>72265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0900-000007000000}"/>
            </a:ext>
          </a:extLst>
        </xdr:cNvPr>
        <xdr:cNvSpPr txBox="1"/>
      </xdr:nvSpPr>
      <xdr:spPr>
        <a:xfrm>
          <a:off x="156629" y="528951"/>
          <a:ext cx="283240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7620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CCD450E3-445C-46AE-9E9F-D0F806C14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05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52916</xdr:colOff>
      <xdr:row>3</xdr:row>
      <xdr:rowOff>1267</xdr:rowOff>
    </xdr:from>
    <xdr:to>
      <xdr:col>5</xdr:col>
      <xdr:colOff>15119</xdr:colOff>
      <xdr:row>5</xdr:row>
      <xdr:rowOff>70361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0A00-000007000000}"/>
            </a:ext>
          </a:extLst>
        </xdr:cNvPr>
        <xdr:cNvSpPr txBox="1"/>
      </xdr:nvSpPr>
      <xdr:spPr>
        <a:xfrm>
          <a:off x="182456" y="527047"/>
          <a:ext cx="384840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AFEBEB69-5D34-44A9-8BEE-6B311F207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8106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B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37671</xdr:colOff>
      <xdr:row>3</xdr:row>
      <xdr:rowOff>2114</xdr:rowOff>
    </xdr:from>
    <xdr:to>
      <xdr:col>4</xdr:col>
      <xdr:colOff>929514</xdr:colOff>
      <xdr:row>5</xdr:row>
      <xdr:rowOff>71208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0B00-000007000000}"/>
            </a:ext>
          </a:extLst>
        </xdr:cNvPr>
        <xdr:cNvSpPr txBox="1"/>
      </xdr:nvSpPr>
      <xdr:spPr>
        <a:xfrm>
          <a:off x="167211" y="527894"/>
          <a:ext cx="388650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5</xdr:row>
      <xdr:rowOff>53340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62141DA7-D4A0-4DAD-AF41-6C27FD90E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90956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103881</xdr:rowOff>
    </xdr:to>
    <xdr:pic>
      <xdr:nvPicPr>
        <xdr:cNvPr id="4" name="3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876300</xdr:colOff>
      <xdr:row>7</xdr:row>
      <xdr:rowOff>116272</xdr:rowOff>
    </xdr:to>
    <xdr:pic>
      <xdr:nvPicPr>
        <xdr:cNvPr id="5" name="4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C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89562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114369</xdr:rowOff>
    </xdr:to>
    <xdr:pic>
      <xdr:nvPicPr>
        <xdr:cNvPr id="6" name="5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31748</xdr:colOff>
      <xdr:row>3</xdr:row>
      <xdr:rowOff>1267</xdr:rowOff>
    </xdr:from>
    <xdr:to>
      <xdr:col>3</xdr:col>
      <xdr:colOff>4535</xdr:colOff>
      <xdr:row>5</xdr:row>
      <xdr:rowOff>70361</xdr:rowOff>
    </xdr:to>
    <xdr:sp macro="" textlink="">
      <xdr:nvSpPr>
        <xdr:cNvPr id="8" name="1 CuadroTexto">
          <a:extLst>
            <a:ext uri="{FF2B5EF4-FFF2-40B4-BE49-F238E27FC236}">
              <a16:creationId xmlns="" xmlns:a16="http://schemas.microsoft.com/office/drawing/2014/main" id="{00000000-0008-0000-0C00-000008000000}"/>
            </a:ext>
          </a:extLst>
        </xdr:cNvPr>
        <xdr:cNvSpPr txBox="1"/>
      </xdr:nvSpPr>
      <xdr:spPr>
        <a:xfrm>
          <a:off x="161288" y="527047"/>
          <a:ext cx="3356067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5</xdr:row>
      <xdr:rowOff>53340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6355AA1A-C978-44A8-8705-01231012B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961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103881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114369</xdr:rowOff>
    </xdr:to>
    <xdr:pic>
      <xdr:nvPicPr>
        <xdr:cNvPr id="5" name="4 Imagen" descr="j0432678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D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093470"/>
          <a:ext cx="278199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600075</xdr:colOff>
      <xdr:row>6</xdr:row>
      <xdr:rowOff>19050</xdr:rowOff>
    </xdr:from>
    <xdr:to>
      <xdr:col>1</xdr:col>
      <xdr:colOff>889637</xdr:colOff>
      <xdr:row>7</xdr:row>
      <xdr:rowOff>125799</xdr:rowOff>
    </xdr:to>
    <xdr:pic>
      <xdr:nvPicPr>
        <xdr:cNvPr id="6" name="5 Imagen" descr="j0432679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23900" y="1104900"/>
          <a:ext cx="289562" cy="287724"/>
        </a:xfrm>
        <a:prstGeom prst="rect">
          <a:avLst/>
        </a:prstGeom>
      </xdr:spPr>
    </xdr:pic>
    <xdr:clientData/>
  </xdr:twoCellAnchor>
  <xdr:twoCellAnchor>
    <xdr:from>
      <xdr:col>1</xdr:col>
      <xdr:colOff>4228</xdr:colOff>
      <xdr:row>3</xdr:row>
      <xdr:rowOff>6979</xdr:rowOff>
    </xdr:from>
    <xdr:to>
      <xdr:col>2</xdr:col>
      <xdr:colOff>696681</xdr:colOff>
      <xdr:row>5</xdr:row>
      <xdr:rowOff>76073</xdr:rowOff>
    </xdr:to>
    <xdr:sp macro="" textlink="">
      <xdr:nvSpPr>
        <xdr:cNvPr id="8" name="1 CuadroTexto">
          <a:extLst>
            <a:ext uri="{FF2B5EF4-FFF2-40B4-BE49-F238E27FC236}">
              <a16:creationId xmlns="" xmlns:a16="http://schemas.microsoft.com/office/drawing/2014/main" id="{00000000-0008-0000-0D00-000008000000}"/>
            </a:ext>
          </a:extLst>
        </xdr:cNvPr>
        <xdr:cNvSpPr txBox="1"/>
      </xdr:nvSpPr>
      <xdr:spPr>
        <a:xfrm>
          <a:off x="133768" y="532759"/>
          <a:ext cx="286415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7426DC8D-3B6E-4C8B-B62D-34648F8C5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1906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103881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866774</xdr:colOff>
      <xdr:row>7</xdr:row>
      <xdr:rowOff>116272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7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114369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E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49951</xdr:colOff>
      <xdr:row>2</xdr:row>
      <xdr:rowOff>168909</xdr:rowOff>
    </xdr:from>
    <xdr:to>
      <xdr:col>3</xdr:col>
      <xdr:colOff>22737</xdr:colOff>
      <xdr:row>5</xdr:row>
      <xdr:rowOff>62743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0E00-000007000000}"/>
            </a:ext>
          </a:extLst>
        </xdr:cNvPr>
        <xdr:cNvSpPr txBox="1"/>
      </xdr:nvSpPr>
      <xdr:spPr>
        <a:xfrm>
          <a:off x="156631" y="519429"/>
          <a:ext cx="3218906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22860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1FC84CF9-1BAD-44CD-8680-08CD1AA1B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581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103881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885825</xdr:colOff>
      <xdr:row>7</xdr:row>
      <xdr:rowOff>116272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99087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114369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F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26245</xdr:colOff>
      <xdr:row>2</xdr:row>
      <xdr:rowOff>173564</xdr:rowOff>
    </xdr:from>
    <xdr:to>
      <xdr:col>2</xdr:col>
      <xdr:colOff>718698</xdr:colOff>
      <xdr:row>5</xdr:row>
      <xdr:rowOff>67398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0F00-000007000000}"/>
            </a:ext>
          </a:extLst>
        </xdr:cNvPr>
        <xdr:cNvSpPr txBox="1"/>
      </xdr:nvSpPr>
      <xdr:spPr>
        <a:xfrm>
          <a:off x="155785" y="524084"/>
          <a:ext cx="286415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7932E973-4A33-44E3-8E2A-766E3D259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3743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48682</xdr:colOff>
      <xdr:row>2</xdr:row>
      <xdr:rowOff>172720</xdr:rowOff>
    </xdr:from>
    <xdr:to>
      <xdr:col>5</xdr:col>
      <xdr:colOff>201385</xdr:colOff>
      <xdr:row>5</xdr:row>
      <xdr:rowOff>66554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000-000007000000}"/>
            </a:ext>
          </a:extLst>
        </xdr:cNvPr>
        <xdr:cNvSpPr txBox="1"/>
      </xdr:nvSpPr>
      <xdr:spPr>
        <a:xfrm>
          <a:off x="178222" y="523240"/>
          <a:ext cx="409224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F1C9E217-48C8-4B9E-8A3B-4D231A295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38962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51642</xdr:colOff>
      <xdr:row>3</xdr:row>
      <xdr:rowOff>3174</xdr:rowOff>
    </xdr:from>
    <xdr:to>
      <xdr:col>5</xdr:col>
      <xdr:colOff>87929</xdr:colOff>
      <xdr:row>5</xdr:row>
      <xdr:rowOff>72268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100-000007000000}"/>
            </a:ext>
          </a:extLst>
        </xdr:cNvPr>
        <xdr:cNvSpPr txBox="1"/>
      </xdr:nvSpPr>
      <xdr:spPr>
        <a:xfrm>
          <a:off x="181182" y="528954"/>
          <a:ext cx="4105367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28C3A3F1-17EA-44B0-9481-C072B110DC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3534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48679</xdr:colOff>
      <xdr:row>2</xdr:row>
      <xdr:rowOff>169969</xdr:rowOff>
    </xdr:from>
    <xdr:to>
      <xdr:col>5</xdr:col>
      <xdr:colOff>190799</xdr:colOff>
      <xdr:row>5</xdr:row>
      <xdr:rowOff>63803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200-000007000000}"/>
            </a:ext>
          </a:extLst>
        </xdr:cNvPr>
        <xdr:cNvSpPr txBox="1"/>
      </xdr:nvSpPr>
      <xdr:spPr>
        <a:xfrm>
          <a:off x="178219" y="520489"/>
          <a:ext cx="4256920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0</xdr:colOff>
      <xdr:row>5</xdr:row>
      <xdr:rowOff>38100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9B5CD5E4-B79D-44AB-A7F3-46E721680F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38900" cy="10287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6</xdr:row>
      <xdr:rowOff>9525</xdr:rowOff>
    </xdr:from>
    <xdr:to>
      <xdr:col>1</xdr:col>
      <xdr:colOff>284856</xdr:colOff>
      <xdr:row>7</xdr:row>
      <xdr:rowOff>84831</xdr:rowOff>
    </xdr:to>
    <xdr:pic>
      <xdr:nvPicPr>
        <xdr:cNvPr id="2" name="1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967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314323</xdr:colOff>
      <xdr:row>6</xdr:row>
      <xdr:rowOff>9523</xdr:rowOff>
    </xdr:from>
    <xdr:to>
      <xdr:col>1</xdr:col>
      <xdr:colOff>592522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11848</xdr:colOff>
      <xdr:row>3</xdr:row>
      <xdr:rowOff>36403</xdr:rowOff>
    </xdr:from>
    <xdr:to>
      <xdr:col>2</xdr:col>
      <xdr:colOff>302135</xdr:colOff>
      <xdr:row>5</xdr:row>
      <xdr:rowOff>51522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26148" y="630763"/>
          <a:ext cx="2827747" cy="4113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D8BF0E81-CB03-431C-BB11-B78ABE1CA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3820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37250</xdr:colOff>
      <xdr:row>3</xdr:row>
      <xdr:rowOff>4230</xdr:rowOff>
    </xdr:from>
    <xdr:to>
      <xdr:col>5</xdr:col>
      <xdr:colOff>200537</xdr:colOff>
      <xdr:row>5</xdr:row>
      <xdr:rowOff>73324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300-000007000000}"/>
            </a:ext>
          </a:extLst>
        </xdr:cNvPr>
        <xdr:cNvSpPr txBox="1"/>
      </xdr:nvSpPr>
      <xdr:spPr>
        <a:xfrm>
          <a:off x="166790" y="530010"/>
          <a:ext cx="4247607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142875</xdr:rowOff>
    </xdr:from>
    <xdr:to>
      <xdr:col>1</xdr:col>
      <xdr:colOff>275331</xdr:colOff>
      <xdr:row>7</xdr:row>
      <xdr:rowOff>56256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0477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5</xdr:row>
      <xdr:rowOff>152398</xdr:rowOff>
    </xdr:from>
    <xdr:to>
      <xdr:col>1</xdr:col>
      <xdr:colOff>864937</xdr:colOff>
      <xdr:row>7</xdr:row>
      <xdr:rowOff>68647</xdr:rowOff>
    </xdr:to>
    <xdr:pic>
      <xdr:nvPicPr>
        <xdr:cNvPr id="3" name="2 Imagen" descr="j0432679.png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1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10563" y="10572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5</xdr:row>
      <xdr:rowOff>150495</xdr:rowOff>
    </xdr:from>
    <xdr:to>
      <xdr:col>1</xdr:col>
      <xdr:colOff>582999</xdr:colOff>
      <xdr:row>7</xdr:row>
      <xdr:rowOff>66744</xdr:rowOff>
    </xdr:to>
    <xdr:pic>
      <xdr:nvPicPr>
        <xdr:cNvPr id="4" name="3 Imagen" descr="j0432678.png">
          <a:hlinkClick xmlns:r="http://schemas.openxmlformats.org/officeDocument/2006/relationships" r:id="rId5"/>
          <a:extLst>
            <a:ext uri="{FF2B5EF4-FFF2-40B4-BE49-F238E27FC236}">
              <a16:creationId xmlns="" xmlns:a16="http://schemas.microsoft.com/office/drawing/2014/main" id="{00000000-0008-0000-1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28625" y="1055370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5</xdr:row>
      <xdr:rowOff>6166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1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894320" cy="882466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2</xdr:row>
      <xdr:rowOff>121920</xdr:rowOff>
    </xdr:from>
    <xdr:to>
      <xdr:col>5</xdr:col>
      <xdr:colOff>170907</xdr:colOff>
      <xdr:row>5</xdr:row>
      <xdr:rowOff>38614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78720B75-9107-455B-A618-5D5A8448156F}"/>
            </a:ext>
          </a:extLst>
        </xdr:cNvPr>
        <xdr:cNvSpPr txBox="1"/>
      </xdr:nvSpPr>
      <xdr:spPr>
        <a:xfrm>
          <a:off x="144780" y="472440"/>
          <a:ext cx="4247607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7620</xdr:colOff>
      <xdr:row>5</xdr:row>
      <xdr:rowOff>6166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1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66660" cy="88246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142875</xdr:rowOff>
    </xdr:from>
    <xdr:to>
      <xdr:col>1</xdr:col>
      <xdr:colOff>275331</xdr:colOff>
      <xdr:row>7</xdr:row>
      <xdr:rowOff>56256</xdr:rowOff>
    </xdr:to>
    <xdr:pic>
      <xdr:nvPicPr>
        <xdr:cNvPr id="2" name="1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477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5</xdr:row>
      <xdr:rowOff>152398</xdr:rowOff>
    </xdr:from>
    <xdr:to>
      <xdr:col>1</xdr:col>
      <xdr:colOff>864937</xdr:colOff>
      <xdr:row>7</xdr:row>
      <xdr:rowOff>68647</xdr:rowOff>
    </xdr:to>
    <xdr:pic>
      <xdr:nvPicPr>
        <xdr:cNvPr id="3" name="2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572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5</xdr:row>
      <xdr:rowOff>150495</xdr:rowOff>
    </xdr:from>
    <xdr:to>
      <xdr:col>1</xdr:col>
      <xdr:colOff>582999</xdr:colOff>
      <xdr:row>7</xdr:row>
      <xdr:rowOff>66744</xdr:rowOff>
    </xdr:to>
    <xdr:pic>
      <xdr:nvPicPr>
        <xdr:cNvPr id="4" name="3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553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7620</xdr:colOff>
      <xdr:row>2</xdr:row>
      <xdr:rowOff>114300</xdr:rowOff>
    </xdr:from>
    <xdr:to>
      <xdr:col>4</xdr:col>
      <xdr:colOff>26127</xdr:colOff>
      <xdr:row>5</xdr:row>
      <xdr:rowOff>30994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12237546-C75C-411C-9880-5284AE67E059}"/>
            </a:ext>
          </a:extLst>
        </xdr:cNvPr>
        <xdr:cNvSpPr txBox="1"/>
      </xdr:nvSpPr>
      <xdr:spPr>
        <a:xfrm>
          <a:off x="137160" y="464820"/>
          <a:ext cx="4247607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D4F8A3B7-AEEB-4333-B422-DA9B7FCEB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885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19469</xdr:colOff>
      <xdr:row>2</xdr:row>
      <xdr:rowOff>170814</xdr:rowOff>
    </xdr:from>
    <xdr:to>
      <xdr:col>2</xdr:col>
      <xdr:colOff>807172</xdr:colOff>
      <xdr:row>5</xdr:row>
      <xdr:rowOff>64648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600-000007000000}"/>
            </a:ext>
          </a:extLst>
        </xdr:cNvPr>
        <xdr:cNvSpPr txBox="1"/>
      </xdr:nvSpPr>
      <xdr:spPr>
        <a:xfrm>
          <a:off x="149009" y="521334"/>
          <a:ext cx="295940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A10869D9-28B6-48A0-8CE1-0AE2F13B0D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123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18414</xdr:colOff>
      <xdr:row>2</xdr:row>
      <xdr:rowOff>174624</xdr:rowOff>
    </xdr:from>
    <xdr:to>
      <xdr:col>2</xdr:col>
      <xdr:colOff>806117</xdr:colOff>
      <xdr:row>5</xdr:row>
      <xdr:rowOff>68458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700-000007000000}"/>
            </a:ext>
          </a:extLst>
        </xdr:cNvPr>
        <xdr:cNvSpPr txBox="1"/>
      </xdr:nvSpPr>
      <xdr:spPr>
        <a:xfrm>
          <a:off x="147954" y="525144"/>
          <a:ext cx="295940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F8E46D76-E177-4739-AD5E-488FE18A3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504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19473</xdr:colOff>
      <xdr:row>3</xdr:row>
      <xdr:rowOff>4231</xdr:rowOff>
    </xdr:from>
    <xdr:to>
      <xdr:col>2</xdr:col>
      <xdr:colOff>934176</xdr:colOff>
      <xdr:row>5</xdr:row>
      <xdr:rowOff>73325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800-000007000000}"/>
            </a:ext>
          </a:extLst>
        </xdr:cNvPr>
        <xdr:cNvSpPr txBox="1"/>
      </xdr:nvSpPr>
      <xdr:spPr>
        <a:xfrm>
          <a:off x="149013" y="530011"/>
          <a:ext cx="308640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4BF0BCCD-86A3-4822-B6E3-2552469D5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69442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51643</xdr:colOff>
      <xdr:row>2</xdr:row>
      <xdr:rowOff>171872</xdr:rowOff>
    </xdr:from>
    <xdr:to>
      <xdr:col>5</xdr:col>
      <xdr:colOff>87930</xdr:colOff>
      <xdr:row>5</xdr:row>
      <xdr:rowOff>65706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900-000007000000}"/>
            </a:ext>
          </a:extLst>
        </xdr:cNvPr>
        <xdr:cNvSpPr txBox="1"/>
      </xdr:nvSpPr>
      <xdr:spPr>
        <a:xfrm>
          <a:off x="181183" y="522392"/>
          <a:ext cx="4212047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E0B0D6C3-4256-4123-85C6-41BE77069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6868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62229</xdr:colOff>
      <xdr:row>3</xdr:row>
      <xdr:rowOff>5504</xdr:rowOff>
    </xdr:from>
    <xdr:to>
      <xdr:col>5</xdr:col>
      <xdr:colOff>98516</xdr:colOff>
      <xdr:row>5</xdr:row>
      <xdr:rowOff>73540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A00-000007000000}"/>
            </a:ext>
          </a:extLst>
        </xdr:cNvPr>
        <xdr:cNvSpPr txBox="1"/>
      </xdr:nvSpPr>
      <xdr:spPr>
        <a:xfrm>
          <a:off x="191769" y="531284"/>
          <a:ext cx="4273007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7AB2B308-7C78-4625-9BAD-7217DD5BD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69442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B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55456</xdr:colOff>
      <xdr:row>2</xdr:row>
      <xdr:rowOff>170813</xdr:rowOff>
    </xdr:from>
    <xdr:to>
      <xdr:col>5</xdr:col>
      <xdr:colOff>91743</xdr:colOff>
      <xdr:row>5</xdr:row>
      <xdr:rowOff>64647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B00-000007000000}"/>
            </a:ext>
          </a:extLst>
        </xdr:cNvPr>
        <xdr:cNvSpPr txBox="1"/>
      </xdr:nvSpPr>
      <xdr:spPr>
        <a:xfrm>
          <a:off x="184996" y="521333"/>
          <a:ext cx="4333967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15240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FBD693A4-8C62-40EC-A56A-B830D09E7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2009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11853</xdr:colOff>
      <xdr:row>3</xdr:row>
      <xdr:rowOff>421</xdr:rowOff>
    </xdr:from>
    <xdr:to>
      <xdr:col>2</xdr:col>
      <xdr:colOff>926556</xdr:colOff>
      <xdr:row>5</xdr:row>
      <xdr:rowOff>69515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1C00-000006000000}"/>
            </a:ext>
          </a:extLst>
        </xdr:cNvPr>
        <xdr:cNvSpPr txBox="1"/>
      </xdr:nvSpPr>
      <xdr:spPr>
        <a:xfrm>
          <a:off x="141393" y="526201"/>
          <a:ext cx="289590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7620</xdr:colOff>
      <xdr:row>5</xdr:row>
      <xdr:rowOff>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FC34C6F-61A9-412F-A2FC-98D7CFBFD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81900" cy="8991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800100</xdr:colOff>
      <xdr:row>28</xdr:row>
      <xdr:rowOff>14287</xdr:rowOff>
    </xdr:from>
    <xdr:to>
      <xdr:col>6</xdr:col>
      <xdr:colOff>514350</xdr:colOff>
      <xdr:row>43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18411</xdr:colOff>
      <xdr:row>2</xdr:row>
      <xdr:rowOff>125094</xdr:rowOff>
    </xdr:from>
    <xdr:to>
      <xdr:col>2</xdr:col>
      <xdr:colOff>837864</xdr:colOff>
      <xdr:row>5</xdr:row>
      <xdr:rowOff>18928</xdr:rowOff>
    </xdr:to>
    <xdr:sp macro="" textlink="">
      <xdr:nvSpPr>
        <xdr:cNvPr id="8" name="1 CuadroTexto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147951" y="475614"/>
          <a:ext cx="281589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7620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C78107A8-249D-4C6F-B0DD-1428EA026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3627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0</xdr:col>
      <xdr:colOff>107950</xdr:colOff>
      <xdr:row>2</xdr:row>
      <xdr:rowOff>171660</xdr:rowOff>
    </xdr:from>
    <xdr:to>
      <xdr:col>2</xdr:col>
      <xdr:colOff>893113</xdr:colOff>
      <xdr:row>5</xdr:row>
      <xdr:rowOff>65494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1D00-000006000000}"/>
            </a:ext>
          </a:extLst>
        </xdr:cNvPr>
        <xdr:cNvSpPr txBox="1"/>
      </xdr:nvSpPr>
      <xdr:spPr>
        <a:xfrm>
          <a:off x="107950" y="522180"/>
          <a:ext cx="2949243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5A9CD9A-DEF9-41EA-AF4C-2828CF380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31342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E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44023</xdr:colOff>
      <xdr:row>3</xdr:row>
      <xdr:rowOff>14394</xdr:rowOff>
    </xdr:from>
    <xdr:to>
      <xdr:col>5</xdr:col>
      <xdr:colOff>80310</xdr:colOff>
      <xdr:row>5</xdr:row>
      <xdr:rowOff>71846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1E00-000007000000}"/>
            </a:ext>
          </a:extLst>
        </xdr:cNvPr>
        <xdr:cNvSpPr txBox="1"/>
      </xdr:nvSpPr>
      <xdr:spPr>
        <a:xfrm>
          <a:off x="173563" y="540174"/>
          <a:ext cx="4135847" cy="430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7620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C3627034-A92D-4A91-A026-D4F287CFC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05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1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1F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51647</xdr:colOff>
      <xdr:row>3</xdr:row>
      <xdr:rowOff>6772</xdr:rowOff>
    </xdr:from>
    <xdr:to>
      <xdr:col>5</xdr:col>
      <xdr:colOff>87934</xdr:colOff>
      <xdr:row>5</xdr:row>
      <xdr:rowOff>64224</xdr:rowOff>
    </xdr:to>
    <xdr:sp macro="" textlink="">
      <xdr:nvSpPr>
        <xdr:cNvPr id="8" name="1 CuadroTexto">
          <a:extLst>
            <a:ext uri="{FF2B5EF4-FFF2-40B4-BE49-F238E27FC236}">
              <a16:creationId xmlns="" xmlns:a16="http://schemas.microsoft.com/office/drawing/2014/main" id="{00000000-0008-0000-1F00-000008000000}"/>
            </a:ext>
          </a:extLst>
        </xdr:cNvPr>
        <xdr:cNvSpPr txBox="1"/>
      </xdr:nvSpPr>
      <xdr:spPr>
        <a:xfrm>
          <a:off x="181187" y="532552"/>
          <a:ext cx="4219667" cy="430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7620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A5AECE87-8DE5-420C-88B1-ACE95A103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9056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41063</xdr:colOff>
      <xdr:row>3</xdr:row>
      <xdr:rowOff>6773</xdr:rowOff>
    </xdr:from>
    <xdr:to>
      <xdr:col>5</xdr:col>
      <xdr:colOff>77350</xdr:colOff>
      <xdr:row>5</xdr:row>
      <xdr:rowOff>64225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2000-000007000000}"/>
            </a:ext>
          </a:extLst>
        </xdr:cNvPr>
        <xdr:cNvSpPr txBox="1"/>
      </xdr:nvSpPr>
      <xdr:spPr>
        <a:xfrm>
          <a:off x="170603" y="532553"/>
          <a:ext cx="4082507" cy="430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7620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DECAEAB1-3C4F-41A0-93E3-A116ABABB4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3058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95373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44023</xdr:colOff>
      <xdr:row>3</xdr:row>
      <xdr:rowOff>14393</xdr:rowOff>
    </xdr:from>
    <xdr:to>
      <xdr:col>5</xdr:col>
      <xdr:colOff>80310</xdr:colOff>
      <xdr:row>5</xdr:row>
      <xdr:rowOff>71845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2100-000007000000}"/>
            </a:ext>
          </a:extLst>
        </xdr:cNvPr>
        <xdr:cNvSpPr txBox="1"/>
      </xdr:nvSpPr>
      <xdr:spPr>
        <a:xfrm>
          <a:off x="173563" y="540173"/>
          <a:ext cx="4082507" cy="430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1E693918-7BE4-4334-B437-F6FCE1A241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26780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6</xdr:row>
      <xdr:rowOff>104775</xdr:rowOff>
    </xdr:from>
    <xdr:to>
      <xdr:col>1</xdr:col>
      <xdr:colOff>246756</xdr:colOff>
      <xdr:row>8</xdr:row>
      <xdr:rowOff>27681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5250" y="1190625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558162</xdr:colOff>
      <xdr:row>6</xdr:row>
      <xdr:rowOff>114298</xdr:rowOff>
    </xdr:from>
    <xdr:to>
      <xdr:col>1</xdr:col>
      <xdr:colOff>838200</xdr:colOff>
      <xdr:row>8</xdr:row>
      <xdr:rowOff>40072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1987" y="1200148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6</xdr:row>
      <xdr:rowOff>112395</xdr:rowOff>
    </xdr:from>
    <xdr:to>
      <xdr:col>1</xdr:col>
      <xdr:colOff>554424</xdr:colOff>
      <xdr:row>8</xdr:row>
      <xdr:rowOff>38169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00050" y="1198245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57570</xdr:colOff>
      <xdr:row>3</xdr:row>
      <xdr:rowOff>24764</xdr:rowOff>
    </xdr:from>
    <xdr:to>
      <xdr:col>4</xdr:col>
      <xdr:colOff>644190</xdr:colOff>
      <xdr:row>5</xdr:row>
      <xdr:rowOff>82216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2200-000007000000}"/>
            </a:ext>
          </a:extLst>
        </xdr:cNvPr>
        <xdr:cNvSpPr txBox="1"/>
      </xdr:nvSpPr>
      <xdr:spPr>
        <a:xfrm>
          <a:off x="187110" y="550544"/>
          <a:ext cx="3962280" cy="430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5FC8B77D-5F0F-4CFB-8ADB-C3AFD3CC7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24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57150</xdr:rowOff>
    </xdr:from>
    <xdr:to>
      <xdr:col>1</xdr:col>
      <xdr:colOff>275331</xdr:colOff>
      <xdr:row>7</xdr:row>
      <xdr:rowOff>170556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143000"/>
          <a:ext cx="275331" cy="294381"/>
        </a:xfrm>
        <a:prstGeom prst="rect">
          <a:avLst/>
        </a:prstGeom>
      </xdr:spPr>
    </xdr:pic>
    <xdr:clientData/>
  </xdr:twoCellAnchor>
  <xdr:twoCellAnchor editAs="oneCell">
    <xdr:from>
      <xdr:col>1</xdr:col>
      <xdr:colOff>577212</xdr:colOff>
      <xdr:row>6</xdr:row>
      <xdr:rowOff>57148</xdr:rowOff>
    </xdr:from>
    <xdr:to>
      <xdr:col>1</xdr:col>
      <xdr:colOff>857250</xdr:colOff>
      <xdr:row>8</xdr:row>
      <xdr:rowOff>1972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01037" y="1142998"/>
          <a:ext cx="280038" cy="29724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64770</xdr:rowOff>
    </xdr:from>
    <xdr:to>
      <xdr:col>1</xdr:col>
      <xdr:colOff>582999</xdr:colOff>
      <xdr:row>8</xdr:row>
      <xdr:rowOff>1974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150620"/>
          <a:ext cx="278199" cy="297249"/>
        </a:xfrm>
        <a:prstGeom prst="rect">
          <a:avLst/>
        </a:prstGeom>
      </xdr:spPr>
    </xdr:pic>
    <xdr:clientData/>
  </xdr:twoCellAnchor>
  <xdr:twoCellAnchor>
    <xdr:from>
      <xdr:col>1</xdr:col>
      <xdr:colOff>181815</xdr:colOff>
      <xdr:row>3</xdr:row>
      <xdr:rowOff>26667</xdr:rowOff>
    </xdr:from>
    <xdr:to>
      <xdr:col>5</xdr:col>
      <xdr:colOff>503852</xdr:colOff>
      <xdr:row>5</xdr:row>
      <xdr:rowOff>84119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2300-000007000000}"/>
            </a:ext>
          </a:extLst>
        </xdr:cNvPr>
        <xdr:cNvSpPr txBox="1"/>
      </xdr:nvSpPr>
      <xdr:spPr>
        <a:xfrm>
          <a:off x="311355" y="552447"/>
          <a:ext cx="4185377" cy="430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CE3DCF1E-18F1-4932-9A18-45A852EA9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10900" cy="952500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6</xdr:row>
      <xdr:rowOff>76200</xdr:rowOff>
    </xdr:from>
    <xdr:ext cx="275331" cy="294381"/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162050"/>
          <a:ext cx="275331" cy="294381"/>
        </a:xfrm>
        <a:prstGeom prst="rect">
          <a:avLst/>
        </a:prstGeom>
      </xdr:spPr>
    </xdr:pic>
    <xdr:clientData/>
  </xdr:oneCellAnchor>
  <xdr:oneCellAnchor>
    <xdr:from>
      <xdr:col>1</xdr:col>
      <xdr:colOff>586737</xdr:colOff>
      <xdr:row>6</xdr:row>
      <xdr:rowOff>85723</xdr:rowOff>
    </xdr:from>
    <xdr:ext cx="280038" cy="297249"/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171573"/>
          <a:ext cx="280038" cy="297249"/>
        </a:xfrm>
        <a:prstGeom prst="rect">
          <a:avLst/>
        </a:prstGeom>
      </xdr:spPr>
    </xdr:pic>
    <xdr:clientData/>
  </xdr:oneCellAnchor>
  <xdr:oneCellAnchor>
    <xdr:from>
      <xdr:col>1</xdr:col>
      <xdr:colOff>304800</xdr:colOff>
      <xdr:row>6</xdr:row>
      <xdr:rowOff>83820</xdr:rowOff>
    </xdr:from>
    <xdr:ext cx="278199" cy="297249"/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169670"/>
          <a:ext cx="278199" cy="297249"/>
        </a:xfrm>
        <a:prstGeom prst="rect">
          <a:avLst/>
        </a:prstGeom>
      </xdr:spPr>
    </xdr:pic>
    <xdr:clientData/>
  </xdr:oneCellAnchor>
  <xdr:twoCellAnchor>
    <xdr:from>
      <xdr:col>1</xdr:col>
      <xdr:colOff>131021</xdr:colOff>
      <xdr:row>3</xdr:row>
      <xdr:rowOff>13122</xdr:rowOff>
    </xdr:from>
    <xdr:to>
      <xdr:col>6</xdr:col>
      <xdr:colOff>209641</xdr:colOff>
      <xdr:row>5</xdr:row>
      <xdr:rowOff>70574</xdr:rowOff>
    </xdr:to>
    <xdr:sp macro="" textlink="">
      <xdr:nvSpPr>
        <xdr:cNvPr id="9" name="1 CuadroTexto">
          <a:extLst>
            <a:ext uri="{FF2B5EF4-FFF2-40B4-BE49-F238E27FC236}">
              <a16:creationId xmlns="" xmlns:a16="http://schemas.microsoft.com/office/drawing/2014/main" id="{00000000-0008-0000-2400-000009000000}"/>
            </a:ext>
          </a:extLst>
        </xdr:cNvPr>
        <xdr:cNvSpPr txBox="1"/>
      </xdr:nvSpPr>
      <xdr:spPr>
        <a:xfrm>
          <a:off x="260561" y="538902"/>
          <a:ext cx="4757300" cy="430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A732FAD8-3BD5-4DD4-86C3-EDA9753DA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32520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6</xdr:row>
      <xdr:rowOff>42334</xdr:rowOff>
    </xdr:from>
    <xdr:to>
      <xdr:col>1</xdr:col>
      <xdr:colOff>243581</xdr:colOff>
      <xdr:row>7</xdr:row>
      <xdr:rowOff>155740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5250" y="1143001"/>
          <a:ext cx="275331" cy="293322"/>
        </a:xfrm>
        <a:prstGeom prst="rect">
          <a:avLst/>
        </a:prstGeom>
      </xdr:spPr>
    </xdr:pic>
    <xdr:clientData/>
  </xdr:twoCellAnchor>
  <xdr:twoCellAnchor editAs="oneCell">
    <xdr:from>
      <xdr:col>1</xdr:col>
      <xdr:colOff>316442</xdr:colOff>
      <xdr:row>6</xdr:row>
      <xdr:rowOff>41487</xdr:rowOff>
    </xdr:from>
    <xdr:to>
      <xdr:col>1</xdr:col>
      <xdr:colOff>594641</xdr:colOff>
      <xdr:row>7</xdr:row>
      <xdr:rowOff>156703</xdr:rowOff>
    </xdr:to>
    <xdr:pic>
      <xdr:nvPicPr>
        <xdr:cNvPr id="4" name="3 Imagen" descr="j0432678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43442" y="1142154"/>
          <a:ext cx="278199" cy="295132"/>
        </a:xfrm>
        <a:prstGeom prst="rect">
          <a:avLst/>
        </a:prstGeom>
      </xdr:spPr>
    </xdr:pic>
    <xdr:clientData/>
  </xdr:twoCellAnchor>
  <xdr:twoCellAnchor>
    <xdr:from>
      <xdr:col>1</xdr:col>
      <xdr:colOff>59267</xdr:colOff>
      <xdr:row>3</xdr:row>
      <xdr:rowOff>17779</xdr:rowOff>
    </xdr:from>
    <xdr:to>
      <xdr:col>5</xdr:col>
      <xdr:colOff>95554</xdr:colOff>
      <xdr:row>5</xdr:row>
      <xdr:rowOff>75231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2500-000007000000}"/>
            </a:ext>
          </a:extLst>
        </xdr:cNvPr>
        <xdr:cNvSpPr txBox="1"/>
      </xdr:nvSpPr>
      <xdr:spPr>
        <a:xfrm>
          <a:off x="188807" y="543559"/>
          <a:ext cx="4440647" cy="430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  <xdr:twoCellAnchor editAs="oneCell">
    <xdr:from>
      <xdr:col>1</xdr:col>
      <xdr:colOff>582930</xdr:colOff>
      <xdr:row>6</xdr:row>
      <xdr:rowOff>42333</xdr:rowOff>
    </xdr:from>
    <xdr:to>
      <xdr:col>1</xdr:col>
      <xdr:colOff>862968</xdr:colOff>
      <xdr:row>7</xdr:row>
      <xdr:rowOff>159666</xdr:rowOff>
    </xdr:to>
    <xdr:pic>
      <xdr:nvPicPr>
        <xdr:cNvPr id="6" name="3 Imagen" descr="j0432679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12470" y="1116753"/>
          <a:ext cx="280038" cy="292593"/>
        </a:xfrm>
        <a:prstGeom prst="rect">
          <a:avLst/>
        </a:prstGeom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2A7D686B-8852-47A8-8D1B-57A72D622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359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103881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116272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114369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0</xdr:col>
      <xdr:colOff>96308</xdr:colOff>
      <xdr:row>3</xdr:row>
      <xdr:rowOff>16296</xdr:rowOff>
    </xdr:from>
    <xdr:to>
      <xdr:col>3</xdr:col>
      <xdr:colOff>8770</xdr:colOff>
      <xdr:row>5</xdr:row>
      <xdr:rowOff>73748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600-000006000000}"/>
            </a:ext>
          </a:extLst>
        </xdr:cNvPr>
        <xdr:cNvSpPr txBox="1"/>
      </xdr:nvSpPr>
      <xdr:spPr>
        <a:xfrm>
          <a:off x="96308" y="542076"/>
          <a:ext cx="2823302" cy="4308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5</xdr:row>
      <xdr:rowOff>19050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89F2D5A4-80A2-4A3F-B36C-FD016C3DBE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50480" cy="91821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82449</xdr:rowOff>
    </xdr:to>
    <xdr:pic>
      <xdr:nvPicPr>
        <xdr:cNvPr id="9" name="8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94840</xdr:rowOff>
    </xdr:to>
    <xdr:pic>
      <xdr:nvPicPr>
        <xdr:cNvPr id="10" name="9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92937</xdr:rowOff>
    </xdr:to>
    <xdr:pic>
      <xdr:nvPicPr>
        <xdr:cNvPr id="11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16508</xdr:colOff>
      <xdr:row>2</xdr:row>
      <xdr:rowOff>147742</xdr:rowOff>
    </xdr:from>
    <xdr:to>
      <xdr:col>2</xdr:col>
      <xdr:colOff>561853</xdr:colOff>
      <xdr:row>5</xdr:row>
      <xdr:rowOff>43693</xdr:rowOff>
    </xdr:to>
    <xdr:sp macro="" textlink="">
      <xdr:nvSpPr>
        <xdr:cNvPr id="8" name="1 CuadroTexto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146048" y="498262"/>
          <a:ext cx="2717045" cy="4445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8D1D66BB-B96C-4A3B-A8A2-E8F782D03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8566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113406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125797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123894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8468</xdr:colOff>
      <xdr:row>3</xdr:row>
      <xdr:rowOff>24345</xdr:rowOff>
    </xdr:from>
    <xdr:to>
      <xdr:col>4</xdr:col>
      <xdr:colOff>824746</xdr:colOff>
      <xdr:row>5</xdr:row>
      <xdr:rowOff>92381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700-000006000000}"/>
            </a:ext>
          </a:extLst>
        </xdr:cNvPr>
        <xdr:cNvSpPr txBox="1"/>
      </xdr:nvSpPr>
      <xdr:spPr>
        <a:xfrm>
          <a:off x="132293" y="567270"/>
          <a:ext cx="4969178" cy="449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15240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15D63F11-2CFA-47F3-9A82-628AD5C33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49640" cy="92964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102822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115213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113310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66887</xdr:colOff>
      <xdr:row>3</xdr:row>
      <xdr:rowOff>427</xdr:rowOff>
    </xdr:from>
    <xdr:to>
      <xdr:col>4</xdr:col>
      <xdr:colOff>342054</xdr:colOff>
      <xdr:row>5</xdr:row>
      <xdr:rowOff>68463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800-000006000000}"/>
            </a:ext>
          </a:extLst>
        </xdr:cNvPr>
        <xdr:cNvSpPr txBox="1"/>
      </xdr:nvSpPr>
      <xdr:spPr>
        <a:xfrm>
          <a:off x="196427" y="526207"/>
          <a:ext cx="3612727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5</xdr:row>
      <xdr:rowOff>76200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24F8C346-4136-4BA8-8736-79D12A9AC2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9294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102822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115213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113310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174625</xdr:colOff>
      <xdr:row>3</xdr:row>
      <xdr:rowOff>25191</xdr:rowOff>
    </xdr:from>
    <xdr:to>
      <xdr:col>4</xdr:col>
      <xdr:colOff>206376</xdr:colOff>
      <xdr:row>5</xdr:row>
      <xdr:rowOff>93227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900-000006000000}"/>
            </a:ext>
          </a:extLst>
        </xdr:cNvPr>
        <xdr:cNvSpPr txBox="1"/>
      </xdr:nvSpPr>
      <xdr:spPr>
        <a:xfrm>
          <a:off x="304165" y="550971"/>
          <a:ext cx="3293111" cy="4185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7620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8A5E20D9-F8E1-4C23-80BC-755AE6ACB7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2212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22860</xdr:rowOff>
    </xdr:from>
    <xdr:to>
      <xdr:col>1</xdr:col>
      <xdr:colOff>275331</xdr:colOff>
      <xdr:row>8</xdr:row>
      <xdr:rowOff>87582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9540" y="1272540"/>
          <a:ext cx="275331" cy="278082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7</xdr:row>
      <xdr:rowOff>32383</xdr:rowOff>
    </xdr:from>
    <xdr:to>
      <xdr:col>1</xdr:col>
      <xdr:colOff>866775</xdr:colOff>
      <xdr:row>8</xdr:row>
      <xdr:rowOff>99973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6277" y="1282063"/>
          <a:ext cx="280038" cy="28095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7</xdr:row>
      <xdr:rowOff>30480</xdr:rowOff>
    </xdr:from>
    <xdr:to>
      <xdr:col>1</xdr:col>
      <xdr:colOff>582999</xdr:colOff>
      <xdr:row>8</xdr:row>
      <xdr:rowOff>98070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34340" y="1280160"/>
          <a:ext cx="278199" cy="280950"/>
        </a:xfrm>
        <a:prstGeom prst="rect">
          <a:avLst/>
        </a:prstGeom>
      </xdr:spPr>
    </xdr:pic>
    <xdr:clientData/>
  </xdr:twoCellAnchor>
  <xdr:twoCellAnchor>
    <xdr:from>
      <xdr:col>1</xdr:col>
      <xdr:colOff>341207</xdr:colOff>
      <xdr:row>3</xdr:row>
      <xdr:rowOff>13762</xdr:rowOff>
    </xdr:from>
    <xdr:to>
      <xdr:col>4</xdr:col>
      <xdr:colOff>103718</xdr:colOff>
      <xdr:row>5</xdr:row>
      <xdr:rowOff>74178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A00-000006000000}"/>
            </a:ext>
          </a:extLst>
        </xdr:cNvPr>
        <xdr:cNvSpPr txBox="1"/>
      </xdr:nvSpPr>
      <xdr:spPr>
        <a:xfrm>
          <a:off x="470747" y="539542"/>
          <a:ext cx="3336291" cy="4337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9525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242B60E-7575-4E57-A70E-D73FD23B9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44000" cy="92964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102822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115213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113310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89746</xdr:colOff>
      <xdr:row>3</xdr:row>
      <xdr:rowOff>14820</xdr:rowOff>
    </xdr:from>
    <xdr:to>
      <xdr:col>2</xdr:col>
      <xdr:colOff>909199</xdr:colOff>
      <xdr:row>5</xdr:row>
      <xdr:rowOff>82856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B00-000006000000}"/>
            </a:ext>
          </a:extLst>
        </xdr:cNvPr>
        <xdr:cNvSpPr txBox="1"/>
      </xdr:nvSpPr>
      <xdr:spPr>
        <a:xfrm>
          <a:off x="219286" y="540600"/>
          <a:ext cx="2572053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7620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FC8390A3-70FA-4B33-9950-03BE48084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6246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102822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115213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113310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164886</xdr:colOff>
      <xdr:row>3</xdr:row>
      <xdr:rowOff>9105</xdr:rowOff>
    </xdr:from>
    <xdr:to>
      <xdr:col>3</xdr:col>
      <xdr:colOff>313053</xdr:colOff>
      <xdr:row>5</xdr:row>
      <xdr:rowOff>77141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C00-000006000000}"/>
            </a:ext>
          </a:extLst>
        </xdr:cNvPr>
        <xdr:cNvSpPr txBox="1"/>
      </xdr:nvSpPr>
      <xdr:spPr>
        <a:xfrm>
          <a:off x="294426" y="534885"/>
          <a:ext cx="3249507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15240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3F53EEE6-6C03-4BB2-86EB-5CA332019E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408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102822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115213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113310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9734</xdr:colOff>
      <xdr:row>3</xdr:row>
      <xdr:rowOff>3389</xdr:rowOff>
    </xdr:from>
    <xdr:to>
      <xdr:col>2</xdr:col>
      <xdr:colOff>1232533</xdr:colOff>
      <xdr:row>5</xdr:row>
      <xdr:rowOff>71425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D00-000006000000}"/>
            </a:ext>
          </a:extLst>
        </xdr:cNvPr>
        <xdr:cNvSpPr txBox="1"/>
      </xdr:nvSpPr>
      <xdr:spPr>
        <a:xfrm>
          <a:off x="139274" y="529169"/>
          <a:ext cx="3272579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126999</xdr:colOff>
      <xdr:row>5</xdr:row>
      <xdr:rowOff>110067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EB6BA576-D47F-473C-B60C-A86481C1D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679332" cy="101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30480</xdr:rowOff>
    </xdr:from>
    <xdr:to>
      <xdr:col>1</xdr:col>
      <xdr:colOff>275331</xdr:colOff>
      <xdr:row>8</xdr:row>
      <xdr:rowOff>31702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9540" y="1280160"/>
          <a:ext cx="275331" cy="278082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7</xdr:row>
      <xdr:rowOff>40003</xdr:rowOff>
    </xdr:from>
    <xdr:to>
      <xdr:col>1</xdr:col>
      <xdr:colOff>866775</xdr:colOff>
      <xdr:row>8</xdr:row>
      <xdr:rowOff>44093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6277" y="1289683"/>
          <a:ext cx="280038" cy="28095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7</xdr:row>
      <xdr:rowOff>38100</xdr:rowOff>
    </xdr:from>
    <xdr:to>
      <xdr:col>1</xdr:col>
      <xdr:colOff>582999</xdr:colOff>
      <xdr:row>8</xdr:row>
      <xdr:rowOff>42190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34340" y="1287780"/>
          <a:ext cx="278199" cy="280950"/>
        </a:xfrm>
        <a:prstGeom prst="rect">
          <a:avLst/>
        </a:prstGeom>
      </xdr:spPr>
    </xdr:pic>
    <xdr:clientData/>
  </xdr:twoCellAnchor>
  <xdr:twoCellAnchor>
    <xdr:from>
      <xdr:col>1</xdr:col>
      <xdr:colOff>318346</xdr:colOff>
      <xdr:row>3</xdr:row>
      <xdr:rowOff>47418</xdr:rowOff>
    </xdr:from>
    <xdr:to>
      <xdr:col>3</xdr:col>
      <xdr:colOff>295910</xdr:colOff>
      <xdr:row>5</xdr:row>
      <xdr:rowOff>117994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E00-000006000000}"/>
            </a:ext>
          </a:extLst>
        </xdr:cNvPr>
        <xdr:cNvSpPr txBox="1"/>
      </xdr:nvSpPr>
      <xdr:spPr>
        <a:xfrm>
          <a:off x="445346" y="580818"/>
          <a:ext cx="2551431" cy="4431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728C8C3C-55F1-4333-99AE-53EF1E039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6393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91440</xdr:rowOff>
    </xdr:from>
    <xdr:to>
      <xdr:col>1</xdr:col>
      <xdr:colOff>275331</xdr:colOff>
      <xdr:row>7</xdr:row>
      <xdr:rowOff>194262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2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9540" y="1165860"/>
          <a:ext cx="275331" cy="278082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100963</xdr:rowOff>
    </xdr:from>
    <xdr:to>
      <xdr:col>1</xdr:col>
      <xdr:colOff>866775</xdr:colOff>
      <xdr:row>7</xdr:row>
      <xdr:rowOff>206653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2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6277" y="1175383"/>
          <a:ext cx="280038" cy="28095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99060</xdr:rowOff>
    </xdr:from>
    <xdr:to>
      <xdr:col>1</xdr:col>
      <xdr:colOff>582999</xdr:colOff>
      <xdr:row>7</xdr:row>
      <xdr:rowOff>204750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2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34340" y="1173480"/>
          <a:ext cx="278199" cy="280950"/>
        </a:xfrm>
        <a:prstGeom prst="rect">
          <a:avLst/>
        </a:prstGeom>
      </xdr:spPr>
    </xdr:pic>
    <xdr:clientData/>
  </xdr:twoCellAnchor>
  <xdr:twoCellAnchor>
    <xdr:from>
      <xdr:col>1</xdr:col>
      <xdr:colOff>91440</xdr:colOff>
      <xdr:row>2</xdr:row>
      <xdr:rowOff>171030</xdr:rowOff>
    </xdr:from>
    <xdr:to>
      <xdr:col>2</xdr:col>
      <xdr:colOff>1234441</xdr:colOff>
      <xdr:row>5</xdr:row>
      <xdr:rowOff>63806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2F00-000006000000}"/>
            </a:ext>
          </a:extLst>
        </xdr:cNvPr>
        <xdr:cNvSpPr txBox="1"/>
      </xdr:nvSpPr>
      <xdr:spPr>
        <a:xfrm>
          <a:off x="220980" y="521550"/>
          <a:ext cx="2895601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7620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C32DB88C-AEFF-46CA-9C96-DC1390CD4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14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102822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3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115213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3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113310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3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165947</xdr:colOff>
      <xdr:row>3</xdr:row>
      <xdr:rowOff>3388</xdr:rowOff>
    </xdr:from>
    <xdr:to>
      <xdr:col>3</xdr:col>
      <xdr:colOff>345864</xdr:colOff>
      <xdr:row>5</xdr:row>
      <xdr:rowOff>71424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3000-000006000000}"/>
            </a:ext>
          </a:extLst>
        </xdr:cNvPr>
        <xdr:cNvSpPr txBox="1"/>
      </xdr:nvSpPr>
      <xdr:spPr>
        <a:xfrm>
          <a:off x="295487" y="529168"/>
          <a:ext cx="2923117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5</xdr:row>
      <xdr:rowOff>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518D30B5-2149-4CEB-8772-B2408E520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58100" cy="8991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27093</xdr:colOff>
      <xdr:row>2</xdr:row>
      <xdr:rowOff>125939</xdr:rowOff>
    </xdr:from>
    <xdr:to>
      <xdr:col>2</xdr:col>
      <xdr:colOff>571380</xdr:colOff>
      <xdr:row>5</xdr:row>
      <xdr:rowOff>19773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156633" y="476459"/>
          <a:ext cx="2715987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7620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14F79050-9215-4E21-BE01-58D156987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5652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102822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3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28700"/>
          <a:ext cx="275331" cy="284856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115213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3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2" y="1038223"/>
          <a:ext cx="280038" cy="287724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113310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3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36320"/>
          <a:ext cx="278199" cy="287724"/>
        </a:xfrm>
        <a:prstGeom prst="rect">
          <a:avLst/>
        </a:prstGeom>
      </xdr:spPr>
    </xdr:pic>
    <xdr:clientData/>
  </xdr:twoCellAnchor>
  <xdr:twoCellAnchor>
    <xdr:from>
      <xdr:col>1</xdr:col>
      <xdr:colOff>122342</xdr:colOff>
      <xdr:row>2</xdr:row>
      <xdr:rowOff>171241</xdr:rowOff>
    </xdr:from>
    <xdr:to>
      <xdr:col>3</xdr:col>
      <xdr:colOff>132926</xdr:colOff>
      <xdr:row>5</xdr:row>
      <xdr:rowOff>64017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3100-000006000000}"/>
            </a:ext>
          </a:extLst>
        </xdr:cNvPr>
        <xdr:cNvSpPr txBox="1"/>
      </xdr:nvSpPr>
      <xdr:spPr>
        <a:xfrm>
          <a:off x="251882" y="521761"/>
          <a:ext cx="3218604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0</xdr:colOff>
      <xdr:row>5</xdr:row>
      <xdr:rowOff>53340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2D1BCBFD-AA04-4645-A207-B1A5E5EE6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632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102822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3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9540" y="1074420"/>
          <a:ext cx="275331" cy="278082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586737</xdr:colOff>
      <xdr:row>6</xdr:row>
      <xdr:rowOff>9523</xdr:rowOff>
    </xdr:from>
    <xdr:to>
      <xdr:col>1</xdr:col>
      <xdr:colOff>866775</xdr:colOff>
      <xdr:row>7</xdr:row>
      <xdr:rowOff>115213</xdr:rowOff>
    </xdr:to>
    <xdr:pic>
      <xdr:nvPicPr>
        <xdr:cNvPr id="3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3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6277" y="1083943"/>
          <a:ext cx="280038" cy="28095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113310</xdr:rowOff>
    </xdr:to>
    <xdr:pic>
      <xdr:nvPicPr>
        <xdr:cNvPr id="4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3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34340" y="1082040"/>
          <a:ext cx="278199" cy="280950"/>
        </a:xfrm>
        <a:prstGeom prst="rect">
          <a:avLst/>
        </a:prstGeom>
      </xdr:spPr>
    </xdr:pic>
    <xdr:clientData/>
  </xdr:twoCellAnchor>
  <xdr:twoCellAnchor>
    <xdr:from>
      <xdr:col>1</xdr:col>
      <xdr:colOff>190922</xdr:colOff>
      <xdr:row>2</xdr:row>
      <xdr:rowOff>171241</xdr:rowOff>
    </xdr:from>
    <xdr:to>
      <xdr:col>3</xdr:col>
      <xdr:colOff>201506</xdr:colOff>
      <xdr:row>5</xdr:row>
      <xdr:rowOff>64017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3200-000006000000}"/>
            </a:ext>
          </a:extLst>
        </xdr:cNvPr>
        <xdr:cNvSpPr txBox="1"/>
      </xdr:nvSpPr>
      <xdr:spPr>
        <a:xfrm>
          <a:off x="320462" y="521761"/>
          <a:ext cx="2609004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15240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EB9BE37F-5668-42B6-937A-5095E84FC8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1392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93297</xdr:rowOff>
    </xdr:to>
    <xdr:pic>
      <xdr:nvPicPr>
        <xdr:cNvPr id="2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3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9540" y="1074420"/>
          <a:ext cx="275331" cy="278082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103785</xdr:rowOff>
    </xdr:to>
    <xdr:pic>
      <xdr:nvPicPr>
        <xdr:cNvPr id="4" name="4 Imagen" descr="j0432678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3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34340" y="1082040"/>
          <a:ext cx="278199" cy="280950"/>
        </a:xfrm>
        <a:prstGeom prst="rect">
          <a:avLst/>
        </a:prstGeom>
      </xdr:spPr>
    </xdr:pic>
    <xdr:clientData/>
  </xdr:twoCellAnchor>
  <xdr:twoCellAnchor>
    <xdr:from>
      <xdr:col>1</xdr:col>
      <xdr:colOff>179492</xdr:colOff>
      <xdr:row>2</xdr:row>
      <xdr:rowOff>175051</xdr:rowOff>
    </xdr:from>
    <xdr:to>
      <xdr:col>3</xdr:col>
      <xdr:colOff>285750</xdr:colOff>
      <xdr:row>5</xdr:row>
      <xdr:rowOff>67827</xdr:rowOff>
    </xdr:to>
    <xdr:sp macro="" textlink="">
      <xdr:nvSpPr>
        <xdr:cNvPr id="6" name="1 CuadroTexto">
          <a:extLst>
            <a:ext uri="{FF2B5EF4-FFF2-40B4-BE49-F238E27FC236}">
              <a16:creationId xmlns="" xmlns:a16="http://schemas.microsoft.com/office/drawing/2014/main" id="{00000000-0008-0000-3300-000006000000}"/>
            </a:ext>
          </a:extLst>
        </xdr:cNvPr>
        <xdr:cNvSpPr txBox="1"/>
      </xdr:nvSpPr>
      <xdr:spPr>
        <a:xfrm>
          <a:off x="309032" y="525571"/>
          <a:ext cx="2750398" cy="441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126999</xdr:colOff>
      <xdr:row>5</xdr:row>
      <xdr:rowOff>76199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AC085681-EE2E-4108-9A18-28E385D6A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67332" cy="98213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4762</xdr:rowOff>
    </xdr:from>
    <xdr:to>
      <xdr:col>6</xdr:col>
      <xdr:colOff>666750</xdr:colOff>
      <xdr:row>43</xdr:row>
      <xdr:rowOff>14287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647700</xdr:colOff>
      <xdr:row>28</xdr:row>
      <xdr:rowOff>38100</xdr:rowOff>
    </xdr:from>
    <xdr:to>
      <xdr:col>13</xdr:col>
      <xdr:colOff>66675</xdr:colOff>
      <xdr:row>43</xdr:row>
      <xdr:rowOff>66675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84664</xdr:colOff>
      <xdr:row>3</xdr:row>
      <xdr:rowOff>31747</xdr:rowOff>
    </xdr:from>
    <xdr:to>
      <xdr:col>5</xdr:col>
      <xdr:colOff>184451</xdr:colOff>
      <xdr:row>5</xdr:row>
      <xdr:rowOff>91316</xdr:rowOff>
    </xdr:to>
    <xdr:sp macro="" textlink="">
      <xdr:nvSpPr>
        <xdr:cNvPr id="10" name="1 CuadroTexto">
          <a:extLst>
            <a:ext uri="{FF2B5EF4-FFF2-40B4-BE49-F238E27FC236}">
              <a16:creationId xmlns=""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211664" y="565147"/>
          <a:ext cx="3579587" cy="4321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7910D438-8848-4909-AD2A-7294E2EFB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200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19469</xdr:colOff>
      <xdr:row>3</xdr:row>
      <xdr:rowOff>17357</xdr:rowOff>
    </xdr:from>
    <xdr:to>
      <xdr:col>2</xdr:col>
      <xdr:colOff>563756</xdr:colOff>
      <xdr:row>5</xdr:row>
      <xdr:rowOff>76926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SpPr txBox="1"/>
      </xdr:nvSpPr>
      <xdr:spPr>
        <a:xfrm>
          <a:off x="149009" y="543137"/>
          <a:ext cx="2715987" cy="4329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5</xdr:row>
      <xdr:rowOff>53340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70C6E1AA-7224-4DD4-9DAF-82D82FC54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5048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11853</xdr:colOff>
      <xdr:row>3</xdr:row>
      <xdr:rowOff>5077</xdr:rowOff>
    </xdr:from>
    <xdr:to>
      <xdr:col>2</xdr:col>
      <xdr:colOff>556140</xdr:colOff>
      <xdr:row>5</xdr:row>
      <xdr:rowOff>74171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141393" y="530857"/>
          <a:ext cx="2715987" cy="442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5</xdr:row>
      <xdr:rowOff>53340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5B788543-EB67-4101-9BDA-8C6FCB7FE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58100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94356</xdr:rowOff>
    </xdr:to>
    <xdr:pic>
      <xdr:nvPicPr>
        <xdr:cNvPr id="3" name="2 Imagen" descr="j0432680.png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0858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586738</xdr:colOff>
      <xdr:row>6</xdr:row>
      <xdr:rowOff>9523</xdr:rowOff>
    </xdr:from>
    <xdr:to>
      <xdr:col>1</xdr:col>
      <xdr:colOff>864937</xdr:colOff>
      <xdr:row>7</xdr:row>
      <xdr:rowOff>106747</xdr:rowOff>
    </xdr:to>
    <xdr:pic>
      <xdr:nvPicPr>
        <xdr:cNvPr id="4" name="3 Imagen" descr="j0432679.png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0563" y="10953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</xdr:row>
      <xdr:rowOff>7620</xdr:rowOff>
    </xdr:from>
    <xdr:to>
      <xdr:col>1</xdr:col>
      <xdr:colOff>582999</xdr:colOff>
      <xdr:row>7</xdr:row>
      <xdr:rowOff>104844</xdr:rowOff>
    </xdr:to>
    <xdr:pic>
      <xdr:nvPicPr>
        <xdr:cNvPr id="5" name="4 Imagen" descr="j0432678.png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625" y="1093470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27089</xdr:colOff>
      <xdr:row>3</xdr:row>
      <xdr:rowOff>5926</xdr:rowOff>
    </xdr:from>
    <xdr:to>
      <xdr:col>2</xdr:col>
      <xdr:colOff>698376</xdr:colOff>
      <xdr:row>5</xdr:row>
      <xdr:rowOff>65495</xdr:rowOff>
    </xdr:to>
    <xdr:sp macro="" textlink="">
      <xdr:nvSpPr>
        <xdr:cNvPr id="7" name="1 CuadroTexto">
          <a:extLst>
            <a:ext uri="{FF2B5EF4-FFF2-40B4-BE49-F238E27FC236}">
              <a16:creationId xmlns="" xmlns:a16="http://schemas.microsoft.com/office/drawing/2014/main" id="{00000000-0008-0000-0800-000007000000}"/>
            </a:ext>
          </a:extLst>
        </xdr:cNvPr>
        <xdr:cNvSpPr txBox="1"/>
      </xdr:nvSpPr>
      <xdr:spPr>
        <a:xfrm>
          <a:off x="156629" y="531706"/>
          <a:ext cx="2842987" cy="4329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0" lang="es-US" sz="20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Arial" panose="020B0604020202020204" pitchFamily="34" charset="0"/>
            </a:rPr>
            <a:t>Guaduas</a:t>
          </a:r>
          <a:endParaRPr lang="es-CO" sz="20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1"/>
  </sheetPr>
  <dimension ref="A1:P64"/>
  <sheetViews>
    <sheetView showGridLines="0" tabSelected="1" zoomScaleNormal="100" zoomScaleSheetLayoutView="80" workbookViewId="0"/>
  </sheetViews>
  <sheetFormatPr baseColWidth="10" defaultColWidth="11.42578125" defaultRowHeight="15" x14ac:dyDescent="0.2"/>
  <cols>
    <col min="1" max="1" width="2" style="17" customWidth="1"/>
    <col min="2" max="2" width="14" style="17" customWidth="1"/>
    <col min="3" max="3" width="8.85546875" style="17" customWidth="1"/>
    <col min="4" max="4" width="9.28515625" style="17" customWidth="1"/>
    <col min="5" max="5" width="8.85546875" style="17" customWidth="1"/>
    <col min="6" max="6" width="12" style="17" customWidth="1"/>
    <col min="7" max="7" width="13" style="17" customWidth="1"/>
    <col min="8" max="8" width="10.42578125" style="17" customWidth="1"/>
    <col min="9" max="9" width="10.28515625" style="17" customWidth="1"/>
    <col min="10" max="10" width="8.140625" style="17" customWidth="1"/>
    <col min="11" max="11" width="8.42578125" style="17" customWidth="1"/>
    <col min="12" max="12" width="9" style="17" customWidth="1"/>
    <col min="13" max="13" width="7.7109375" style="17" customWidth="1"/>
    <col min="14" max="14" width="2.85546875" style="17" customWidth="1"/>
    <col min="15" max="15" width="11.5703125" style="17" customWidth="1"/>
    <col min="16" max="16" width="6.5703125" style="17" customWidth="1"/>
    <col min="17" max="16384" width="11.42578125" style="17"/>
  </cols>
  <sheetData>
    <row r="1" spans="1:16" x14ac:dyDescent="0.2">
      <c r="A1" s="20"/>
      <c r="B1" s="19"/>
      <c r="C1" s="19"/>
      <c r="D1" s="19"/>
      <c r="E1" s="19"/>
      <c r="F1" s="19"/>
      <c r="G1" s="19"/>
      <c r="H1" s="19"/>
      <c r="I1" s="19"/>
      <c r="J1" s="19"/>
      <c r="K1" s="35"/>
      <c r="L1" s="35"/>
      <c r="M1" s="35"/>
      <c r="N1" s="35"/>
      <c r="P1" s="18"/>
    </row>
    <row r="2" spans="1:16" x14ac:dyDescent="0.2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P2" s="36"/>
    </row>
    <row r="3" spans="1:16" x14ac:dyDescent="0.2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P3" s="36"/>
    </row>
    <row r="4" spans="1:16" x14ac:dyDescent="0.2">
      <c r="A4" s="34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P4" s="36"/>
    </row>
    <row r="5" spans="1:16" ht="15.75" x14ac:dyDescent="0.25">
      <c r="A5" s="34"/>
      <c r="B5" s="35"/>
      <c r="C5" s="35"/>
      <c r="D5" s="35"/>
      <c r="E5" s="35"/>
      <c r="F5" s="35"/>
      <c r="G5" s="35"/>
      <c r="H5" s="35"/>
      <c r="I5" s="35"/>
      <c r="J5" s="35"/>
      <c r="K5" s="35"/>
      <c r="L5" s="178"/>
      <c r="M5" s="35"/>
      <c r="N5" s="35"/>
      <c r="P5" s="36"/>
    </row>
    <row r="6" spans="1:16" x14ac:dyDescent="0.2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P6" s="36"/>
    </row>
    <row r="7" spans="1:16" x14ac:dyDescent="0.2">
      <c r="A7" s="34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P7" s="36"/>
    </row>
    <row r="8" spans="1:16" ht="15.75" x14ac:dyDescent="0.25">
      <c r="A8" s="571" t="s">
        <v>3</v>
      </c>
      <c r="B8" s="572"/>
      <c r="C8" s="572"/>
      <c r="D8" s="572"/>
      <c r="E8" s="572"/>
      <c r="F8" s="572"/>
      <c r="G8" s="572"/>
      <c r="H8" s="572"/>
      <c r="I8" s="572"/>
      <c r="J8" s="572"/>
      <c r="K8" s="572"/>
      <c r="L8" s="572"/>
      <c r="M8" s="572"/>
      <c r="N8" s="572"/>
      <c r="O8" s="572"/>
      <c r="P8" s="573"/>
    </row>
    <row r="9" spans="1:16" s="13" customFormat="1" ht="14.25" x14ac:dyDescent="0.2">
      <c r="A9" s="44"/>
      <c r="B9" s="45"/>
      <c r="C9" s="45"/>
      <c r="D9" s="45"/>
      <c r="E9" s="45"/>
      <c r="F9" s="45"/>
      <c r="G9" s="45"/>
      <c r="H9" s="45"/>
      <c r="I9" s="45"/>
      <c r="J9" s="45"/>
      <c r="K9" s="43"/>
      <c r="L9" s="43"/>
      <c r="M9" s="43"/>
      <c r="N9" s="43"/>
      <c r="P9" s="46"/>
    </row>
    <row r="10" spans="1:16" s="13" customFormat="1" x14ac:dyDescent="0.25">
      <c r="A10" s="47"/>
      <c r="B10" s="57" t="s">
        <v>371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P10" s="48"/>
    </row>
    <row r="11" spans="1:16" s="13" customFormat="1" x14ac:dyDescent="0.25">
      <c r="A11" s="47"/>
      <c r="B11" s="57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P11" s="48"/>
    </row>
    <row r="12" spans="1:16" s="13" customFormat="1" x14ac:dyDescent="0.25">
      <c r="A12" s="47"/>
      <c r="B12" s="57" t="s">
        <v>24</v>
      </c>
      <c r="C12" s="43"/>
      <c r="D12" s="43"/>
      <c r="E12" s="43"/>
      <c r="F12" s="57" t="s">
        <v>25</v>
      </c>
      <c r="G12" s="43"/>
      <c r="H12" s="43"/>
      <c r="J12" s="43"/>
      <c r="K12" s="118" t="s">
        <v>110</v>
      </c>
      <c r="L12" s="43"/>
      <c r="M12" s="43"/>
      <c r="N12" s="43"/>
      <c r="O12" s="43"/>
      <c r="P12" s="48"/>
    </row>
    <row r="13" spans="1:16" s="13" customFormat="1" x14ac:dyDescent="0.25">
      <c r="A13" s="47"/>
      <c r="B13" s="57"/>
      <c r="C13" s="43"/>
      <c r="D13" s="43"/>
      <c r="E13" s="43"/>
      <c r="F13" s="57"/>
      <c r="G13" s="43"/>
      <c r="H13" s="43"/>
      <c r="J13" s="43"/>
      <c r="K13" s="120"/>
      <c r="L13" s="43"/>
      <c r="M13" s="43"/>
      <c r="N13" s="43"/>
      <c r="O13" s="43"/>
      <c r="P13" s="48"/>
    </row>
    <row r="14" spans="1:16" s="13" customFormat="1" ht="14.25" x14ac:dyDescent="0.2">
      <c r="A14" s="47"/>
      <c r="B14" s="64" t="s">
        <v>20</v>
      </c>
      <c r="C14" s="120"/>
      <c r="D14" s="120"/>
      <c r="E14" s="120"/>
      <c r="F14" s="64" t="s">
        <v>36</v>
      </c>
      <c r="G14" s="120"/>
      <c r="H14" s="120"/>
      <c r="I14" s="98"/>
      <c r="J14" s="120"/>
      <c r="K14" s="64" t="s">
        <v>111</v>
      </c>
      <c r="L14" s="64"/>
      <c r="M14" s="64"/>
      <c r="N14" s="64"/>
      <c r="O14" s="64"/>
      <c r="P14" s="237"/>
    </row>
    <row r="15" spans="1:16" s="13" customFormat="1" ht="14.25" x14ac:dyDescent="0.2">
      <c r="A15" s="47"/>
      <c r="B15" s="64" t="s">
        <v>13</v>
      </c>
      <c r="C15" s="120"/>
      <c r="D15" s="120"/>
      <c r="E15" s="120"/>
      <c r="F15" s="64" t="s">
        <v>37</v>
      </c>
      <c r="G15" s="120"/>
      <c r="H15" s="120"/>
      <c r="I15" s="98"/>
      <c r="J15" s="120"/>
      <c r="K15" s="64" t="s">
        <v>112</v>
      </c>
      <c r="L15" s="64"/>
      <c r="M15" s="64"/>
      <c r="N15" s="64"/>
      <c r="O15" s="64"/>
      <c r="P15" s="241"/>
    </row>
    <row r="16" spans="1:16" s="13" customFormat="1" ht="14.25" x14ac:dyDescent="0.2">
      <c r="A16" s="47"/>
      <c r="B16" s="64" t="s">
        <v>30</v>
      </c>
      <c r="C16" s="120"/>
      <c r="D16" s="120"/>
      <c r="E16" s="120"/>
      <c r="F16" s="64" t="s">
        <v>38</v>
      </c>
      <c r="G16" s="120"/>
      <c r="H16" s="120"/>
      <c r="I16" s="98"/>
      <c r="J16" s="120"/>
      <c r="K16" s="64" t="s">
        <v>113</v>
      </c>
      <c r="L16" s="64"/>
      <c r="M16" s="64"/>
      <c r="N16" s="64"/>
      <c r="O16" s="64"/>
      <c r="P16" s="237"/>
    </row>
    <row r="17" spans="1:16" s="13" customFormat="1" ht="14.25" x14ac:dyDescent="0.2">
      <c r="A17" s="47"/>
      <c r="B17" s="64" t="s">
        <v>29</v>
      </c>
      <c r="C17" s="120"/>
      <c r="D17" s="120"/>
      <c r="E17" s="120"/>
      <c r="F17" s="64" t="s">
        <v>39</v>
      </c>
      <c r="G17" s="120"/>
      <c r="H17" s="120"/>
      <c r="I17" s="98"/>
      <c r="J17" s="120"/>
      <c r="K17" s="64" t="s">
        <v>114</v>
      </c>
      <c r="L17" s="64"/>
      <c r="M17" s="64"/>
      <c r="N17" s="64"/>
      <c r="O17" s="64"/>
      <c r="P17" s="237"/>
    </row>
    <row r="18" spans="1:16" s="13" customFormat="1" ht="14.25" x14ac:dyDescent="0.2">
      <c r="A18" s="47"/>
      <c r="B18" s="64" t="s">
        <v>21</v>
      </c>
      <c r="C18" s="120"/>
      <c r="D18" s="120"/>
      <c r="E18" s="120"/>
      <c r="F18" s="64" t="s">
        <v>40</v>
      </c>
      <c r="G18" s="120"/>
      <c r="H18" s="120"/>
      <c r="I18" s="98"/>
      <c r="J18" s="120"/>
      <c r="K18" s="64" t="s">
        <v>114</v>
      </c>
      <c r="L18" s="64"/>
      <c r="M18" s="64"/>
      <c r="N18" s="64"/>
      <c r="O18" s="64"/>
      <c r="P18" s="237"/>
    </row>
    <row r="19" spans="1:16" s="13" customFormat="1" ht="14.25" x14ac:dyDescent="0.2">
      <c r="A19" s="47"/>
      <c r="B19" s="64" t="s">
        <v>45</v>
      </c>
      <c r="C19" s="120"/>
      <c r="D19" s="120"/>
      <c r="E19" s="120"/>
      <c r="F19" s="64" t="s">
        <v>41</v>
      </c>
      <c r="G19" s="120"/>
      <c r="H19" s="120"/>
      <c r="I19" s="98"/>
      <c r="J19" s="120"/>
      <c r="K19" s="120"/>
      <c r="L19" s="120"/>
      <c r="M19" s="120"/>
      <c r="N19" s="120"/>
      <c r="O19" s="120"/>
      <c r="P19" s="256"/>
    </row>
    <row r="20" spans="1:16" s="13" customFormat="1" ht="14.25" x14ac:dyDescent="0.2">
      <c r="A20" s="47"/>
      <c r="B20" s="64" t="s">
        <v>46</v>
      </c>
      <c r="C20" s="120"/>
      <c r="D20" s="120"/>
      <c r="E20" s="120"/>
      <c r="F20" s="64" t="s">
        <v>232</v>
      </c>
      <c r="G20" s="203"/>
      <c r="H20" s="203"/>
      <c r="I20" s="204"/>
      <c r="J20" s="203"/>
      <c r="K20" s="203"/>
      <c r="L20" s="203"/>
      <c r="M20" s="117"/>
      <c r="N20" s="117"/>
      <c r="O20" s="43"/>
      <c r="P20" s="48"/>
    </row>
    <row r="21" spans="1:16" s="13" customFormat="1" ht="14.25" x14ac:dyDescent="0.2">
      <c r="A21" s="47"/>
      <c r="B21" s="64" t="s">
        <v>47</v>
      </c>
      <c r="C21" s="120"/>
      <c r="D21" s="120"/>
      <c r="E21" s="120"/>
      <c r="F21" s="64" t="s">
        <v>229</v>
      </c>
      <c r="G21" s="203"/>
      <c r="H21" s="203"/>
      <c r="I21" s="204"/>
      <c r="J21" s="64"/>
      <c r="K21" s="203"/>
      <c r="L21" s="203"/>
      <c r="M21" s="117"/>
      <c r="N21" s="117"/>
      <c r="O21" s="43"/>
      <c r="P21" s="48"/>
    </row>
    <row r="22" spans="1:16" s="13" customFormat="1" ht="14.25" x14ac:dyDescent="0.2">
      <c r="A22" s="47"/>
      <c r="B22" s="64" t="s">
        <v>48</v>
      </c>
      <c r="C22" s="120"/>
      <c r="D22" s="120"/>
      <c r="E22" s="120"/>
      <c r="F22" s="98"/>
      <c r="G22" s="98"/>
      <c r="H22" s="98"/>
      <c r="I22" s="98"/>
      <c r="J22" s="203"/>
      <c r="K22" s="203"/>
      <c r="L22" s="203"/>
      <c r="M22" s="117"/>
      <c r="N22" s="117"/>
      <c r="O22" s="43"/>
      <c r="P22" s="48"/>
    </row>
    <row r="23" spans="1:16" s="13" customFormat="1" x14ac:dyDescent="0.25">
      <c r="A23" s="47"/>
      <c r="B23" s="64" t="s">
        <v>49</v>
      </c>
      <c r="C23" s="120"/>
      <c r="D23" s="120"/>
      <c r="E23" s="120"/>
      <c r="F23" s="64"/>
      <c r="G23" s="120"/>
      <c r="H23" s="120"/>
      <c r="I23" s="118"/>
      <c r="J23" s="120"/>
      <c r="K23" s="120"/>
      <c r="L23" s="43"/>
      <c r="M23" s="43"/>
      <c r="N23" s="43"/>
      <c r="O23" s="43"/>
      <c r="P23" s="48"/>
    </row>
    <row r="24" spans="1:16" s="13" customFormat="1" ht="14.25" x14ac:dyDescent="0.2">
      <c r="A24" s="47"/>
      <c r="B24" s="64" t="s">
        <v>50</v>
      </c>
      <c r="C24" s="120"/>
      <c r="D24" s="120"/>
      <c r="E24" s="120"/>
      <c r="F24" s="98"/>
      <c r="G24" s="98"/>
      <c r="H24" s="98"/>
      <c r="I24" s="98"/>
      <c r="J24" s="98"/>
      <c r="K24" s="98"/>
      <c r="P24" s="48"/>
    </row>
    <row r="25" spans="1:16" s="13" customFormat="1" x14ac:dyDescent="0.25">
      <c r="A25" s="47"/>
      <c r="B25" s="64" t="s">
        <v>22</v>
      </c>
      <c r="C25" s="120"/>
      <c r="D25" s="120"/>
      <c r="E25" s="120"/>
      <c r="F25" s="98"/>
      <c r="G25" s="120"/>
      <c r="H25" s="120"/>
      <c r="I25" s="118"/>
      <c r="J25" s="120"/>
      <c r="K25" s="120"/>
      <c r="L25" s="43"/>
      <c r="M25" s="43"/>
      <c r="N25" s="43"/>
      <c r="O25" s="43"/>
      <c r="P25" s="48"/>
    </row>
    <row r="26" spans="1:16" s="13" customFormat="1" x14ac:dyDescent="0.25">
      <c r="A26" s="47"/>
      <c r="B26" s="64" t="s">
        <v>51</v>
      </c>
      <c r="C26" s="120"/>
      <c r="D26" s="120"/>
      <c r="E26" s="120"/>
      <c r="F26" s="118" t="s">
        <v>71</v>
      </c>
      <c r="G26" s="120"/>
      <c r="H26" s="120"/>
      <c r="I26" s="64"/>
      <c r="J26" s="120"/>
      <c r="K26" s="120"/>
      <c r="L26" s="43"/>
      <c r="M26" s="43"/>
      <c r="N26" s="43"/>
      <c r="O26" s="43"/>
      <c r="P26" s="48"/>
    </row>
    <row r="27" spans="1:16" s="13" customFormat="1" x14ac:dyDescent="0.25">
      <c r="A27" s="47"/>
      <c r="B27" s="64" t="s">
        <v>23</v>
      </c>
      <c r="C27" s="120"/>
      <c r="D27" s="120"/>
      <c r="E27" s="120"/>
      <c r="F27" s="118" t="s">
        <v>54</v>
      </c>
      <c r="G27" s="120"/>
      <c r="H27" s="120"/>
      <c r="I27" s="64"/>
      <c r="J27" s="120"/>
      <c r="K27" s="120"/>
      <c r="L27" s="43"/>
      <c r="M27" s="43"/>
      <c r="N27" s="43"/>
      <c r="O27" s="43"/>
      <c r="P27" s="48"/>
    </row>
    <row r="28" spans="1:16" s="13" customFormat="1" x14ac:dyDescent="0.25">
      <c r="A28" s="47"/>
      <c r="B28" s="64" t="s">
        <v>52</v>
      </c>
      <c r="C28" s="120"/>
      <c r="D28" s="120"/>
      <c r="E28" s="120"/>
      <c r="F28" s="118"/>
      <c r="G28" s="120"/>
      <c r="H28" s="120"/>
      <c r="I28" s="64"/>
      <c r="J28" s="120"/>
      <c r="K28" s="120"/>
      <c r="L28" s="43"/>
      <c r="M28" s="43"/>
      <c r="N28" s="43"/>
      <c r="O28" s="43"/>
      <c r="P28" s="48"/>
    </row>
    <row r="29" spans="1:16" s="13" customFormat="1" ht="14.25" x14ac:dyDescent="0.2">
      <c r="A29" s="47"/>
      <c r="B29" s="98"/>
      <c r="C29" s="120"/>
      <c r="D29" s="120"/>
      <c r="E29" s="120"/>
      <c r="F29" s="64" t="s">
        <v>66</v>
      </c>
      <c r="G29" s="120"/>
      <c r="H29" s="120"/>
      <c r="I29" s="64"/>
      <c r="J29" s="120"/>
      <c r="K29" s="120"/>
      <c r="L29" s="43"/>
      <c r="M29" s="43"/>
      <c r="N29" s="43"/>
      <c r="O29" s="43"/>
      <c r="P29" s="48"/>
    </row>
    <row r="30" spans="1:16" s="13" customFormat="1" ht="14.25" x14ac:dyDescent="0.2">
      <c r="A30" s="47"/>
      <c r="B30" s="98"/>
      <c r="C30" s="120"/>
      <c r="D30" s="120"/>
      <c r="E30" s="120"/>
      <c r="F30" s="64" t="s">
        <v>42</v>
      </c>
      <c r="G30" s="120"/>
      <c r="H30" s="120"/>
      <c r="I30" s="64"/>
      <c r="J30" s="120"/>
      <c r="K30" s="120"/>
      <c r="L30" s="43"/>
      <c r="M30" s="43"/>
      <c r="N30" s="43"/>
      <c r="O30" s="43"/>
      <c r="P30" s="48"/>
    </row>
    <row r="31" spans="1:16" s="13" customFormat="1" ht="14.25" x14ac:dyDescent="0.2">
      <c r="A31" s="47"/>
      <c r="B31" s="64"/>
      <c r="C31" s="120"/>
      <c r="D31" s="120"/>
      <c r="E31" s="120"/>
      <c r="F31" s="64" t="s">
        <v>43</v>
      </c>
      <c r="G31" s="120"/>
      <c r="H31" s="120"/>
      <c r="I31" s="64"/>
      <c r="J31" s="120"/>
      <c r="K31" s="120"/>
      <c r="L31" s="43"/>
      <c r="M31" s="43"/>
      <c r="N31" s="43"/>
      <c r="O31" s="43"/>
      <c r="P31" s="48"/>
    </row>
    <row r="32" spans="1:16" s="13" customFormat="1" ht="14.25" x14ac:dyDescent="0.2">
      <c r="A32" s="47"/>
      <c r="B32" s="98"/>
      <c r="C32" s="120"/>
      <c r="D32" s="120"/>
      <c r="E32" s="120"/>
      <c r="F32" s="64" t="s">
        <v>67</v>
      </c>
      <c r="G32" s="120"/>
      <c r="H32" s="120"/>
      <c r="I32" s="64"/>
      <c r="J32" s="120"/>
      <c r="K32" s="120"/>
      <c r="L32" s="43"/>
      <c r="M32" s="43"/>
      <c r="N32" s="43"/>
      <c r="O32" s="43"/>
      <c r="P32" s="48"/>
    </row>
    <row r="33" spans="1:16" s="13" customFormat="1" x14ac:dyDescent="0.25">
      <c r="A33" s="47"/>
      <c r="B33" s="118" t="s">
        <v>53</v>
      </c>
      <c r="C33" s="120"/>
      <c r="D33" s="120"/>
      <c r="E33" s="120"/>
      <c r="F33" s="64" t="s">
        <v>68</v>
      </c>
      <c r="G33" s="120"/>
      <c r="H33" s="120"/>
      <c r="I33" s="64"/>
      <c r="J33" s="120"/>
      <c r="K33" s="120"/>
      <c r="L33" s="43"/>
      <c r="M33" s="43"/>
      <c r="N33" s="43"/>
      <c r="O33" s="43"/>
      <c r="P33" s="48"/>
    </row>
    <row r="34" spans="1:16" s="13" customFormat="1" x14ac:dyDescent="0.25">
      <c r="A34" s="47"/>
      <c r="B34" s="118"/>
      <c r="C34" s="120"/>
      <c r="D34" s="120"/>
      <c r="E34" s="120"/>
      <c r="F34" s="64" t="s">
        <v>69</v>
      </c>
      <c r="G34" s="120"/>
      <c r="H34" s="120"/>
      <c r="I34" s="64"/>
      <c r="J34" s="120"/>
      <c r="K34" s="120"/>
      <c r="L34" s="43"/>
      <c r="M34" s="43"/>
      <c r="N34" s="43"/>
      <c r="O34" s="43"/>
      <c r="P34" s="48"/>
    </row>
    <row r="35" spans="1:16" s="13" customFormat="1" ht="14.25" x14ac:dyDescent="0.2">
      <c r="A35" s="47"/>
      <c r="B35" s="64" t="s">
        <v>65</v>
      </c>
      <c r="C35" s="120"/>
      <c r="D35" s="120"/>
      <c r="E35" s="120"/>
      <c r="F35" s="64" t="s">
        <v>70</v>
      </c>
      <c r="G35" s="120"/>
      <c r="H35" s="120"/>
      <c r="I35" s="64"/>
      <c r="J35" s="120"/>
      <c r="K35" s="120"/>
      <c r="L35" s="43"/>
      <c r="M35" s="43"/>
      <c r="N35" s="43"/>
      <c r="O35" s="43"/>
      <c r="P35" s="48"/>
    </row>
    <row r="36" spans="1:16" s="13" customFormat="1" ht="14.25" x14ac:dyDescent="0.2">
      <c r="A36" s="47"/>
      <c r="B36" s="64" t="s">
        <v>35</v>
      </c>
      <c r="C36" s="120"/>
      <c r="D36" s="120"/>
      <c r="E36" s="120"/>
      <c r="F36" s="64" t="s">
        <v>44</v>
      </c>
      <c r="G36" s="203"/>
      <c r="H36" s="203"/>
      <c r="I36" s="255"/>
      <c r="J36" s="203"/>
      <c r="K36" s="203"/>
      <c r="L36" s="126"/>
      <c r="M36" s="43"/>
      <c r="N36" s="43"/>
      <c r="O36" s="43"/>
      <c r="P36" s="48"/>
    </row>
    <row r="37" spans="1:16" s="13" customFormat="1" ht="14.25" x14ac:dyDescent="0.2">
      <c r="A37" s="47"/>
      <c r="B37" s="64" t="s">
        <v>72</v>
      </c>
      <c r="C37" s="120"/>
      <c r="D37" s="120"/>
      <c r="E37" s="120"/>
      <c r="F37" s="64" t="s">
        <v>330</v>
      </c>
      <c r="G37" s="64"/>
      <c r="H37" s="64"/>
      <c r="I37" s="64"/>
      <c r="J37" s="64"/>
      <c r="K37" s="64"/>
      <c r="L37" s="64"/>
      <c r="M37" s="120"/>
      <c r="N37" s="120"/>
      <c r="O37" s="43"/>
      <c r="P37" s="48"/>
    </row>
    <row r="38" spans="1:16" s="13" customFormat="1" ht="14.25" x14ac:dyDescent="0.2">
      <c r="A38" s="47"/>
      <c r="B38" s="64" t="s">
        <v>73</v>
      </c>
      <c r="C38" s="120"/>
      <c r="D38" s="120"/>
      <c r="E38" s="120"/>
      <c r="F38" s="98"/>
      <c r="G38" s="120"/>
      <c r="H38" s="120"/>
      <c r="I38" s="64"/>
      <c r="J38" s="120"/>
      <c r="K38" s="120"/>
      <c r="L38" s="43"/>
      <c r="M38" s="43"/>
      <c r="N38" s="43"/>
      <c r="O38" s="43"/>
      <c r="P38" s="48"/>
    </row>
    <row r="39" spans="1:16" s="13" customFormat="1" ht="14.25" x14ac:dyDescent="0.2">
      <c r="A39" s="47"/>
      <c r="B39" s="98"/>
      <c r="C39" s="120"/>
      <c r="D39" s="120"/>
      <c r="E39" s="120"/>
      <c r="F39" s="98"/>
      <c r="G39" s="120"/>
      <c r="H39" s="120"/>
      <c r="I39" s="120"/>
      <c r="J39" s="120"/>
      <c r="K39" s="120"/>
      <c r="L39" s="43"/>
      <c r="M39" s="43"/>
      <c r="N39" s="43"/>
      <c r="O39" s="43"/>
      <c r="P39" s="48"/>
    </row>
    <row r="40" spans="1:16" s="13" customFormat="1" x14ac:dyDescent="0.25">
      <c r="A40" s="47"/>
      <c r="B40" s="116"/>
      <c r="C40" s="120"/>
      <c r="D40" s="120"/>
      <c r="E40" s="120"/>
      <c r="F40" s="118" t="s">
        <v>105</v>
      </c>
      <c r="G40" s="120"/>
      <c r="H40" s="120"/>
      <c r="I40" s="120"/>
      <c r="J40" s="120"/>
      <c r="K40" s="120"/>
      <c r="L40" s="43"/>
      <c r="M40" s="43"/>
      <c r="N40" s="43"/>
      <c r="O40" s="43"/>
      <c r="P40" s="48"/>
    </row>
    <row r="41" spans="1:16" s="13" customFormat="1" x14ac:dyDescent="0.25">
      <c r="A41" s="47"/>
      <c r="B41" s="118" t="s">
        <v>331</v>
      </c>
      <c r="C41" s="120"/>
      <c r="D41" s="120"/>
      <c r="E41" s="120"/>
      <c r="F41" s="119"/>
      <c r="G41" s="203"/>
      <c r="H41" s="203"/>
      <c r="I41" s="203"/>
      <c r="J41" s="203"/>
      <c r="K41" s="203"/>
      <c r="L41" s="117"/>
      <c r="M41" s="117"/>
      <c r="N41" s="117"/>
      <c r="O41" s="117"/>
      <c r="P41" s="48"/>
    </row>
    <row r="42" spans="1:16" s="13" customFormat="1" ht="14.25" x14ac:dyDescent="0.2">
      <c r="A42" s="47"/>
      <c r="D42" s="120"/>
      <c r="E42" s="120"/>
      <c r="F42" s="64" t="s">
        <v>106</v>
      </c>
      <c r="G42" s="64"/>
      <c r="H42" s="64"/>
      <c r="I42" s="64"/>
      <c r="J42" s="64"/>
      <c r="K42" s="64"/>
      <c r="L42" s="64"/>
      <c r="M42" s="117"/>
      <c r="N42" s="117"/>
      <c r="O42" s="117"/>
      <c r="P42" s="48"/>
    </row>
    <row r="43" spans="1:16" s="13" customFormat="1" ht="14.25" x14ac:dyDescent="0.2">
      <c r="A43" s="47"/>
      <c r="B43" s="64" t="s">
        <v>332</v>
      </c>
      <c r="C43" s="120"/>
      <c r="D43" s="120"/>
      <c r="E43" s="120"/>
      <c r="F43" s="64" t="s">
        <v>107</v>
      </c>
      <c r="G43" s="64"/>
      <c r="H43" s="64"/>
      <c r="I43" s="64"/>
      <c r="J43" s="64"/>
      <c r="K43" s="64"/>
      <c r="L43" s="64"/>
      <c r="M43" s="117"/>
      <c r="N43" s="117"/>
      <c r="O43" s="117"/>
      <c r="P43" s="48"/>
    </row>
    <row r="44" spans="1:16" s="13" customFormat="1" ht="14.25" x14ac:dyDescent="0.2">
      <c r="A44" s="47"/>
      <c r="B44" s="64" t="s">
        <v>333</v>
      </c>
      <c r="C44" s="120"/>
      <c r="D44" s="120"/>
      <c r="E44" s="120"/>
      <c r="F44" s="64" t="s">
        <v>157</v>
      </c>
      <c r="G44" s="64"/>
      <c r="H44" s="64"/>
      <c r="I44" s="64"/>
      <c r="J44" s="64"/>
      <c r="K44" s="64"/>
      <c r="L44" s="64"/>
      <c r="M44" s="203"/>
      <c r="N44" s="117"/>
      <c r="O44" s="117"/>
      <c r="P44" s="48"/>
    </row>
    <row r="45" spans="1:16" s="13" customFormat="1" ht="14.25" x14ac:dyDescent="0.2">
      <c r="A45" s="47"/>
      <c r="B45" s="98"/>
      <c r="C45" s="120"/>
      <c r="D45" s="120"/>
      <c r="E45" s="120"/>
      <c r="F45" s="64" t="s">
        <v>329</v>
      </c>
      <c r="G45" s="64"/>
      <c r="H45" s="64"/>
      <c r="I45" s="64"/>
      <c r="J45" s="64"/>
      <c r="K45" s="64"/>
      <c r="L45" s="64"/>
      <c r="M45" s="203"/>
      <c r="N45" s="203"/>
      <c r="O45" s="117"/>
      <c r="P45" s="48"/>
    </row>
    <row r="46" spans="1:16" s="13" customFormat="1" ht="14.25" x14ac:dyDescent="0.2">
      <c r="A46" s="47"/>
      <c r="B46" s="116"/>
      <c r="C46" s="120"/>
      <c r="D46" s="120"/>
      <c r="E46" s="120"/>
      <c r="F46" s="64" t="s">
        <v>108</v>
      </c>
      <c r="G46" s="64"/>
      <c r="H46" s="64"/>
      <c r="I46" s="64"/>
      <c r="J46" s="64"/>
      <c r="K46" s="64"/>
      <c r="L46" s="64"/>
      <c r="M46" s="117"/>
      <c r="N46" s="117"/>
      <c r="O46" s="117"/>
      <c r="P46" s="48"/>
    </row>
    <row r="47" spans="1:16" s="13" customFormat="1" ht="14.25" x14ac:dyDescent="0.2">
      <c r="A47" s="47"/>
      <c r="D47" s="120"/>
      <c r="E47" s="120"/>
      <c r="F47" s="64" t="s">
        <v>109</v>
      </c>
      <c r="G47" s="64"/>
      <c r="H47" s="64"/>
      <c r="I47" s="64"/>
      <c r="J47" s="64"/>
      <c r="K47" s="64"/>
      <c r="L47" s="64"/>
      <c r="M47" s="117"/>
      <c r="N47" s="117"/>
      <c r="O47" s="117"/>
      <c r="P47" s="48"/>
    </row>
    <row r="48" spans="1:16" s="13" customFormat="1" ht="14.25" x14ac:dyDescent="0.2">
      <c r="A48" s="47"/>
      <c r="B48" s="98"/>
      <c r="C48" s="120"/>
      <c r="D48" s="120"/>
      <c r="E48" s="120"/>
      <c r="F48" s="64" t="s">
        <v>188</v>
      </c>
      <c r="G48" s="64"/>
      <c r="H48" s="64"/>
      <c r="I48" s="64"/>
      <c r="J48" s="64"/>
      <c r="K48" s="64"/>
      <c r="L48" s="64"/>
      <c r="M48" s="117"/>
      <c r="N48" s="117"/>
      <c r="O48" s="117"/>
      <c r="P48" s="48"/>
    </row>
    <row r="49" spans="1:16" s="13" customFormat="1" ht="14.25" x14ac:dyDescent="0.2">
      <c r="A49" s="47"/>
      <c r="B49" s="98"/>
      <c r="C49" s="120"/>
      <c r="D49" s="120"/>
      <c r="E49" s="120"/>
      <c r="F49" s="64" t="s">
        <v>189</v>
      </c>
      <c r="G49" s="64"/>
      <c r="H49" s="64"/>
      <c r="I49" s="64"/>
      <c r="J49" s="64"/>
      <c r="K49" s="64"/>
      <c r="L49" s="64"/>
      <c r="M49" s="117"/>
      <c r="N49" s="117"/>
      <c r="O49" s="117"/>
      <c r="P49" s="48"/>
    </row>
    <row r="50" spans="1:16" s="13" customFormat="1" ht="14.25" x14ac:dyDescent="0.2">
      <c r="A50" s="47"/>
      <c r="B50" s="98"/>
      <c r="C50" s="120"/>
      <c r="D50" s="120"/>
      <c r="E50" s="120"/>
      <c r="F50" s="64"/>
      <c r="G50" s="64"/>
      <c r="H50" s="64"/>
      <c r="I50" s="64"/>
      <c r="J50" s="64"/>
      <c r="K50" s="64"/>
      <c r="L50" s="64"/>
      <c r="M50" s="117"/>
      <c r="N50" s="117"/>
      <c r="O50" s="117"/>
      <c r="P50" s="48"/>
    </row>
    <row r="51" spans="1:16" s="13" customFormat="1" x14ac:dyDescent="0.25">
      <c r="A51" s="47"/>
      <c r="B51" s="98"/>
      <c r="C51" s="120"/>
      <c r="D51" s="120"/>
      <c r="E51" s="120"/>
      <c r="F51" s="124"/>
      <c r="G51" s="203"/>
      <c r="H51" s="203"/>
      <c r="I51" s="203"/>
      <c r="J51" s="203"/>
      <c r="K51" s="203"/>
      <c r="L51" s="117"/>
      <c r="M51" s="117"/>
      <c r="N51" s="117"/>
      <c r="O51" s="117"/>
      <c r="P51" s="48"/>
    </row>
    <row r="52" spans="1:16" s="13" customFormat="1" ht="14.25" x14ac:dyDescent="0.2">
      <c r="A52" s="47"/>
      <c r="B52" s="116"/>
      <c r="C52" s="43"/>
      <c r="D52" s="43"/>
      <c r="E52" s="120"/>
      <c r="F52" s="98"/>
      <c r="G52" s="120"/>
      <c r="H52" s="120"/>
      <c r="J52" s="43"/>
      <c r="K52" s="43"/>
      <c r="L52" s="43"/>
      <c r="M52" s="43"/>
      <c r="N52" s="43"/>
      <c r="O52" s="43"/>
      <c r="P52" s="48"/>
    </row>
    <row r="53" spans="1:16" s="13" customFormat="1" ht="14.25" x14ac:dyDescent="0.2">
      <c r="A53" s="276" t="s">
        <v>327</v>
      </c>
      <c r="B53" s="116"/>
      <c r="C53" s="43"/>
      <c r="D53" s="43"/>
      <c r="E53" s="43"/>
      <c r="G53" s="43"/>
      <c r="H53" s="43"/>
      <c r="J53" s="43"/>
      <c r="K53" s="43"/>
      <c r="L53" s="43"/>
      <c r="M53" s="43"/>
      <c r="N53" s="43"/>
      <c r="O53" s="43"/>
      <c r="P53" s="48"/>
    </row>
    <row r="54" spans="1:16" x14ac:dyDescent="0.2">
      <c r="A54" s="121" t="s">
        <v>369</v>
      </c>
      <c r="B54" s="275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3"/>
    </row>
    <row r="55" spans="1:16" x14ac:dyDescent="0.2">
      <c r="B55" s="116"/>
      <c r="C55" s="43"/>
      <c r="D55" s="43"/>
    </row>
    <row r="56" spans="1:16" x14ac:dyDescent="0.2">
      <c r="B56" s="116"/>
      <c r="C56" s="43"/>
      <c r="D56" s="43"/>
    </row>
    <row r="57" spans="1:16" x14ac:dyDescent="0.2">
      <c r="B57" s="116"/>
      <c r="C57" s="43"/>
      <c r="D57" s="43"/>
    </row>
    <row r="58" spans="1:16" x14ac:dyDescent="0.2">
      <c r="B58" s="116"/>
      <c r="C58" s="43"/>
      <c r="D58" s="43"/>
    </row>
    <row r="59" spans="1:16" x14ac:dyDescent="0.2">
      <c r="B59" s="116"/>
      <c r="C59" s="43"/>
      <c r="D59" s="43"/>
    </row>
    <row r="60" spans="1:16" x14ac:dyDescent="0.2">
      <c r="B60" s="64"/>
      <c r="C60" s="43"/>
      <c r="D60" s="43"/>
    </row>
    <row r="61" spans="1:16" x14ac:dyDescent="0.2">
      <c r="B61" s="64"/>
      <c r="C61" s="43"/>
      <c r="D61" s="43"/>
    </row>
    <row r="62" spans="1:16" x14ac:dyDescent="0.2">
      <c r="B62" s="116"/>
      <c r="C62" s="43"/>
      <c r="D62" s="43"/>
    </row>
    <row r="63" spans="1:16" x14ac:dyDescent="0.2">
      <c r="B63" s="89"/>
      <c r="C63" s="43"/>
      <c r="D63" s="43"/>
    </row>
    <row r="64" spans="1:16" x14ac:dyDescent="0.2">
      <c r="B64" s="89"/>
      <c r="C64" s="43"/>
      <c r="D64" s="43"/>
    </row>
  </sheetData>
  <mergeCells count="1">
    <mergeCell ref="A8:P8"/>
  </mergeCells>
  <hyperlinks>
    <hyperlink ref="B14" location="'Mercado Laboral'!A1" display="Mercado Laboral"/>
    <hyperlink ref="B15" location="'Posición ocupacional'!A1" display="Posición ocupacional"/>
    <hyperlink ref="B16" location="'Tasa de Ocupación'!A1" display="Tasa de Ocupación"/>
    <hyperlink ref="B17" location="'Tasa Global de Part.'!A1" display="Tasa Global de Participación"/>
    <hyperlink ref="B18" location="'Posición ocupacional gen.'!A1" display="Posición ocupacional por genero"/>
    <hyperlink ref="B19" location="'Tasa de Ocupación hombres'!A1" display="Tasa de ocupación hombres"/>
    <hyperlink ref="B20" location="'Tasa de ocupación mujeres'!A1" display="Tasa de ocupación mujeres"/>
    <hyperlink ref="B21" location="'Tasa Global de Part. hombres'!A1" display="Tasa global de participación hombres"/>
    <hyperlink ref="B22" location="'Tasa Global de Part. mujeres'!A1" display="Tasa global de participación mujeres"/>
    <hyperlink ref="B23" location="'Tasa de Ocupación etáreos'!A1" display="Tasa de ocupación etáreos"/>
    <hyperlink ref="B24" location="'Tasa Global de Part. etáreos'!A1" display="Tasa Global de Participación etáreos"/>
    <hyperlink ref="B25" location="'Informalidad DANE'!A1" display="Informalidad DANE"/>
    <hyperlink ref="B26" location="'Tasa de informalidad DANE'!A1" display="Tasa de informalidad DANE"/>
    <hyperlink ref="B27" location="'Informalidad fuerte'!A1" display="Informalidad fuerte"/>
    <hyperlink ref="B28" location="'Tasa de informalidad fuerte'!A1" display="Tasa de informalidad fuerte"/>
    <hyperlink ref="B35" location="'Dejan de consumir alimentos'!A1" display="Dejan de consumir alimentos"/>
    <hyperlink ref="B36" location="'No deja de consumir alimentos'!A1" display="No deja de consumir alimentos"/>
    <hyperlink ref="B38" location="'No se consideran pobres'!A1" display="No se consideran pobres"/>
    <hyperlink ref="B37" location="'Se consideran pobres'!A1" display="Se consideran pobres"/>
    <hyperlink ref="F14" location="'Pago promedio AAB'!A1" display="Pago promedio AAB"/>
    <hyperlink ref="F15" location="'Pago promedio electricidad'!A1" display="Pago promedio electricidad"/>
    <hyperlink ref="F16" location="'Pago promedio gas'!A1" display="Pago promedio gas"/>
    <hyperlink ref="F17" location="'No cubren gastos mínimos'!A1" display="No cubren gastos mínimos"/>
    <hyperlink ref="F18" location="'Solo cubren gastos mínimos'!A1" display="Solo cubren gastos mínimos"/>
    <hyperlink ref="F19" location="'Cubren más de gastos mínimos'!A1" display="Cubren más de gastos mínimos"/>
    <hyperlink ref="F30" location="'Hogares con conexión a Internet'!A1" display="Hogares con conexión a Internet"/>
    <hyperlink ref="F29" location="'Hogares con computador'!A1" display="Hogares con computador"/>
    <hyperlink ref="F31" location="'Uso de computador personas'!A1" display="Uso de computador personas"/>
    <hyperlink ref="F32" location="'Uso de Internet personas'!A1" display="Uso de Internet personas"/>
    <hyperlink ref="F36" location="'Uso de celular'!A1" display="Uso de celular"/>
    <hyperlink ref="F33" location="'Frecuencia de uso de Internet'!A1" display="Frecuencia de uso de Internet"/>
    <hyperlink ref="F34" location="'Motivo no uso Internet'!A1" display="Motivo no uso Internet"/>
    <hyperlink ref="F35" location="'Lugares de acceso a Internet'!A1" display="Lugares de acceso a Internet"/>
    <hyperlink ref="F20" location="'Pago Promedio TeléfonoFijo y TV'!A1" display="Pago promedio telefono fijo y servicio de television"/>
    <hyperlink ref="F21" location="'Pago Celular Prepago y Pospago'!A1" display="Pago celular prepago y pospago (Capacidad de pago)"/>
    <hyperlink ref="F37" location="'Hogares con Tabletas'!A1" display="Hogares con tabletas"/>
    <hyperlink ref="F42" location="'Viviendas por uso de inmueble'!A1" display="Viviendas por uso de inmueble"/>
    <hyperlink ref="F43" location="'Viviendas por tipo'!A1" display="Viviendas por tipo "/>
    <hyperlink ref="F44" location="'Viviendas por estrato'!A1" display="Viviendas por estrato"/>
    <hyperlink ref="F45" location="'Viviendas materiales const'!A1" display="Viviendas por materiales de construcción (paredes exteriores y pisos)"/>
    <hyperlink ref="F46" location="'Servicios públicos en Viviendas'!A1" display="Servicios públicos en las viviendas "/>
    <hyperlink ref="F47" location="'Viviendas por tipo de ocupacion'!A1" display="Viviendas por tipo de ocupación"/>
    <hyperlink ref="F48" location="'Gasto en vivienda'!A1" display="Gasto en vivienda (cuota, arriendo, leasing) pregunta 2, 10 y 14 "/>
    <hyperlink ref="F49" location="'Financiamiento gastos vivienda'!A1" display="Financiamiento gastos Vivienda preguntas 8 y 13"/>
    <hyperlink ref="K14" location="'Periodicidad compras alimentos'!A1" display="Periodicidad de las compras de alimentos"/>
    <hyperlink ref="K15" location="'Gasto semanal alimentos subgrup'!A1" display="Gasto semanal hogares alimentos por subgrupo"/>
    <hyperlink ref="K16" location="'Gasto trimestral otros subgrup'!A1" display="Gasto trimestral hogares otros por subgrupo"/>
    <hyperlink ref="K17" location="'Gasto Anual otros Subgrup'!A1" display="Gasto anual hogares otros por subgrupo"/>
    <hyperlink ref="K18" location="'Gasto Anual otros Subgrup c'!A1" display="Gasto anual hogares otros por subgrupo"/>
    <hyperlink ref="B44" location="'Saldos migratorios'!A1" display="Saldos migratorios"/>
    <hyperlink ref="B43" location="Población!A1" display="Población"/>
  </hyperlinks>
  <pageMargins left="0.70866141732283472" right="0.62992125984251968" top="0.74803149606299213" bottom="0.74803149606299213" header="0.31496062992125984" footer="0.31496062992125984"/>
  <pageSetup scale="65" orientation="portrait" horizont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rgb="FF53722D"/>
  </sheetPr>
  <dimension ref="A1:K57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9.28515625" style="13" customWidth="1"/>
    <col min="6" max="6" width="18.140625" style="13" customWidth="1"/>
    <col min="7" max="7" width="1.85546875" style="13" customWidth="1"/>
    <col min="8" max="8" width="8.140625" style="13" customWidth="1"/>
    <col min="9" max="9" width="15.5703125" style="13" customWidth="1"/>
    <col min="10" max="16384" width="11.42578125" style="13"/>
  </cols>
  <sheetData>
    <row r="1" spans="1:11" x14ac:dyDescent="0.2">
      <c r="A1" s="44"/>
      <c r="B1" s="45"/>
      <c r="C1" s="45"/>
      <c r="D1" s="45"/>
      <c r="E1" s="45"/>
      <c r="F1" s="45"/>
      <c r="G1" s="46"/>
    </row>
    <row r="2" spans="1:11" x14ac:dyDescent="0.2">
      <c r="A2" s="47"/>
      <c r="B2" s="43"/>
      <c r="C2" s="43"/>
      <c r="D2" s="43"/>
      <c r="E2" s="43"/>
      <c r="F2" s="43"/>
      <c r="G2" s="48"/>
    </row>
    <row r="3" spans="1:11" x14ac:dyDescent="0.2">
      <c r="A3" s="47"/>
      <c r="B3" s="43"/>
      <c r="C3" s="43"/>
      <c r="D3" s="43"/>
      <c r="E3" s="43"/>
      <c r="F3" s="43"/>
      <c r="G3" s="48"/>
    </row>
    <row r="4" spans="1:11" x14ac:dyDescent="0.2">
      <c r="A4" s="47"/>
      <c r="B4" s="43"/>
      <c r="C4" s="43"/>
      <c r="D4" s="43"/>
      <c r="E4" s="43"/>
      <c r="F4" s="43"/>
      <c r="G4" s="48"/>
    </row>
    <row r="5" spans="1:11" ht="15.75" x14ac:dyDescent="0.25">
      <c r="A5" s="47"/>
      <c r="B5" s="43"/>
      <c r="C5" s="43"/>
      <c r="D5" s="43"/>
      <c r="E5" s="43"/>
      <c r="F5" s="43"/>
      <c r="G5" s="48"/>
      <c r="K5" s="177"/>
    </row>
    <row r="6" spans="1:11" x14ac:dyDescent="0.2">
      <c r="A6" s="47"/>
      <c r="B6" s="43"/>
      <c r="C6" s="43"/>
      <c r="D6" s="43"/>
      <c r="E6" s="43"/>
      <c r="F6" s="43"/>
      <c r="G6" s="48"/>
    </row>
    <row r="7" spans="1:11" x14ac:dyDescent="0.2">
      <c r="A7" s="47"/>
      <c r="B7" s="43"/>
      <c r="C7" s="43"/>
      <c r="D7" s="43"/>
      <c r="E7" s="43"/>
      <c r="F7" s="43"/>
      <c r="G7" s="48"/>
    </row>
    <row r="8" spans="1:11" ht="15" x14ac:dyDescent="0.25">
      <c r="A8" s="47"/>
      <c r="B8" s="58"/>
      <c r="G8" s="48"/>
    </row>
    <row r="9" spans="1:11" x14ac:dyDescent="0.2">
      <c r="A9" s="47"/>
      <c r="G9" s="48"/>
    </row>
    <row r="10" spans="1:11" ht="15" x14ac:dyDescent="0.2">
      <c r="A10" s="47"/>
      <c r="B10" s="579" t="s">
        <v>299</v>
      </c>
      <c r="C10" s="579"/>
      <c r="D10" s="579"/>
      <c r="E10" s="579"/>
      <c r="F10" s="579"/>
      <c r="G10" s="48"/>
    </row>
    <row r="11" spans="1:11" ht="15" x14ac:dyDescent="0.2">
      <c r="A11" s="47"/>
      <c r="B11" s="579" t="s">
        <v>142</v>
      </c>
      <c r="C11" s="579"/>
      <c r="D11" s="579"/>
      <c r="E11" s="579"/>
      <c r="F11" s="579"/>
      <c r="G11" s="48"/>
    </row>
    <row r="12" spans="1:11" ht="15" x14ac:dyDescent="0.2">
      <c r="A12" s="47"/>
      <c r="B12" s="303"/>
      <c r="C12" s="303"/>
      <c r="D12" s="303"/>
      <c r="E12" s="303"/>
      <c r="F12" s="303"/>
      <c r="G12" s="48"/>
    </row>
    <row r="13" spans="1:11" ht="15" customHeight="1" x14ac:dyDescent="0.25">
      <c r="A13" s="47"/>
      <c r="B13" s="43"/>
      <c r="C13" s="590"/>
      <c r="D13" s="590"/>
      <c r="E13" s="575" t="s">
        <v>97</v>
      </c>
      <c r="F13" s="585" t="s">
        <v>100</v>
      </c>
      <c r="G13" s="48"/>
    </row>
    <row r="14" spans="1:11" ht="15" x14ac:dyDescent="0.25">
      <c r="A14" s="47"/>
      <c r="B14" s="43"/>
      <c r="C14" s="106">
        <v>2014</v>
      </c>
      <c r="D14" s="106">
        <v>2017</v>
      </c>
      <c r="E14" s="587"/>
      <c r="F14" s="586"/>
      <c r="G14" s="48"/>
    </row>
    <row r="15" spans="1:11" ht="15" x14ac:dyDescent="0.25">
      <c r="A15" s="47"/>
      <c r="B15" s="57" t="s">
        <v>281</v>
      </c>
      <c r="C15" s="49"/>
      <c r="D15" s="49"/>
      <c r="E15" s="49"/>
      <c r="F15" s="49"/>
      <c r="G15" s="48"/>
    </row>
    <row r="16" spans="1:11" ht="15" x14ac:dyDescent="0.25">
      <c r="A16" s="47"/>
      <c r="B16" s="43" t="s">
        <v>276</v>
      </c>
      <c r="C16" s="389">
        <v>50.309354762573754</v>
      </c>
      <c r="D16" s="389">
        <v>57.817548515436499</v>
      </c>
      <c r="E16" s="394">
        <v>7.5081937528627449</v>
      </c>
      <c r="F16" s="415">
        <v>1</v>
      </c>
      <c r="G16" s="48"/>
    </row>
    <row r="17" spans="1:7" ht="15" x14ac:dyDescent="0.25">
      <c r="A17" s="47"/>
      <c r="B17" s="43" t="s">
        <v>284</v>
      </c>
      <c r="C17" s="389">
        <v>56.963717749187516</v>
      </c>
      <c r="D17" s="389">
        <v>57.769833331536034</v>
      </c>
      <c r="E17" s="394">
        <v>0.80611558234851799</v>
      </c>
      <c r="F17" s="415">
        <v>2</v>
      </c>
      <c r="G17" s="48"/>
    </row>
    <row r="18" spans="1:7" ht="15" x14ac:dyDescent="0.25">
      <c r="A18" s="47"/>
      <c r="B18" s="43" t="s">
        <v>289</v>
      </c>
      <c r="C18" s="389">
        <v>55.590478308183918</v>
      </c>
      <c r="D18" s="389">
        <v>55.862255547802995</v>
      </c>
      <c r="E18" s="394">
        <v>0.27177723961907674</v>
      </c>
      <c r="F18" s="415">
        <v>3</v>
      </c>
      <c r="G18" s="48"/>
    </row>
    <row r="19" spans="1:7" ht="15" x14ac:dyDescent="0.25">
      <c r="A19" s="47"/>
      <c r="B19" s="43" t="s">
        <v>288</v>
      </c>
      <c r="C19" s="389">
        <v>56.425389329581598</v>
      </c>
      <c r="D19" s="389">
        <v>55.43285665769443</v>
      </c>
      <c r="E19" s="394">
        <v>-0.99253267188716876</v>
      </c>
      <c r="F19" s="415">
        <v>4</v>
      </c>
      <c r="G19" s="48"/>
    </row>
    <row r="20" spans="1:7" ht="15" x14ac:dyDescent="0.25">
      <c r="A20" s="47"/>
      <c r="B20" s="43" t="s">
        <v>262</v>
      </c>
      <c r="C20" s="389">
        <v>56.136074610389606</v>
      </c>
      <c r="D20" s="389">
        <v>55.43010038188573</v>
      </c>
      <c r="E20" s="394">
        <v>-0.70597422850387659</v>
      </c>
      <c r="F20" s="415">
        <v>5</v>
      </c>
      <c r="G20" s="48"/>
    </row>
    <row r="21" spans="1:7" ht="15" x14ac:dyDescent="0.25">
      <c r="A21" s="47"/>
      <c r="B21" s="43" t="s">
        <v>263</v>
      </c>
      <c r="C21" s="389">
        <v>55.456859933618844</v>
      </c>
      <c r="D21" s="389">
        <v>55.383673903095755</v>
      </c>
      <c r="E21" s="394">
        <v>-7.3186030523089585E-2</v>
      </c>
      <c r="F21" s="415">
        <v>6</v>
      </c>
      <c r="G21" s="48"/>
    </row>
    <row r="22" spans="1:7" ht="15" x14ac:dyDescent="0.25">
      <c r="A22" s="47"/>
      <c r="B22" s="43" t="s">
        <v>271</v>
      </c>
      <c r="C22" s="389">
        <v>52.32205731706199</v>
      </c>
      <c r="D22" s="389">
        <v>54.789019940679594</v>
      </c>
      <c r="E22" s="394">
        <v>2.4669626236176043</v>
      </c>
      <c r="F22" s="415">
        <v>7</v>
      </c>
      <c r="G22" s="48"/>
    </row>
    <row r="23" spans="1:7" ht="15" x14ac:dyDescent="0.25">
      <c r="A23" s="47"/>
      <c r="B23" s="43" t="s">
        <v>364</v>
      </c>
      <c r="C23" s="389" t="s">
        <v>367</v>
      </c>
      <c r="D23" s="389">
        <v>53.944402704733285</v>
      </c>
      <c r="E23" s="394" t="s">
        <v>367</v>
      </c>
      <c r="F23" s="415">
        <v>8</v>
      </c>
      <c r="G23" s="48"/>
    </row>
    <row r="24" spans="1:7" ht="15" x14ac:dyDescent="0.25">
      <c r="A24" s="47"/>
      <c r="B24" s="43" t="s">
        <v>260</v>
      </c>
      <c r="C24" s="389">
        <v>52.260325332225143</v>
      </c>
      <c r="D24" s="389">
        <v>52.80502485711127</v>
      </c>
      <c r="E24" s="394">
        <v>0.54469952488612705</v>
      </c>
      <c r="F24" s="415">
        <v>9</v>
      </c>
      <c r="G24" s="48"/>
    </row>
    <row r="25" spans="1:7" ht="15" x14ac:dyDescent="0.25">
      <c r="A25" s="47"/>
      <c r="B25" s="43" t="s">
        <v>286</v>
      </c>
      <c r="C25" s="389">
        <v>50.181205560471973</v>
      </c>
      <c r="D25" s="389">
        <v>51.92063620032954</v>
      </c>
      <c r="E25" s="394">
        <v>1.7394306398575665</v>
      </c>
      <c r="F25" s="415">
        <v>10</v>
      </c>
      <c r="G25" s="48"/>
    </row>
    <row r="26" spans="1:7" ht="15" x14ac:dyDescent="0.25">
      <c r="A26" s="47"/>
      <c r="B26" s="43" t="s">
        <v>272</v>
      </c>
      <c r="C26" s="389">
        <v>54.855406081011516</v>
      </c>
      <c r="D26" s="389">
        <v>51.509238443989112</v>
      </c>
      <c r="E26" s="394">
        <v>-3.3461676370224041</v>
      </c>
      <c r="F26" s="415">
        <v>11</v>
      </c>
      <c r="G26" s="48"/>
    </row>
    <row r="27" spans="1:7" x14ac:dyDescent="0.2">
      <c r="A27" s="47"/>
      <c r="B27" s="43" t="s">
        <v>258</v>
      </c>
      <c r="C27" s="527">
        <v>52.680238981807513</v>
      </c>
      <c r="D27" s="527">
        <v>51.420026696691714</v>
      </c>
      <c r="E27" s="441">
        <v>-1.2602122851157986</v>
      </c>
      <c r="F27" s="528">
        <v>12</v>
      </c>
      <c r="G27" s="48"/>
    </row>
    <row r="28" spans="1:7" ht="15" x14ac:dyDescent="0.25">
      <c r="A28" s="47"/>
      <c r="B28" s="43" t="s">
        <v>362</v>
      </c>
      <c r="C28" s="389" t="s">
        <v>367</v>
      </c>
      <c r="D28" s="389">
        <v>50</v>
      </c>
      <c r="E28" s="394" t="s">
        <v>367</v>
      </c>
      <c r="F28" s="415">
        <v>13</v>
      </c>
      <c r="G28" s="48"/>
    </row>
    <row r="29" spans="1:7" ht="15" x14ac:dyDescent="0.25">
      <c r="A29" s="47"/>
      <c r="B29" s="43" t="s">
        <v>259</v>
      </c>
      <c r="C29" s="389">
        <v>53.288466468099173</v>
      </c>
      <c r="D29" s="389">
        <v>49.858125691120193</v>
      </c>
      <c r="E29" s="394">
        <v>-3.43034077697898</v>
      </c>
      <c r="F29" s="415">
        <v>14</v>
      </c>
      <c r="G29" s="48"/>
    </row>
    <row r="30" spans="1:7" ht="15" x14ac:dyDescent="0.25">
      <c r="A30" s="47"/>
      <c r="B30" s="43" t="s">
        <v>265</v>
      </c>
      <c r="C30" s="389">
        <v>50.749548933165876</v>
      </c>
      <c r="D30" s="389">
        <v>49.711793469939117</v>
      </c>
      <c r="E30" s="394">
        <v>-1.0377554632267589</v>
      </c>
      <c r="F30" s="415">
        <v>15</v>
      </c>
      <c r="G30" s="48"/>
    </row>
    <row r="31" spans="1:7" ht="15" x14ac:dyDescent="0.25">
      <c r="A31" s="47"/>
      <c r="B31" s="43" t="s">
        <v>267</v>
      </c>
      <c r="C31" s="389">
        <v>48.309729627153352</v>
      </c>
      <c r="D31" s="389">
        <v>48.383015843128845</v>
      </c>
      <c r="E31" s="394">
        <v>7.3286215975493008E-2</v>
      </c>
      <c r="F31" s="415">
        <v>16</v>
      </c>
      <c r="G31" s="48"/>
    </row>
    <row r="32" spans="1:7" ht="15" x14ac:dyDescent="0.25">
      <c r="A32" s="47"/>
      <c r="B32" s="43" t="s">
        <v>366</v>
      </c>
      <c r="C32" s="389" t="s">
        <v>367</v>
      </c>
      <c r="D32" s="389">
        <v>48.314606741573037</v>
      </c>
      <c r="E32" s="394" t="s">
        <v>367</v>
      </c>
      <c r="F32" s="415">
        <v>17</v>
      </c>
      <c r="G32" s="48"/>
    </row>
    <row r="33" spans="1:9" ht="15" x14ac:dyDescent="0.25">
      <c r="A33" s="47"/>
      <c r="B33" s="43" t="s">
        <v>363</v>
      </c>
      <c r="C33" s="389" t="s">
        <v>367</v>
      </c>
      <c r="D33" s="389">
        <v>47.902094243561322</v>
      </c>
      <c r="E33" s="394" t="s">
        <v>367</v>
      </c>
      <c r="F33" s="415">
        <v>18</v>
      </c>
      <c r="G33" s="48"/>
    </row>
    <row r="34" spans="1:9" ht="15" x14ac:dyDescent="0.25">
      <c r="A34" s="47"/>
      <c r="B34" s="43" t="s">
        <v>274</v>
      </c>
      <c r="C34" s="389">
        <v>42.574881985892567</v>
      </c>
      <c r="D34" s="389">
        <v>47.824355056224412</v>
      </c>
      <c r="E34" s="394">
        <v>5.2494730703318453</v>
      </c>
      <c r="F34" s="415">
        <v>19</v>
      </c>
      <c r="G34" s="48"/>
    </row>
    <row r="35" spans="1:9" ht="15" x14ac:dyDescent="0.25">
      <c r="A35" s="47"/>
      <c r="B35" s="43" t="s">
        <v>275</v>
      </c>
      <c r="C35" s="389">
        <v>45.259667521417512</v>
      </c>
      <c r="D35" s="389">
        <v>47.60018650371304</v>
      </c>
      <c r="E35" s="394">
        <v>2.3405189822955279</v>
      </c>
      <c r="F35" s="415">
        <v>20</v>
      </c>
      <c r="G35" s="48"/>
    </row>
    <row r="36" spans="1:9" ht="15" x14ac:dyDescent="0.25">
      <c r="A36" s="47"/>
      <c r="B36" s="81" t="s">
        <v>279</v>
      </c>
      <c r="C36" s="73">
        <v>48.974909512925855</v>
      </c>
      <c r="D36" s="73">
        <v>47.42808028566801</v>
      </c>
      <c r="E36" s="394">
        <v>-1.5468292272578452</v>
      </c>
      <c r="F36" s="415">
        <v>21</v>
      </c>
      <c r="G36" s="48"/>
    </row>
    <row r="37" spans="1:9" ht="15" x14ac:dyDescent="0.25">
      <c r="A37" s="47"/>
      <c r="B37" s="43" t="s">
        <v>264</v>
      </c>
      <c r="C37" s="389">
        <v>48.231371632982679</v>
      </c>
      <c r="D37" s="389">
        <v>47.017615618351847</v>
      </c>
      <c r="E37" s="394">
        <v>-1.2137560146308317</v>
      </c>
      <c r="F37" s="415">
        <v>22</v>
      </c>
      <c r="G37" s="48"/>
    </row>
    <row r="38" spans="1:9" ht="15" x14ac:dyDescent="0.25">
      <c r="A38" s="47"/>
      <c r="B38" s="43" t="s">
        <v>361</v>
      </c>
      <c r="C38" s="389" t="s">
        <v>367</v>
      </c>
      <c r="D38" s="389">
        <v>45.214810238398805</v>
      </c>
      <c r="E38" s="394" t="s">
        <v>367</v>
      </c>
      <c r="F38" s="415">
        <v>23</v>
      </c>
      <c r="G38" s="48"/>
    </row>
    <row r="39" spans="1:9" ht="15" x14ac:dyDescent="0.25">
      <c r="A39" s="47"/>
      <c r="B39" s="43" t="s">
        <v>287</v>
      </c>
      <c r="C39" s="389">
        <v>49.431887689594355</v>
      </c>
      <c r="D39" s="389">
        <v>43.655896424328446</v>
      </c>
      <c r="E39" s="394">
        <v>-5.7759912652659082</v>
      </c>
      <c r="F39" s="415">
        <v>24</v>
      </c>
      <c r="G39" s="48"/>
    </row>
    <row r="40" spans="1:9" ht="15" x14ac:dyDescent="0.25">
      <c r="A40" s="47"/>
      <c r="B40" s="43" t="s">
        <v>365</v>
      </c>
      <c r="C40" s="389" t="s">
        <v>367</v>
      </c>
      <c r="D40" s="389">
        <v>39.726027397260275</v>
      </c>
      <c r="E40" s="394" t="s">
        <v>367</v>
      </c>
      <c r="F40" s="415">
        <v>25</v>
      </c>
      <c r="G40" s="48"/>
    </row>
    <row r="41" spans="1:9" ht="14.25" customHeight="1" x14ac:dyDescent="0.25">
      <c r="A41" s="47"/>
      <c r="B41" s="43" t="s">
        <v>266</v>
      </c>
      <c r="C41" s="389">
        <v>40.355437137279431</v>
      </c>
      <c r="D41" s="389">
        <v>35.528382908517763</v>
      </c>
      <c r="E41" s="394">
        <v>-4.8270542287616678</v>
      </c>
      <c r="F41" s="415">
        <v>26</v>
      </c>
      <c r="G41" s="48"/>
      <c r="H41" s="252"/>
      <c r="I41" s="137"/>
    </row>
    <row r="42" spans="1:9" ht="14.25" customHeight="1" x14ac:dyDescent="0.2">
      <c r="A42" s="47"/>
      <c r="B42" s="83"/>
      <c r="C42" s="322"/>
      <c r="D42" s="322"/>
      <c r="E42" s="322"/>
      <c r="F42" s="323"/>
      <c r="G42" s="48"/>
      <c r="H42" s="252"/>
      <c r="I42" s="137"/>
    </row>
    <row r="43" spans="1:9" ht="14.25" customHeight="1" x14ac:dyDescent="0.2">
      <c r="A43" s="47"/>
      <c r="B43" s="95" t="s">
        <v>280</v>
      </c>
      <c r="C43" s="322"/>
      <c r="D43" s="322"/>
      <c r="E43" s="322"/>
      <c r="F43" s="323"/>
      <c r="G43" s="48"/>
      <c r="H43" s="252"/>
      <c r="I43" s="137"/>
    </row>
    <row r="44" spans="1:9" ht="14.25" customHeight="1" x14ac:dyDescent="0.2">
      <c r="A44" s="47"/>
      <c r="B44" s="81" t="s">
        <v>261</v>
      </c>
      <c r="C44" s="69">
        <v>53.749034773234207</v>
      </c>
      <c r="D44" s="69">
        <v>55.683189141017984</v>
      </c>
      <c r="E44" s="69">
        <v>1.9341543677837763</v>
      </c>
      <c r="F44" s="42">
        <v>1</v>
      </c>
      <c r="G44" s="48"/>
      <c r="H44" s="252"/>
      <c r="I44" s="137"/>
    </row>
    <row r="45" spans="1:9" ht="14.25" customHeight="1" x14ac:dyDescent="0.2">
      <c r="A45" s="47"/>
      <c r="B45" s="81" t="s">
        <v>270</v>
      </c>
      <c r="C45" s="69">
        <v>45.393995324398794</v>
      </c>
      <c r="D45" s="69">
        <v>50.505676102341425</v>
      </c>
      <c r="E45" s="69">
        <v>5.111680777942631</v>
      </c>
      <c r="F45" s="42">
        <v>2</v>
      </c>
      <c r="G45" s="48"/>
      <c r="H45" s="252"/>
      <c r="I45" s="137"/>
    </row>
    <row r="46" spans="1:9" ht="14.25" customHeight="1" x14ac:dyDescent="0.2">
      <c r="A46" s="47"/>
      <c r="B46" s="81" t="s">
        <v>268</v>
      </c>
      <c r="C46" s="69">
        <v>42.064393429059372</v>
      </c>
      <c r="D46" s="69">
        <v>48.521205474699023</v>
      </c>
      <c r="E46" s="69">
        <v>6.4568120456396514</v>
      </c>
      <c r="F46" s="42">
        <v>3</v>
      </c>
      <c r="G46" s="48"/>
      <c r="H46" s="252"/>
      <c r="I46" s="137"/>
    </row>
    <row r="47" spans="1:9" ht="14.25" customHeight="1" x14ac:dyDescent="0.2">
      <c r="A47" s="47"/>
      <c r="B47" s="81" t="s">
        <v>283</v>
      </c>
      <c r="C47" s="69">
        <v>42.891811589595378</v>
      </c>
      <c r="D47" s="69">
        <v>46.277665995975852</v>
      </c>
      <c r="E47" s="69">
        <v>3.3858544063804743</v>
      </c>
      <c r="F47" s="42">
        <v>4</v>
      </c>
      <c r="G47" s="48"/>
      <c r="H47" s="252"/>
      <c r="I47" s="137"/>
    </row>
    <row r="48" spans="1:9" ht="14.25" customHeight="1" x14ac:dyDescent="0.2">
      <c r="A48" s="47"/>
      <c r="B48" s="81" t="s">
        <v>282</v>
      </c>
      <c r="C48" s="69">
        <v>43.557594227895393</v>
      </c>
      <c r="D48" s="69">
        <v>45.578495754028424</v>
      </c>
      <c r="E48" s="69">
        <v>2.0209015261330308</v>
      </c>
      <c r="F48" s="42">
        <v>5</v>
      </c>
      <c r="G48" s="48"/>
      <c r="H48" s="252"/>
      <c r="I48" s="137"/>
    </row>
    <row r="49" spans="1:9" ht="14.25" customHeight="1" x14ac:dyDescent="0.2">
      <c r="A49" s="47"/>
      <c r="B49" s="39" t="s">
        <v>269</v>
      </c>
      <c r="C49" s="70">
        <v>39.065424300158362</v>
      </c>
      <c r="D49" s="70">
        <v>44.983337736453848</v>
      </c>
      <c r="E49" s="70">
        <v>5.9179134362954855</v>
      </c>
      <c r="F49" s="67">
        <v>6</v>
      </c>
      <c r="G49" s="48"/>
      <c r="H49" s="252"/>
      <c r="I49" s="137"/>
    </row>
    <row r="50" spans="1:9" ht="14.25" customHeight="1" x14ac:dyDescent="0.2">
      <c r="A50" s="47"/>
      <c r="B50" s="81" t="s">
        <v>277</v>
      </c>
      <c r="C50" s="69">
        <v>49.092654221706866</v>
      </c>
      <c r="D50" s="69">
        <v>43.023815848801746</v>
      </c>
      <c r="E50" s="69">
        <v>-6.0688383729051196</v>
      </c>
      <c r="F50" s="42">
        <v>7</v>
      </c>
      <c r="G50" s="48"/>
      <c r="H50" s="252"/>
      <c r="I50" s="137"/>
    </row>
    <row r="51" spans="1:9" ht="14.25" customHeight="1" x14ac:dyDescent="0.2">
      <c r="A51" s="47"/>
      <c r="B51" s="81" t="s">
        <v>278</v>
      </c>
      <c r="C51" s="69">
        <v>39.127487249746359</v>
      </c>
      <c r="D51" s="69">
        <v>42.9267260165823</v>
      </c>
      <c r="E51" s="69">
        <v>3.7992387668359413</v>
      </c>
      <c r="F51" s="42">
        <v>8</v>
      </c>
      <c r="G51" s="48"/>
      <c r="H51" s="252"/>
      <c r="I51" s="137"/>
    </row>
    <row r="52" spans="1:9" ht="14.25" customHeight="1" x14ac:dyDescent="0.2">
      <c r="A52" s="47"/>
      <c r="B52" s="81" t="s">
        <v>285</v>
      </c>
      <c r="C52" s="69">
        <v>31.10107427160494</v>
      </c>
      <c r="D52" s="69">
        <v>42.019099590723059</v>
      </c>
      <c r="E52" s="69">
        <v>10.918025319118119</v>
      </c>
      <c r="F52" s="42">
        <v>9</v>
      </c>
      <c r="G52" s="48"/>
      <c r="H52" s="252"/>
      <c r="I52" s="137"/>
    </row>
    <row r="53" spans="1:9" ht="14.25" customHeight="1" x14ac:dyDescent="0.2">
      <c r="A53" s="47"/>
      <c r="B53" s="81" t="s">
        <v>290</v>
      </c>
      <c r="C53" s="69">
        <v>40.121193958620694</v>
      </c>
      <c r="D53" s="69">
        <v>41.328413284132843</v>
      </c>
      <c r="E53" s="69">
        <v>1.2072193255121491</v>
      </c>
      <c r="F53" s="42">
        <v>10</v>
      </c>
      <c r="G53" s="48"/>
      <c r="H53" s="252"/>
      <c r="I53" s="137"/>
    </row>
    <row r="54" spans="1:9" ht="14.25" customHeight="1" x14ac:dyDescent="0.2">
      <c r="A54" s="47"/>
      <c r="B54" s="81" t="s">
        <v>273</v>
      </c>
      <c r="C54" s="69">
        <v>41.399506021440438</v>
      </c>
      <c r="D54" s="69">
        <v>39.576186491892258</v>
      </c>
      <c r="E54" s="69">
        <v>-1.8233195295481792</v>
      </c>
      <c r="F54" s="42">
        <v>11</v>
      </c>
      <c r="G54" s="48"/>
      <c r="H54" s="252"/>
      <c r="I54" s="137"/>
    </row>
    <row r="55" spans="1:9" x14ac:dyDescent="0.2">
      <c r="A55" s="47"/>
      <c r="B55" s="43"/>
      <c r="C55" s="43"/>
      <c r="D55" s="43"/>
      <c r="E55" s="43"/>
      <c r="F55" s="43"/>
      <c r="G55" s="48"/>
    </row>
    <row r="56" spans="1:9" x14ac:dyDescent="0.2">
      <c r="A56" s="65" t="s">
        <v>75</v>
      </c>
      <c r="B56" s="43"/>
      <c r="C56" s="43"/>
      <c r="D56" s="43"/>
      <c r="E56" s="43"/>
      <c r="F56" s="43"/>
      <c r="G56" s="48"/>
    </row>
    <row r="57" spans="1:9" x14ac:dyDescent="0.2">
      <c r="A57" s="12" t="s">
        <v>134</v>
      </c>
      <c r="B57" s="183"/>
      <c r="C57" s="50"/>
      <c r="D57" s="50"/>
      <c r="E57" s="50"/>
      <c r="F57" s="50"/>
      <c r="G57" s="51"/>
    </row>
  </sheetData>
  <sortState ref="B44:F54">
    <sortCondition descending="1" ref="D44:D54"/>
  </sortState>
  <mergeCells count="5">
    <mergeCell ref="B10:F10"/>
    <mergeCell ref="B11:F11"/>
    <mergeCell ref="E13:E14"/>
    <mergeCell ref="F13:F14"/>
    <mergeCell ref="C13:D13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14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rgb="FF53722D"/>
  </sheetPr>
  <dimension ref="A1:R52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28515625" style="13" customWidth="1"/>
    <col min="3" max="4" width="8.85546875" style="13" customWidth="1"/>
    <col min="5" max="5" width="13.5703125" style="13" customWidth="1"/>
    <col min="6" max="7" width="8.85546875" style="13" customWidth="1"/>
    <col min="8" max="8" width="13.5703125" style="13" customWidth="1"/>
    <col min="9" max="10" width="8.85546875" style="13" customWidth="1"/>
    <col min="11" max="11" width="13.5703125" style="13" customWidth="1"/>
    <col min="12" max="12" width="1.85546875" style="13" customWidth="1"/>
    <col min="13" max="15" width="7.140625" style="13" customWidth="1"/>
    <col min="16" max="18" width="14.5703125" style="13" bestFit="1" customWidth="1"/>
    <col min="19" max="16384" width="11.42578125" style="13"/>
  </cols>
  <sheetData>
    <row r="1" spans="1:12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</row>
    <row r="2" spans="1:12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3"/>
      <c r="L2" s="48"/>
    </row>
    <row r="3" spans="1:12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3"/>
      <c r="L3" s="48"/>
    </row>
    <row r="4" spans="1:12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3"/>
      <c r="L4" s="48"/>
    </row>
    <row r="5" spans="1:12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3"/>
      <c r="L5" s="180"/>
    </row>
    <row r="6" spans="1:12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3"/>
      <c r="L6" s="48"/>
    </row>
    <row r="7" spans="1:12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3"/>
      <c r="L7" s="48"/>
    </row>
    <row r="8" spans="1:12" ht="15" x14ac:dyDescent="0.25">
      <c r="A8" s="47"/>
      <c r="B8" s="58"/>
      <c r="L8" s="48"/>
    </row>
    <row r="9" spans="1:12" x14ac:dyDescent="0.2">
      <c r="A9" s="47"/>
      <c r="L9" s="48"/>
    </row>
    <row r="10" spans="1:12" ht="15" x14ac:dyDescent="0.2">
      <c r="A10" s="47"/>
      <c r="B10" s="579" t="s">
        <v>300</v>
      </c>
      <c r="C10" s="579"/>
      <c r="D10" s="579"/>
      <c r="E10" s="579"/>
      <c r="F10" s="579"/>
      <c r="G10" s="579"/>
      <c r="H10" s="579"/>
      <c r="I10" s="579"/>
      <c r="J10" s="579"/>
      <c r="K10" s="579"/>
      <c r="L10" s="48"/>
    </row>
    <row r="11" spans="1:12" ht="15" x14ac:dyDescent="0.2">
      <c r="A11" s="47"/>
      <c r="B11" s="579" t="s">
        <v>142</v>
      </c>
      <c r="C11" s="579"/>
      <c r="D11" s="579"/>
      <c r="E11" s="579"/>
      <c r="F11" s="579"/>
      <c r="G11" s="579"/>
      <c r="H11" s="579"/>
      <c r="I11" s="579"/>
      <c r="J11" s="579"/>
      <c r="K11" s="579"/>
      <c r="L11" s="48"/>
    </row>
    <row r="12" spans="1:12" ht="15" x14ac:dyDescent="0.25">
      <c r="A12" s="47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48"/>
    </row>
    <row r="13" spans="1:12" ht="15" customHeight="1" x14ac:dyDescent="0.25">
      <c r="A13" s="47"/>
      <c r="B13" s="43"/>
      <c r="C13" s="588" t="s">
        <v>17</v>
      </c>
      <c r="D13" s="588"/>
      <c r="E13" s="575" t="s">
        <v>147</v>
      </c>
      <c r="F13" s="588" t="s">
        <v>18</v>
      </c>
      <c r="G13" s="588"/>
      <c r="H13" s="575" t="s">
        <v>147</v>
      </c>
      <c r="I13" s="588" t="s">
        <v>19</v>
      </c>
      <c r="J13" s="588"/>
      <c r="K13" s="575" t="s">
        <v>147</v>
      </c>
      <c r="L13" s="48"/>
    </row>
    <row r="14" spans="1:12" ht="15" x14ac:dyDescent="0.25">
      <c r="A14" s="47"/>
      <c r="B14" s="43"/>
      <c r="C14" s="54">
        <v>2014</v>
      </c>
      <c r="D14" s="55">
        <v>2017</v>
      </c>
      <c r="E14" s="575"/>
      <c r="F14" s="108">
        <v>2014</v>
      </c>
      <c r="G14" s="106">
        <v>2017</v>
      </c>
      <c r="H14" s="575"/>
      <c r="I14" s="108">
        <v>2014</v>
      </c>
      <c r="J14" s="106">
        <v>2017</v>
      </c>
      <c r="K14" s="575"/>
      <c r="L14" s="48"/>
    </row>
    <row r="15" spans="1:12" ht="15" x14ac:dyDescent="0.25">
      <c r="A15" s="47"/>
      <c r="B15" s="43"/>
      <c r="C15" s="309"/>
      <c r="D15" s="308"/>
      <c r="E15" s="305"/>
      <c r="F15" s="309"/>
      <c r="G15" s="308"/>
      <c r="H15" s="305"/>
      <c r="I15" s="309"/>
      <c r="J15" s="308"/>
      <c r="K15" s="305"/>
      <c r="L15" s="48"/>
    </row>
    <row r="16" spans="1:12" ht="15" x14ac:dyDescent="0.25">
      <c r="A16" s="47"/>
      <c r="B16" s="57" t="s">
        <v>281</v>
      </c>
      <c r="C16" s="43"/>
      <c r="D16" s="43"/>
      <c r="E16" s="43"/>
      <c r="F16" s="43"/>
      <c r="G16" s="43"/>
      <c r="H16" s="43"/>
      <c r="I16" s="49"/>
      <c r="J16" s="49"/>
      <c r="K16" s="49"/>
      <c r="L16" s="48"/>
    </row>
    <row r="17" spans="1:12" ht="15" x14ac:dyDescent="0.2">
      <c r="A17" s="47"/>
      <c r="B17" s="43" t="s">
        <v>258</v>
      </c>
      <c r="C17" s="527">
        <v>52.549652578252626</v>
      </c>
      <c r="D17" s="392">
        <v>48.225029793700536</v>
      </c>
      <c r="E17" s="531">
        <v>-4.3246227845520906</v>
      </c>
      <c r="F17" s="527">
        <v>84.193113851422297</v>
      </c>
      <c r="G17" s="392">
        <v>83.084095981812027</v>
      </c>
      <c r="H17" s="531">
        <v>-1.1090178696102697</v>
      </c>
      <c r="I17" s="527">
        <v>48.525417666506677</v>
      </c>
      <c r="J17" s="392">
        <v>53.707337551482539</v>
      </c>
      <c r="K17" s="441">
        <v>5.1819198849758621</v>
      </c>
      <c r="L17" s="48"/>
    </row>
    <row r="18" spans="1:12" ht="15" x14ac:dyDescent="0.2">
      <c r="A18" s="47"/>
      <c r="B18" s="43" t="s">
        <v>259</v>
      </c>
      <c r="C18" s="389">
        <v>48.940462142703929</v>
      </c>
      <c r="D18" s="392">
        <v>46.672805074321872</v>
      </c>
      <c r="E18" s="395">
        <v>-2.2676570683820572</v>
      </c>
      <c r="F18" s="389">
        <v>83.187329622004711</v>
      </c>
      <c r="G18" s="392">
        <v>80.278739985206514</v>
      </c>
      <c r="H18" s="395">
        <v>-2.9085896367981974</v>
      </c>
      <c r="I18" s="389">
        <v>52.131946335872847</v>
      </c>
      <c r="J18" s="392">
        <v>49.375175825076241</v>
      </c>
      <c r="K18" s="394">
        <v>-2.7567705107966063</v>
      </c>
      <c r="L18" s="48"/>
    </row>
    <row r="19" spans="1:12" ht="15" x14ac:dyDescent="0.2">
      <c r="A19" s="47"/>
      <c r="B19" s="43" t="s">
        <v>260</v>
      </c>
      <c r="C19" s="389">
        <v>43.613780443359779</v>
      </c>
      <c r="D19" s="392">
        <v>41.729864975520634</v>
      </c>
      <c r="E19" s="395">
        <v>-1.8839154678391452</v>
      </c>
      <c r="F19" s="389">
        <v>81.649910390299524</v>
      </c>
      <c r="G19" s="392">
        <v>79.794044950169322</v>
      </c>
      <c r="H19" s="395">
        <v>-1.8558654401302022</v>
      </c>
      <c r="I19" s="389">
        <v>52.251536368371355</v>
      </c>
      <c r="J19" s="392">
        <v>51.004585739052729</v>
      </c>
      <c r="K19" s="394">
        <v>-1.2469506293186257</v>
      </c>
      <c r="L19" s="48"/>
    </row>
    <row r="20" spans="1:12" ht="15" x14ac:dyDescent="0.2">
      <c r="A20" s="47"/>
      <c r="B20" s="43" t="s">
        <v>262</v>
      </c>
      <c r="C20" s="389">
        <v>50.33133380774224</v>
      </c>
      <c r="D20" s="392">
        <v>51.307062960403805</v>
      </c>
      <c r="E20" s="395">
        <v>0.97572915266156457</v>
      </c>
      <c r="F20" s="389">
        <v>85.619018916602585</v>
      </c>
      <c r="G20" s="392">
        <v>84.665038246353419</v>
      </c>
      <c r="H20" s="395">
        <v>-0.953980670249166</v>
      </c>
      <c r="I20" s="389">
        <v>57.656516456331516</v>
      </c>
      <c r="J20" s="392">
        <v>54.288858690477767</v>
      </c>
      <c r="K20" s="394">
        <v>-3.3676577658537497</v>
      </c>
      <c r="L20" s="48"/>
    </row>
    <row r="21" spans="1:12" ht="15" x14ac:dyDescent="0.2">
      <c r="A21" s="47"/>
      <c r="B21" s="43" t="s">
        <v>263</v>
      </c>
      <c r="C21" s="389">
        <v>54.487044292193652</v>
      </c>
      <c r="D21" s="392">
        <v>55.414831097052364</v>
      </c>
      <c r="E21" s="395">
        <v>0.92778680485871234</v>
      </c>
      <c r="F21" s="389">
        <v>83.429779095471616</v>
      </c>
      <c r="G21" s="392">
        <v>84.512762784793637</v>
      </c>
      <c r="H21" s="395">
        <v>1.0829836893220204</v>
      </c>
      <c r="I21" s="389">
        <v>52.13649480283118</v>
      </c>
      <c r="J21" s="392">
        <v>54.274976184704862</v>
      </c>
      <c r="K21" s="394">
        <v>2.1384813818736816</v>
      </c>
      <c r="L21" s="48"/>
    </row>
    <row r="22" spans="1:12" ht="15" x14ac:dyDescent="0.2">
      <c r="A22" s="47"/>
      <c r="B22" s="43" t="s">
        <v>264</v>
      </c>
      <c r="C22" s="389">
        <v>47.975974495050885</v>
      </c>
      <c r="D22" s="392">
        <v>43.983782791976523</v>
      </c>
      <c r="E22" s="395">
        <v>-3.9921917030743614</v>
      </c>
      <c r="F22" s="389">
        <v>78.527897703625641</v>
      </c>
      <c r="G22" s="392">
        <v>77.963111889344503</v>
      </c>
      <c r="H22" s="395">
        <v>-0.56478581428113728</v>
      </c>
      <c r="I22" s="389">
        <v>50.731313897972605</v>
      </c>
      <c r="J22" s="392">
        <v>47.453300733343404</v>
      </c>
      <c r="K22" s="394">
        <v>-3.2780131646292006</v>
      </c>
      <c r="L22" s="48"/>
    </row>
    <row r="23" spans="1:12" ht="15" x14ac:dyDescent="0.2">
      <c r="A23" s="47"/>
      <c r="B23" s="43" t="s">
        <v>265</v>
      </c>
      <c r="C23" s="389">
        <v>47.017338978777076</v>
      </c>
      <c r="D23" s="392">
        <v>44.527456898940848</v>
      </c>
      <c r="E23" s="395">
        <v>-2.489882079836228</v>
      </c>
      <c r="F23" s="389">
        <v>80.72340637690003</v>
      </c>
      <c r="G23" s="392">
        <v>80.277740571154013</v>
      </c>
      <c r="H23" s="395">
        <v>-0.44566580574601744</v>
      </c>
      <c r="I23" s="389">
        <v>50.015411733475986</v>
      </c>
      <c r="J23" s="392">
        <v>50.131532113918887</v>
      </c>
      <c r="K23" s="394">
        <v>0.11612038044290074</v>
      </c>
      <c r="L23" s="48"/>
    </row>
    <row r="24" spans="1:12" ht="15" x14ac:dyDescent="0.2">
      <c r="A24" s="47"/>
      <c r="B24" s="43" t="s">
        <v>266</v>
      </c>
      <c r="C24" s="389">
        <v>37.996057590181607</v>
      </c>
      <c r="D24" s="392">
        <v>39.078233119750891</v>
      </c>
      <c r="E24" s="395">
        <v>1.0821755295692839</v>
      </c>
      <c r="F24" s="389">
        <v>75.2369741877027</v>
      </c>
      <c r="G24" s="392">
        <v>70.630436481379462</v>
      </c>
      <c r="H24" s="395">
        <v>-4.6065377063232376</v>
      </c>
      <c r="I24" s="389">
        <v>41.824698603604617</v>
      </c>
      <c r="J24" s="392">
        <v>39.78809477758076</v>
      </c>
      <c r="K24" s="394">
        <v>-2.0366038260238568</v>
      </c>
      <c r="L24" s="48"/>
    </row>
    <row r="25" spans="1:12" ht="15" x14ac:dyDescent="0.2">
      <c r="A25" s="47"/>
      <c r="B25" s="43" t="s">
        <v>267</v>
      </c>
      <c r="C25" s="389">
        <v>49.63147744016208</v>
      </c>
      <c r="D25" s="392">
        <v>46.042606492711037</v>
      </c>
      <c r="E25" s="395">
        <v>-3.5888709474510421</v>
      </c>
      <c r="F25" s="389">
        <v>80.856952260614108</v>
      </c>
      <c r="G25" s="392">
        <v>77.534694673847426</v>
      </c>
      <c r="H25" s="395">
        <v>-3.3222575867666819</v>
      </c>
      <c r="I25" s="389">
        <v>51.152035464383786</v>
      </c>
      <c r="J25" s="392">
        <v>51.458778015601617</v>
      </c>
      <c r="K25" s="394">
        <v>0.30674255121783034</v>
      </c>
      <c r="L25" s="48"/>
    </row>
    <row r="26" spans="1:12" ht="15" x14ac:dyDescent="0.2">
      <c r="A26" s="47"/>
      <c r="B26" s="43" t="s">
        <v>284</v>
      </c>
      <c r="C26" s="389">
        <v>48.321081172407013</v>
      </c>
      <c r="D26" s="392">
        <v>50.839133768511488</v>
      </c>
      <c r="E26" s="395">
        <v>2.5180525961044751</v>
      </c>
      <c r="F26" s="389">
        <v>83.491908005918276</v>
      </c>
      <c r="G26" s="392">
        <v>84.478369806712877</v>
      </c>
      <c r="H26" s="395">
        <v>0.98646180079460066</v>
      </c>
      <c r="I26" s="389">
        <v>56.59056623019675</v>
      </c>
      <c r="J26" s="392">
        <v>54.167700814593879</v>
      </c>
      <c r="K26" s="394">
        <v>-2.4228654156028711</v>
      </c>
      <c r="L26" s="48"/>
    </row>
    <row r="27" spans="1:12" ht="15" x14ac:dyDescent="0.2">
      <c r="A27" s="47"/>
      <c r="B27" s="43" t="s">
        <v>271</v>
      </c>
      <c r="C27" s="389">
        <v>47.270564161705849</v>
      </c>
      <c r="D27" s="392">
        <v>48.816833947291968</v>
      </c>
      <c r="E27" s="395">
        <v>1.5462697855861194</v>
      </c>
      <c r="F27" s="389">
        <v>79.706421412016567</v>
      </c>
      <c r="G27" s="392">
        <v>77.238728688022007</v>
      </c>
      <c r="H27" s="395">
        <v>-2.4676927239945599</v>
      </c>
      <c r="I27" s="389">
        <v>46.219881333027004</v>
      </c>
      <c r="J27" s="392">
        <v>46.595696911774326</v>
      </c>
      <c r="K27" s="394">
        <v>0.37581557874732141</v>
      </c>
      <c r="L27" s="48"/>
    </row>
    <row r="28" spans="1:12" ht="15" x14ac:dyDescent="0.2">
      <c r="A28" s="47"/>
      <c r="B28" s="43" t="s">
        <v>272</v>
      </c>
      <c r="C28" s="389">
        <v>44.964542763685664</v>
      </c>
      <c r="D28" s="392">
        <v>46.296563753115841</v>
      </c>
      <c r="E28" s="395">
        <v>1.3320209894301769</v>
      </c>
      <c r="F28" s="389">
        <v>83.660220149015757</v>
      </c>
      <c r="G28" s="392">
        <v>79.303566439857278</v>
      </c>
      <c r="H28" s="395">
        <v>-4.3566537091584792</v>
      </c>
      <c r="I28" s="389">
        <v>61.184636919813769</v>
      </c>
      <c r="J28" s="392">
        <v>52.980943716128493</v>
      </c>
      <c r="K28" s="394">
        <v>-8.2036932036852761</v>
      </c>
      <c r="L28" s="48"/>
    </row>
    <row r="29" spans="1:12" ht="15" x14ac:dyDescent="0.2">
      <c r="A29" s="47"/>
      <c r="B29" s="43" t="s">
        <v>274</v>
      </c>
      <c r="C29" s="389">
        <v>36.716558689292064</v>
      </c>
      <c r="D29" s="392">
        <v>44.351748360783539</v>
      </c>
      <c r="E29" s="395">
        <v>7.6351896714914744</v>
      </c>
      <c r="F29" s="389">
        <v>80.011079015566736</v>
      </c>
      <c r="G29" s="392">
        <v>75.442200008737785</v>
      </c>
      <c r="H29" s="395">
        <v>-4.5688790068289507</v>
      </c>
      <c r="I29" s="389">
        <v>43.519251797568543</v>
      </c>
      <c r="J29" s="392">
        <v>51.263629309069714</v>
      </c>
      <c r="K29" s="394">
        <v>7.7443775115011704</v>
      </c>
      <c r="L29" s="48"/>
    </row>
    <row r="30" spans="1:12" ht="15" x14ac:dyDescent="0.2">
      <c r="A30" s="47"/>
      <c r="B30" s="43" t="s">
        <v>275</v>
      </c>
      <c r="C30" s="389">
        <v>41.259723116265477</v>
      </c>
      <c r="D30" s="392">
        <v>42.839605180732676</v>
      </c>
      <c r="E30" s="395">
        <v>1.5798820644671991</v>
      </c>
      <c r="F30" s="389">
        <v>74.56983744765661</v>
      </c>
      <c r="G30" s="392">
        <v>76.708169169352985</v>
      </c>
      <c r="H30" s="395">
        <v>2.1383317216963746</v>
      </c>
      <c r="I30" s="389">
        <v>56.971288580942847</v>
      </c>
      <c r="J30" s="392">
        <v>49.163504987115985</v>
      </c>
      <c r="K30" s="394">
        <v>-7.807783593826862</v>
      </c>
      <c r="L30" s="48"/>
    </row>
    <row r="31" spans="1:12" ht="15" x14ac:dyDescent="0.2">
      <c r="A31" s="47"/>
      <c r="B31" s="43" t="s">
        <v>276</v>
      </c>
      <c r="C31" s="389">
        <v>45.576815864983274</v>
      </c>
      <c r="D31" s="392">
        <v>55.437224121861597</v>
      </c>
      <c r="E31" s="395">
        <v>9.8604082568783227</v>
      </c>
      <c r="F31" s="389">
        <v>84.192212876140772</v>
      </c>
      <c r="G31" s="392">
        <v>87.376958866116638</v>
      </c>
      <c r="H31" s="395">
        <v>3.1847459899758661</v>
      </c>
      <c r="I31" s="389">
        <v>49.008141810874164</v>
      </c>
      <c r="J31" s="392">
        <v>53.905749149656714</v>
      </c>
      <c r="K31" s="394">
        <v>4.8976073387825494</v>
      </c>
      <c r="L31" s="48"/>
    </row>
    <row r="32" spans="1:12" ht="15" x14ac:dyDescent="0.2">
      <c r="A32" s="47"/>
      <c r="B32" s="43" t="s">
        <v>286</v>
      </c>
      <c r="C32" s="389">
        <v>51.850107932969657</v>
      </c>
      <c r="D32" s="392">
        <v>55.872196953993736</v>
      </c>
      <c r="E32" s="395">
        <v>4.0220890210240796</v>
      </c>
      <c r="F32" s="389">
        <v>80.385712384671351</v>
      </c>
      <c r="G32" s="392">
        <v>83.033475082190819</v>
      </c>
      <c r="H32" s="395">
        <v>2.6477626975194681</v>
      </c>
      <c r="I32" s="389">
        <v>51.746676304514402</v>
      </c>
      <c r="J32" s="392">
        <v>58.005533573002019</v>
      </c>
      <c r="K32" s="394">
        <v>6.2588572684876169</v>
      </c>
      <c r="L32" s="48"/>
    </row>
    <row r="33" spans="1:18" ht="15" x14ac:dyDescent="0.2">
      <c r="A33" s="47"/>
      <c r="B33" s="43" t="s">
        <v>287</v>
      </c>
      <c r="C33" s="389">
        <v>49.441424739108179</v>
      </c>
      <c r="D33" s="392">
        <v>39.600242306552012</v>
      </c>
      <c r="E33" s="395">
        <v>-9.8411824325561668</v>
      </c>
      <c r="F33" s="389">
        <v>79.967234157891582</v>
      </c>
      <c r="G33" s="392">
        <v>79.390106605103867</v>
      </c>
      <c r="H33" s="395">
        <v>-0.5771275527877151</v>
      </c>
      <c r="I33" s="389">
        <v>51.554201672861424</v>
      </c>
      <c r="J33" s="392">
        <v>48.900018078050614</v>
      </c>
      <c r="K33" s="394">
        <v>-2.6541835948108101</v>
      </c>
      <c r="L33" s="48"/>
    </row>
    <row r="34" spans="1:18" ht="15" x14ac:dyDescent="0.2">
      <c r="A34" s="47"/>
      <c r="B34" s="43" t="s">
        <v>288</v>
      </c>
      <c r="C34" s="389">
        <v>53.430755939354746</v>
      </c>
      <c r="D34" s="392">
        <v>47.514402631092636</v>
      </c>
      <c r="E34" s="395">
        <v>-5.91635330826211</v>
      </c>
      <c r="F34" s="389">
        <v>82.184793299266772</v>
      </c>
      <c r="G34" s="392">
        <v>85.072660688366497</v>
      </c>
      <c r="H34" s="395">
        <v>2.8878673890997248</v>
      </c>
      <c r="I34" s="389">
        <v>54.026840252505536</v>
      </c>
      <c r="J34" s="392">
        <v>54.790541613214131</v>
      </c>
      <c r="K34" s="394">
        <v>0.76370136070859473</v>
      </c>
      <c r="L34" s="48"/>
    </row>
    <row r="35" spans="1:18" ht="15" x14ac:dyDescent="0.2">
      <c r="A35" s="47"/>
      <c r="B35" s="43" t="s">
        <v>289</v>
      </c>
      <c r="C35" s="389">
        <v>49.882232926300475</v>
      </c>
      <c r="D35" s="392">
        <v>48.210925198515362</v>
      </c>
      <c r="E35" s="395">
        <v>-1.6713077277851127</v>
      </c>
      <c r="F35" s="389">
        <v>80.306696137080806</v>
      </c>
      <c r="G35" s="392">
        <v>83.495529146904659</v>
      </c>
      <c r="H35" s="395">
        <v>3.1888330098238526</v>
      </c>
      <c r="I35" s="389">
        <v>56.170474494731423</v>
      </c>
      <c r="J35" s="392">
        <v>52.295367496115006</v>
      </c>
      <c r="K35" s="394">
        <v>-3.8751069986164168</v>
      </c>
      <c r="L35" s="48"/>
    </row>
    <row r="36" spans="1:18" ht="14.25" customHeight="1" x14ac:dyDescent="0.2">
      <c r="A36" s="47"/>
      <c r="B36" s="81" t="s">
        <v>279</v>
      </c>
      <c r="C36" s="73">
        <v>46.638597662752197</v>
      </c>
      <c r="D36" s="74">
        <v>41.92255403337014</v>
      </c>
      <c r="E36" s="395">
        <v>-4.7160436293820567</v>
      </c>
      <c r="F36" s="73">
        <v>77.238662761334638</v>
      </c>
      <c r="G36" s="74">
        <v>78.28808054332292</v>
      </c>
      <c r="H36" s="395">
        <v>1.0494177819882822</v>
      </c>
      <c r="I36" s="73">
        <v>49.073051864048878</v>
      </c>
      <c r="J36" s="74">
        <v>47.645817354080094</v>
      </c>
      <c r="K36" s="394">
        <v>-1.427234509968784</v>
      </c>
      <c r="L36" s="48"/>
      <c r="M36" s="252">
        <f t="shared" ref="M36:M49" si="0">+D36-C36</f>
        <v>-4.7160436293820567</v>
      </c>
      <c r="N36" s="252">
        <f t="shared" ref="N36:N49" si="1">+G36-F36</f>
        <v>1.0494177819882822</v>
      </c>
      <c r="O36" s="252">
        <f t="shared" ref="O36:O49" si="2">+J36-I36</f>
        <v>-1.427234509968784</v>
      </c>
      <c r="P36" s="137" t="b">
        <f t="shared" ref="P36:P49" si="3">+ROUND(E36,4)=ROUND(M36,4)</f>
        <v>1</v>
      </c>
      <c r="Q36" s="137" t="b">
        <f t="shared" ref="Q36:Q49" si="4">+ROUND(H36,4)=ROUND(N36,4)</f>
        <v>1</v>
      </c>
      <c r="R36" s="137" t="b">
        <f t="shared" ref="R36:R49" si="5">+ROUND(K36,4)=ROUND(O36,4)</f>
        <v>1</v>
      </c>
    </row>
    <row r="37" spans="1:18" ht="14.25" customHeight="1" x14ac:dyDescent="0.2">
      <c r="A37" s="47"/>
      <c r="B37" s="81"/>
      <c r="C37" s="330"/>
      <c r="D37" s="418"/>
      <c r="E37" s="322"/>
      <c r="F37" s="330"/>
      <c r="G37" s="419"/>
      <c r="H37" s="322"/>
      <c r="I37" s="330"/>
      <c r="J37" s="419"/>
      <c r="K37" s="322"/>
      <c r="L37" s="48"/>
      <c r="M37" s="252">
        <f t="shared" si="0"/>
        <v>0</v>
      </c>
      <c r="N37" s="252">
        <f t="shared" si="1"/>
        <v>0</v>
      </c>
      <c r="O37" s="252">
        <f t="shared" si="2"/>
        <v>0</v>
      </c>
      <c r="P37" s="137" t="b">
        <f t="shared" si="3"/>
        <v>1</v>
      </c>
      <c r="Q37" s="137" t="b">
        <f t="shared" si="4"/>
        <v>1</v>
      </c>
      <c r="R37" s="137" t="b">
        <f t="shared" si="5"/>
        <v>1</v>
      </c>
    </row>
    <row r="38" spans="1:18" ht="14.25" customHeight="1" x14ac:dyDescent="0.2">
      <c r="A38" s="47"/>
      <c r="B38" s="39" t="s">
        <v>280</v>
      </c>
      <c r="C38" s="330"/>
      <c r="D38" s="418"/>
      <c r="E38" s="322"/>
      <c r="F38" s="330"/>
      <c r="G38" s="419"/>
      <c r="H38" s="322"/>
      <c r="I38" s="330"/>
      <c r="J38" s="419"/>
      <c r="K38" s="322"/>
      <c r="L38" s="48"/>
      <c r="M38" s="252">
        <f t="shared" si="0"/>
        <v>0</v>
      </c>
      <c r="N38" s="252">
        <f t="shared" si="1"/>
        <v>0</v>
      </c>
      <c r="O38" s="252">
        <f t="shared" si="2"/>
        <v>0</v>
      </c>
      <c r="P38" s="137" t="b">
        <f t="shared" si="3"/>
        <v>1</v>
      </c>
      <c r="Q38" s="137" t="b">
        <f t="shared" si="4"/>
        <v>1</v>
      </c>
      <c r="R38" s="137" t="b">
        <f t="shared" si="5"/>
        <v>1</v>
      </c>
    </row>
    <row r="39" spans="1:18" ht="14.25" customHeight="1" x14ac:dyDescent="0.2">
      <c r="A39" s="47"/>
      <c r="B39" s="81" t="s">
        <v>282</v>
      </c>
      <c r="C39" s="73">
        <v>34.649995211460492</v>
      </c>
      <c r="D39" s="74">
        <v>41.450705936463656</v>
      </c>
      <c r="E39" s="69">
        <v>6.8007107250031638</v>
      </c>
      <c r="F39" s="73">
        <v>74.262101823265652</v>
      </c>
      <c r="G39" s="74">
        <v>71.951627169624231</v>
      </c>
      <c r="H39" s="69">
        <v>-2.3104746536414211</v>
      </c>
      <c r="I39" s="73">
        <v>50.064686523181877</v>
      </c>
      <c r="J39" s="74">
        <v>49.553776562828787</v>
      </c>
      <c r="K39" s="69">
        <v>-0.51090996035308933</v>
      </c>
      <c r="L39" s="48"/>
      <c r="M39" s="252">
        <f t="shared" si="0"/>
        <v>6.8007107250031638</v>
      </c>
      <c r="N39" s="252">
        <f t="shared" si="1"/>
        <v>-2.3104746536414211</v>
      </c>
      <c r="O39" s="252">
        <f t="shared" si="2"/>
        <v>-0.51090996035308933</v>
      </c>
      <c r="P39" s="137" t="b">
        <f t="shared" si="3"/>
        <v>1</v>
      </c>
      <c r="Q39" s="137" t="b">
        <f t="shared" si="4"/>
        <v>1</v>
      </c>
      <c r="R39" s="137" t="b">
        <f t="shared" si="5"/>
        <v>1</v>
      </c>
    </row>
    <row r="40" spans="1:18" ht="14.25" customHeight="1" x14ac:dyDescent="0.2">
      <c r="A40" s="47"/>
      <c r="B40" s="81" t="s">
        <v>261</v>
      </c>
      <c r="C40" s="73">
        <v>48.229773292685593</v>
      </c>
      <c r="D40" s="74">
        <v>55.89656245459679</v>
      </c>
      <c r="E40" s="69">
        <v>7.666789161911197</v>
      </c>
      <c r="F40" s="73">
        <v>85.110025584648525</v>
      </c>
      <c r="G40" s="74">
        <v>85.635168507406718</v>
      </c>
      <c r="H40" s="69">
        <v>0.5251429227581923</v>
      </c>
      <c r="I40" s="73">
        <v>55.931136055417497</v>
      </c>
      <c r="J40" s="74">
        <v>56.728375526704077</v>
      </c>
      <c r="K40" s="69">
        <v>0.79723947128658068</v>
      </c>
      <c r="L40" s="48"/>
      <c r="M40" s="252">
        <f t="shared" si="0"/>
        <v>7.666789161911197</v>
      </c>
      <c r="N40" s="252">
        <f t="shared" si="1"/>
        <v>0.5251429227581923</v>
      </c>
      <c r="O40" s="252">
        <f t="shared" si="2"/>
        <v>0.79723947128658068</v>
      </c>
      <c r="P40" s="137" t="b">
        <f t="shared" si="3"/>
        <v>1</v>
      </c>
      <c r="Q40" s="137" t="b">
        <f t="shared" si="4"/>
        <v>1</v>
      </c>
      <c r="R40" s="137" t="b">
        <f t="shared" si="5"/>
        <v>1</v>
      </c>
    </row>
    <row r="41" spans="1:18" ht="14.25" customHeight="1" x14ac:dyDescent="0.2">
      <c r="A41" s="47"/>
      <c r="B41" s="81" t="s">
        <v>283</v>
      </c>
      <c r="C41" s="73">
        <v>29.777693682755142</v>
      </c>
      <c r="D41" s="74">
        <v>38.795180722891565</v>
      </c>
      <c r="E41" s="69">
        <v>9.0174870401364231</v>
      </c>
      <c r="F41" s="73">
        <v>77.277479380870062</v>
      </c>
      <c r="G41" s="74">
        <v>76.709401709401718</v>
      </c>
      <c r="H41" s="69">
        <v>-0.56807767146834465</v>
      </c>
      <c r="I41" s="73">
        <v>46.736958851959336</v>
      </c>
      <c r="J41" s="74">
        <v>46.732429099876697</v>
      </c>
      <c r="K41" s="69">
        <v>-4.5297520826395044E-3</v>
      </c>
      <c r="L41" s="48"/>
      <c r="M41" s="252">
        <f t="shared" si="0"/>
        <v>9.0174870401364231</v>
      </c>
      <c r="N41" s="252">
        <f t="shared" si="1"/>
        <v>-0.56807767146834465</v>
      </c>
      <c r="O41" s="252">
        <f t="shared" si="2"/>
        <v>-4.5297520826395044E-3</v>
      </c>
      <c r="P41" s="137" t="b">
        <f t="shared" si="3"/>
        <v>1</v>
      </c>
      <c r="Q41" s="137" t="b">
        <f t="shared" si="4"/>
        <v>1</v>
      </c>
      <c r="R41" s="137" t="b">
        <f t="shared" si="5"/>
        <v>1</v>
      </c>
    </row>
    <row r="42" spans="1:18" ht="14.25" customHeight="1" x14ac:dyDescent="0.2">
      <c r="A42" s="47"/>
      <c r="B42" s="81" t="s">
        <v>268</v>
      </c>
      <c r="C42" s="73">
        <v>37.287189717617167</v>
      </c>
      <c r="D42" s="74">
        <v>45.1049167490876</v>
      </c>
      <c r="E42" s="69">
        <v>7.817727031470433</v>
      </c>
      <c r="F42" s="73">
        <v>76.210231430718537</v>
      </c>
      <c r="G42" s="74">
        <v>76.897779835996928</v>
      </c>
      <c r="H42" s="69">
        <v>0.68754840527839178</v>
      </c>
      <c r="I42" s="73">
        <v>45.366662182799047</v>
      </c>
      <c r="J42" s="74">
        <v>51.691142749587769</v>
      </c>
      <c r="K42" s="69">
        <v>6.3244805667887221</v>
      </c>
      <c r="L42" s="48"/>
      <c r="M42" s="252">
        <f t="shared" si="0"/>
        <v>7.817727031470433</v>
      </c>
      <c r="N42" s="252">
        <f t="shared" si="1"/>
        <v>0.68754840527839178</v>
      </c>
      <c r="O42" s="252">
        <f t="shared" si="2"/>
        <v>6.3244805667887221</v>
      </c>
      <c r="P42" s="137" t="b">
        <f t="shared" si="3"/>
        <v>1</v>
      </c>
      <c r="Q42" s="137" t="b">
        <f t="shared" si="4"/>
        <v>1</v>
      </c>
      <c r="R42" s="137" t="b">
        <f t="shared" si="5"/>
        <v>1</v>
      </c>
    </row>
    <row r="43" spans="1:18" ht="14.25" customHeight="1" x14ac:dyDescent="0.2">
      <c r="A43" s="47"/>
      <c r="B43" s="39" t="s">
        <v>269</v>
      </c>
      <c r="C43" s="74">
        <v>37.237103822398637</v>
      </c>
      <c r="D43" s="74">
        <v>42.1640019415673</v>
      </c>
      <c r="E43" s="70">
        <v>4.926898119168662</v>
      </c>
      <c r="F43" s="74">
        <v>70.313430809595943</v>
      </c>
      <c r="G43" s="74">
        <v>72.415670896388434</v>
      </c>
      <c r="H43" s="70">
        <v>2.1022400867924915</v>
      </c>
      <c r="I43" s="74">
        <v>44.222811083213323</v>
      </c>
      <c r="J43" s="74">
        <v>44.404720362635977</v>
      </c>
      <c r="K43" s="70">
        <v>0.18190927942265489</v>
      </c>
      <c r="L43" s="48"/>
      <c r="M43" s="252">
        <f t="shared" si="0"/>
        <v>4.926898119168662</v>
      </c>
      <c r="N43" s="252">
        <f t="shared" si="1"/>
        <v>2.1022400867924915</v>
      </c>
      <c r="O43" s="252">
        <f t="shared" si="2"/>
        <v>0.18190927942265489</v>
      </c>
      <c r="P43" s="137" t="b">
        <f t="shared" si="3"/>
        <v>1</v>
      </c>
      <c r="Q43" s="137" t="b">
        <f t="shared" si="4"/>
        <v>1</v>
      </c>
      <c r="R43" s="137" t="b">
        <f t="shared" si="5"/>
        <v>1</v>
      </c>
    </row>
    <row r="44" spans="1:18" ht="14.25" customHeight="1" x14ac:dyDescent="0.2">
      <c r="A44" s="47"/>
      <c r="B44" s="81" t="s">
        <v>270</v>
      </c>
      <c r="C44" s="73">
        <v>43.484292852644174</v>
      </c>
      <c r="D44" s="74">
        <v>46.256236225417801</v>
      </c>
      <c r="E44" s="69">
        <v>2.7719433727736273</v>
      </c>
      <c r="F44" s="73">
        <v>77.972685378584814</v>
      </c>
      <c r="G44" s="74">
        <v>81.945455490363159</v>
      </c>
      <c r="H44" s="69">
        <v>3.9727701117783454</v>
      </c>
      <c r="I44" s="73">
        <v>47.983124257356621</v>
      </c>
      <c r="J44" s="74">
        <v>45.714985484404068</v>
      </c>
      <c r="K44" s="69">
        <v>-2.2681387729525539</v>
      </c>
      <c r="L44" s="48"/>
      <c r="M44" s="252">
        <f t="shared" si="0"/>
        <v>2.7719433727736273</v>
      </c>
      <c r="N44" s="252">
        <f t="shared" si="1"/>
        <v>3.9727701117783454</v>
      </c>
      <c r="O44" s="252">
        <f t="shared" si="2"/>
        <v>-2.2681387729525539</v>
      </c>
      <c r="P44" s="137" t="b">
        <f t="shared" si="3"/>
        <v>1</v>
      </c>
      <c r="Q44" s="137" t="b">
        <f t="shared" si="4"/>
        <v>1</v>
      </c>
      <c r="R44" s="137" t="b">
        <f t="shared" si="5"/>
        <v>1</v>
      </c>
    </row>
    <row r="45" spans="1:18" ht="14.25" customHeight="1" x14ac:dyDescent="0.2">
      <c r="A45" s="47"/>
      <c r="B45" s="81" t="s">
        <v>285</v>
      </c>
      <c r="C45" s="73">
        <v>36.868785359730715</v>
      </c>
      <c r="D45" s="74">
        <v>43.101343101343105</v>
      </c>
      <c r="E45" s="69">
        <v>6.2325577416123892</v>
      </c>
      <c r="F45" s="73">
        <v>63.890340264230396</v>
      </c>
      <c r="G45" s="74">
        <v>70.738255033557053</v>
      </c>
      <c r="H45" s="69">
        <v>6.8479147693266569</v>
      </c>
      <c r="I45" s="73">
        <v>40.421182325458929</v>
      </c>
      <c r="J45" s="74">
        <v>41.970443349753694</v>
      </c>
      <c r="K45" s="69">
        <v>1.5492610242947649</v>
      </c>
      <c r="L45" s="48"/>
      <c r="M45" s="252">
        <f t="shared" si="0"/>
        <v>6.2325577416123892</v>
      </c>
      <c r="N45" s="252">
        <f t="shared" si="1"/>
        <v>6.8479147693266569</v>
      </c>
      <c r="O45" s="252">
        <f t="shared" si="2"/>
        <v>1.5492610242947649</v>
      </c>
      <c r="P45" s="137" t="b">
        <f t="shared" si="3"/>
        <v>1</v>
      </c>
      <c r="Q45" s="137" t="b">
        <f t="shared" si="4"/>
        <v>1</v>
      </c>
      <c r="R45" s="137" t="b">
        <f t="shared" si="5"/>
        <v>1</v>
      </c>
    </row>
    <row r="46" spans="1:18" ht="14.25" customHeight="1" x14ac:dyDescent="0.2">
      <c r="A46" s="47"/>
      <c r="B46" s="81" t="s">
        <v>273</v>
      </c>
      <c r="C46" s="73">
        <v>31.116750893179653</v>
      </c>
      <c r="D46" s="74">
        <v>33.909092121534087</v>
      </c>
      <c r="E46" s="69">
        <v>2.7923412283544344</v>
      </c>
      <c r="F46" s="73">
        <v>73.301609615151747</v>
      </c>
      <c r="G46" s="74">
        <v>69.499334245840998</v>
      </c>
      <c r="H46" s="69">
        <v>-3.8022753693107489</v>
      </c>
      <c r="I46" s="73">
        <v>47.224799454284422</v>
      </c>
      <c r="J46" s="74">
        <v>51.455810726624442</v>
      </c>
      <c r="K46" s="69">
        <v>4.2310112723400195</v>
      </c>
      <c r="L46" s="48"/>
      <c r="M46" s="252">
        <f t="shared" si="0"/>
        <v>2.7923412283544344</v>
      </c>
      <c r="N46" s="252">
        <f t="shared" si="1"/>
        <v>-3.8022753693107489</v>
      </c>
      <c r="O46" s="252">
        <f t="shared" si="2"/>
        <v>4.2310112723400195</v>
      </c>
      <c r="P46" s="137" t="b">
        <f t="shared" si="3"/>
        <v>1</v>
      </c>
      <c r="Q46" s="137" t="b">
        <f t="shared" si="4"/>
        <v>1</v>
      </c>
      <c r="R46" s="137" t="b">
        <f t="shared" si="5"/>
        <v>1</v>
      </c>
    </row>
    <row r="47" spans="1:18" ht="14.25" customHeight="1" x14ac:dyDescent="0.2">
      <c r="A47" s="47"/>
      <c r="B47" s="81" t="s">
        <v>290</v>
      </c>
      <c r="C47" s="73">
        <v>27.268847410746645</v>
      </c>
      <c r="D47" s="74">
        <v>32.211538461538467</v>
      </c>
      <c r="E47" s="69">
        <v>4.9426910507918222</v>
      </c>
      <c r="F47" s="73">
        <v>74.157690860380015</v>
      </c>
      <c r="G47" s="74">
        <v>74.115044247787608</v>
      </c>
      <c r="H47" s="69">
        <v>-4.2646612592406541E-2</v>
      </c>
      <c r="I47" s="73">
        <v>48.321594349150878</v>
      </c>
      <c r="J47" s="74">
        <v>44.693281402142162</v>
      </c>
      <c r="K47" s="69">
        <v>-3.6283129470087161</v>
      </c>
      <c r="L47" s="48"/>
      <c r="M47" s="252">
        <f t="shared" si="0"/>
        <v>4.9426910507918222</v>
      </c>
      <c r="N47" s="252">
        <f t="shared" si="1"/>
        <v>-4.2646612592406541E-2</v>
      </c>
      <c r="O47" s="252">
        <f t="shared" si="2"/>
        <v>-3.6283129470087161</v>
      </c>
      <c r="P47" s="137" t="b">
        <f t="shared" si="3"/>
        <v>1</v>
      </c>
      <c r="Q47" s="137" t="b">
        <f t="shared" si="4"/>
        <v>1</v>
      </c>
      <c r="R47" s="137" t="b">
        <f t="shared" si="5"/>
        <v>1</v>
      </c>
    </row>
    <row r="48" spans="1:18" ht="14.25" customHeight="1" x14ac:dyDescent="0.2">
      <c r="A48" s="47"/>
      <c r="B48" s="81" t="s">
        <v>277</v>
      </c>
      <c r="C48" s="73">
        <v>41.172683803354076</v>
      </c>
      <c r="D48" s="74">
        <v>41.29092893929699</v>
      </c>
      <c r="E48" s="69">
        <v>0.11824513594291375</v>
      </c>
      <c r="F48" s="73">
        <v>78.024233624031197</v>
      </c>
      <c r="G48" s="74">
        <v>73.77380240392381</v>
      </c>
      <c r="H48" s="69">
        <v>-4.2504312201073873</v>
      </c>
      <c r="I48" s="73">
        <v>53.902037057062543</v>
      </c>
      <c r="J48" s="74">
        <v>54.341946552106265</v>
      </c>
      <c r="K48" s="69">
        <v>0.43990949504372168</v>
      </c>
      <c r="L48" s="48"/>
      <c r="M48" s="252">
        <f t="shared" si="0"/>
        <v>0.11824513594291375</v>
      </c>
      <c r="N48" s="252">
        <f t="shared" si="1"/>
        <v>-4.2504312201073873</v>
      </c>
      <c r="O48" s="252">
        <f t="shared" si="2"/>
        <v>0.43990949504372168</v>
      </c>
      <c r="P48" s="137" t="b">
        <f t="shared" si="3"/>
        <v>1</v>
      </c>
      <c r="Q48" s="137" t="b">
        <f t="shared" si="4"/>
        <v>1</v>
      </c>
      <c r="R48" s="137" t="b">
        <f t="shared" si="5"/>
        <v>1</v>
      </c>
    </row>
    <row r="49" spans="1:18" ht="14.25" customHeight="1" x14ac:dyDescent="0.2">
      <c r="A49" s="47"/>
      <c r="B49" s="81" t="s">
        <v>278</v>
      </c>
      <c r="C49" s="73">
        <v>33.584052899740868</v>
      </c>
      <c r="D49" s="74">
        <v>44.072988230453838</v>
      </c>
      <c r="E49" s="69">
        <v>10.48893533071297</v>
      </c>
      <c r="F49" s="73">
        <v>71.960155065655456</v>
      </c>
      <c r="G49" s="74">
        <v>79.326762125412429</v>
      </c>
      <c r="H49" s="69">
        <v>7.3666070597569728</v>
      </c>
      <c r="I49" s="73">
        <v>39.577218498595876</v>
      </c>
      <c r="J49" s="74">
        <v>43.413121758283147</v>
      </c>
      <c r="K49" s="69">
        <v>3.8359032596872709</v>
      </c>
      <c r="L49" s="48"/>
      <c r="M49" s="252">
        <f t="shared" si="0"/>
        <v>10.48893533071297</v>
      </c>
      <c r="N49" s="252">
        <f t="shared" si="1"/>
        <v>7.3666070597569728</v>
      </c>
      <c r="O49" s="252">
        <f t="shared" si="2"/>
        <v>3.8359032596872709</v>
      </c>
      <c r="P49" s="137" t="b">
        <f t="shared" si="3"/>
        <v>1</v>
      </c>
      <c r="Q49" s="137" t="b">
        <f t="shared" si="4"/>
        <v>1</v>
      </c>
      <c r="R49" s="137" t="b">
        <f t="shared" si="5"/>
        <v>1</v>
      </c>
    </row>
    <row r="50" spans="1:18" x14ac:dyDescent="0.2">
      <c r="A50" s="47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8"/>
    </row>
    <row r="51" spans="1:18" x14ac:dyDescent="0.2">
      <c r="A51" s="185" t="s">
        <v>95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8"/>
    </row>
    <row r="52" spans="1:18" x14ac:dyDescent="0.2">
      <c r="A52" s="12" t="s">
        <v>134</v>
      </c>
      <c r="B52" s="183"/>
      <c r="C52" s="183"/>
      <c r="D52" s="50"/>
      <c r="E52" s="50"/>
      <c r="F52" s="50"/>
      <c r="G52" s="50"/>
      <c r="H52" s="50"/>
      <c r="I52" s="50"/>
      <c r="J52" s="50"/>
      <c r="K52" s="50"/>
      <c r="L52" s="51"/>
    </row>
  </sheetData>
  <sortState ref="B15:Y33">
    <sortCondition ref="B15:B33"/>
  </sortState>
  <mergeCells count="8">
    <mergeCell ref="B10:K10"/>
    <mergeCell ref="H13:H14"/>
    <mergeCell ref="I13:J13"/>
    <mergeCell ref="K13:K14"/>
    <mergeCell ref="C13:D13"/>
    <mergeCell ref="E13:E14"/>
    <mergeCell ref="F13:G13"/>
    <mergeCell ref="B11:K11"/>
  </mergeCells>
  <pageMargins left="0.70866141732283472" right="0.70866141732283472" top="0.74803149606299213" bottom="0.74803149606299213" header="0.31496062992125984" footer="0.31496062992125984"/>
  <pageSetup scale="75" orientation="portrait" horizontalDpi="4294967294" r:id="rId1"/>
  <headerFooter>
    <oddFooter>&amp;CPágina 15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53722D"/>
  </sheetPr>
  <dimension ref="A1:R52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85546875" style="13" customWidth="1"/>
    <col min="3" max="4" width="8.85546875" style="13" customWidth="1"/>
    <col min="5" max="5" width="13.5703125" style="13" customWidth="1"/>
    <col min="6" max="7" width="8.85546875" style="13" customWidth="1"/>
    <col min="8" max="8" width="13.5703125" style="13" customWidth="1"/>
    <col min="9" max="10" width="8.85546875" style="13" customWidth="1"/>
    <col min="11" max="11" width="13.5703125" style="13" customWidth="1"/>
    <col min="12" max="12" width="1.85546875" style="13" customWidth="1"/>
    <col min="13" max="13" width="6.7109375" style="13" customWidth="1"/>
    <col min="14" max="14" width="7.140625" style="13" customWidth="1"/>
    <col min="15" max="15" width="7.42578125" style="13" customWidth="1"/>
    <col min="16" max="18" width="14.28515625" style="13" customWidth="1"/>
    <col min="19" max="16384" width="11.42578125" style="13"/>
  </cols>
  <sheetData>
    <row r="1" spans="1:12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</row>
    <row r="2" spans="1:12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3"/>
      <c r="L2" s="48"/>
    </row>
    <row r="3" spans="1:12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3"/>
      <c r="L3" s="48"/>
    </row>
    <row r="4" spans="1:12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3"/>
      <c r="L4" s="48"/>
    </row>
    <row r="5" spans="1:12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3"/>
      <c r="L5" s="180"/>
    </row>
    <row r="6" spans="1:12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3"/>
      <c r="L6" s="48"/>
    </row>
    <row r="7" spans="1:12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3"/>
      <c r="L7" s="48"/>
    </row>
    <row r="8" spans="1:12" ht="15" x14ac:dyDescent="0.25">
      <c r="A8" s="47"/>
      <c r="B8" s="58"/>
      <c r="L8" s="48"/>
    </row>
    <row r="9" spans="1:12" x14ac:dyDescent="0.2">
      <c r="A9" s="47"/>
      <c r="L9" s="48"/>
    </row>
    <row r="10" spans="1:12" ht="15" x14ac:dyDescent="0.25">
      <c r="A10" s="47"/>
      <c r="B10" s="581" t="s">
        <v>301</v>
      </c>
      <c r="C10" s="581"/>
      <c r="D10" s="581"/>
      <c r="E10" s="581"/>
      <c r="F10" s="581"/>
      <c r="G10" s="581"/>
      <c r="H10" s="581"/>
      <c r="I10" s="581"/>
      <c r="J10" s="581"/>
      <c r="K10" s="581"/>
      <c r="L10" s="48"/>
    </row>
    <row r="11" spans="1:12" ht="15" x14ac:dyDescent="0.25">
      <c r="A11" s="47"/>
      <c r="B11" s="581" t="s">
        <v>142</v>
      </c>
      <c r="C11" s="581"/>
      <c r="D11" s="581"/>
      <c r="E11" s="581"/>
      <c r="F11" s="581"/>
      <c r="G11" s="581"/>
      <c r="H11" s="581"/>
      <c r="I11" s="581"/>
      <c r="J11" s="581"/>
      <c r="K11" s="581"/>
      <c r="L11" s="48"/>
    </row>
    <row r="12" spans="1:12" ht="15" x14ac:dyDescent="0.25">
      <c r="A12" s="47"/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48"/>
    </row>
    <row r="13" spans="1:12" ht="15" customHeight="1" x14ac:dyDescent="0.25">
      <c r="A13" s="47"/>
      <c r="B13" s="43"/>
      <c r="C13" s="588" t="s">
        <v>17</v>
      </c>
      <c r="D13" s="588"/>
      <c r="E13" s="575" t="s">
        <v>97</v>
      </c>
      <c r="F13" s="588" t="s">
        <v>18</v>
      </c>
      <c r="G13" s="588"/>
      <c r="H13" s="575" t="s">
        <v>97</v>
      </c>
      <c r="I13" s="588" t="s">
        <v>19</v>
      </c>
      <c r="J13" s="588"/>
      <c r="K13" s="575" t="s">
        <v>97</v>
      </c>
      <c r="L13" s="48"/>
    </row>
    <row r="14" spans="1:12" ht="15" x14ac:dyDescent="0.25">
      <c r="A14" s="47"/>
      <c r="B14" s="43"/>
      <c r="C14" s="108">
        <v>2014</v>
      </c>
      <c r="D14" s="106">
        <v>2017</v>
      </c>
      <c r="E14" s="575"/>
      <c r="F14" s="108">
        <v>2014</v>
      </c>
      <c r="G14" s="106">
        <v>2017</v>
      </c>
      <c r="H14" s="575"/>
      <c r="I14" s="108">
        <v>2014</v>
      </c>
      <c r="J14" s="106">
        <v>2017</v>
      </c>
      <c r="K14" s="575"/>
      <c r="L14" s="48"/>
    </row>
    <row r="15" spans="1:12" x14ac:dyDescent="0.2">
      <c r="A15" s="47"/>
      <c r="B15" s="43"/>
      <c r="C15" s="43"/>
      <c r="D15" s="43"/>
      <c r="E15" s="43"/>
      <c r="F15" s="43"/>
      <c r="G15" s="43"/>
      <c r="H15" s="43"/>
      <c r="I15" s="49"/>
      <c r="J15" s="49"/>
      <c r="K15" s="49"/>
      <c r="L15" s="48"/>
    </row>
    <row r="16" spans="1:12" ht="15" x14ac:dyDescent="0.25">
      <c r="A16" s="47"/>
      <c r="B16" s="57" t="s">
        <v>281</v>
      </c>
      <c r="C16" s="43"/>
      <c r="D16" s="43"/>
      <c r="E16" s="43"/>
      <c r="F16" s="43"/>
      <c r="G16" s="43"/>
      <c r="H16" s="43"/>
      <c r="I16" s="49"/>
      <c r="J16" s="49"/>
      <c r="K16" s="49"/>
      <c r="L16" s="48"/>
    </row>
    <row r="17" spans="1:12" ht="15" x14ac:dyDescent="0.2">
      <c r="A17" s="47"/>
      <c r="B17" s="43" t="s">
        <v>258</v>
      </c>
      <c r="C17" s="527">
        <v>56.070519950653065</v>
      </c>
      <c r="D17" s="392">
        <v>55.041029123905204</v>
      </c>
      <c r="E17" s="531">
        <v>-1.0294908267478604</v>
      </c>
      <c r="F17" s="527">
        <v>85.840339851918955</v>
      </c>
      <c r="G17" s="392">
        <v>87.502688974519486</v>
      </c>
      <c r="H17" s="531">
        <v>1.6623491226005314</v>
      </c>
      <c r="I17" s="527">
        <v>49.483175190611433</v>
      </c>
      <c r="J17" s="392">
        <v>56.708711632141409</v>
      </c>
      <c r="K17" s="441">
        <v>7.2255364415299752</v>
      </c>
      <c r="L17" s="48"/>
    </row>
    <row r="18" spans="1:12" ht="15" x14ac:dyDescent="0.2">
      <c r="A18" s="47"/>
      <c r="B18" s="43" t="s">
        <v>259</v>
      </c>
      <c r="C18" s="389">
        <v>53.063945624182317</v>
      </c>
      <c r="D18" s="392">
        <v>52.85387913677333</v>
      </c>
      <c r="E18" s="395">
        <v>-0.21006648740898726</v>
      </c>
      <c r="F18" s="389">
        <v>86.729942460071712</v>
      </c>
      <c r="G18" s="392">
        <v>85.624095015244833</v>
      </c>
      <c r="H18" s="395">
        <v>-1.1058474448268782</v>
      </c>
      <c r="I18" s="389">
        <v>53.733289870957165</v>
      </c>
      <c r="J18" s="392">
        <v>52.618748056662682</v>
      </c>
      <c r="K18" s="394">
        <v>-1.1145418142944834</v>
      </c>
      <c r="L18" s="48"/>
    </row>
    <row r="19" spans="1:12" ht="15" x14ac:dyDescent="0.2">
      <c r="A19" s="47"/>
      <c r="B19" s="43" t="s">
        <v>260</v>
      </c>
      <c r="C19" s="389">
        <v>46.548642330248526</v>
      </c>
      <c r="D19" s="392">
        <v>49.472013364096611</v>
      </c>
      <c r="E19" s="395">
        <v>2.9233710338480847</v>
      </c>
      <c r="F19" s="389">
        <v>83.603578110255199</v>
      </c>
      <c r="G19" s="392">
        <v>86.020482643120999</v>
      </c>
      <c r="H19" s="395">
        <v>2.4169045328658001</v>
      </c>
      <c r="I19" s="389">
        <v>53.623242067848423</v>
      </c>
      <c r="J19" s="392">
        <v>53.137244205204169</v>
      </c>
      <c r="K19" s="394">
        <v>-0.48599786264425404</v>
      </c>
      <c r="L19" s="48"/>
    </row>
    <row r="20" spans="1:12" ht="15" x14ac:dyDescent="0.2">
      <c r="A20" s="47"/>
      <c r="B20" s="43" t="s">
        <v>262</v>
      </c>
      <c r="C20" s="389">
        <v>53.187550626989562</v>
      </c>
      <c r="D20" s="392">
        <v>55.961633119200137</v>
      </c>
      <c r="E20" s="395">
        <v>2.7740824922105745</v>
      </c>
      <c r="F20" s="389">
        <v>87.221067154907459</v>
      </c>
      <c r="G20" s="392">
        <v>88.872666756808712</v>
      </c>
      <c r="H20" s="395">
        <v>1.6515996019012533</v>
      </c>
      <c r="I20" s="389">
        <v>58.226009656677782</v>
      </c>
      <c r="J20" s="392">
        <v>56.195972821215548</v>
      </c>
      <c r="K20" s="394">
        <v>-2.0300368354622336</v>
      </c>
      <c r="L20" s="48"/>
    </row>
    <row r="21" spans="1:12" ht="15" x14ac:dyDescent="0.2">
      <c r="A21" s="47"/>
      <c r="B21" s="43" t="s">
        <v>263</v>
      </c>
      <c r="C21" s="389">
        <v>56.937248676725105</v>
      </c>
      <c r="D21" s="392">
        <v>61.221427501920402</v>
      </c>
      <c r="E21" s="395">
        <v>4.2841788251952977</v>
      </c>
      <c r="F21" s="389">
        <v>85.507151238088781</v>
      </c>
      <c r="G21" s="392">
        <v>86.938950618907313</v>
      </c>
      <c r="H21" s="395">
        <v>1.4317993808185321</v>
      </c>
      <c r="I21" s="389">
        <v>52.13649480283118</v>
      </c>
      <c r="J21" s="392">
        <v>57.225056899044127</v>
      </c>
      <c r="K21" s="394">
        <v>5.0885620962129465</v>
      </c>
      <c r="L21" s="48"/>
    </row>
    <row r="22" spans="1:12" ht="15" x14ac:dyDescent="0.2">
      <c r="A22" s="47"/>
      <c r="B22" s="43" t="s">
        <v>264</v>
      </c>
      <c r="C22" s="389">
        <v>49.903508243695185</v>
      </c>
      <c r="D22" s="392">
        <v>51.128371116117521</v>
      </c>
      <c r="E22" s="395">
        <v>1.2248628724223352</v>
      </c>
      <c r="F22" s="389">
        <v>80.058561024611834</v>
      </c>
      <c r="G22" s="392">
        <v>82.230953433383732</v>
      </c>
      <c r="H22" s="395">
        <v>2.1723924087718984</v>
      </c>
      <c r="I22" s="389">
        <v>51.372755648065137</v>
      </c>
      <c r="J22" s="392">
        <v>50.38725959343239</v>
      </c>
      <c r="K22" s="394">
        <v>-0.98549605463274759</v>
      </c>
      <c r="L22" s="48"/>
    </row>
    <row r="23" spans="1:12" ht="15" x14ac:dyDescent="0.2">
      <c r="A23" s="47"/>
      <c r="B23" s="43" t="s">
        <v>265</v>
      </c>
      <c r="C23" s="389">
        <v>49.209083509301252</v>
      </c>
      <c r="D23" s="392">
        <v>51.495303774185665</v>
      </c>
      <c r="E23" s="395">
        <v>2.2862202648844132</v>
      </c>
      <c r="F23" s="389">
        <v>82.492801621244951</v>
      </c>
      <c r="G23" s="392">
        <v>84.40277137556869</v>
      </c>
      <c r="H23" s="395">
        <v>1.9099697543237397</v>
      </c>
      <c r="I23" s="389">
        <v>50.754808967361377</v>
      </c>
      <c r="J23" s="392">
        <v>52.367698326092558</v>
      </c>
      <c r="K23" s="394">
        <v>1.6128893587311808</v>
      </c>
      <c r="L23" s="48"/>
    </row>
    <row r="24" spans="1:12" ht="15" x14ac:dyDescent="0.2">
      <c r="A24" s="47"/>
      <c r="B24" s="43" t="s">
        <v>266</v>
      </c>
      <c r="C24" s="389">
        <v>41.080387780015592</v>
      </c>
      <c r="D24" s="392">
        <v>42.780121333634824</v>
      </c>
      <c r="E24" s="395">
        <v>1.6997335536192324</v>
      </c>
      <c r="F24" s="389">
        <v>78.732409424488523</v>
      </c>
      <c r="G24" s="392">
        <v>75.486738678464931</v>
      </c>
      <c r="H24" s="395">
        <v>-3.2456707460235918</v>
      </c>
      <c r="I24" s="389">
        <v>42.795633189411937</v>
      </c>
      <c r="J24" s="392">
        <v>41.917446216548925</v>
      </c>
      <c r="K24" s="394">
        <v>-0.87818697286301273</v>
      </c>
      <c r="L24" s="48"/>
    </row>
    <row r="25" spans="1:12" ht="15" x14ac:dyDescent="0.2">
      <c r="A25" s="47"/>
      <c r="B25" s="43" t="s">
        <v>267</v>
      </c>
      <c r="C25" s="389">
        <v>50.580802097502506</v>
      </c>
      <c r="D25" s="392">
        <v>51.584928237260321</v>
      </c>
      <c r="E25" s="395">
        <v>1.0041261397578154</v>
      </c>
      <c r="F25" s="389">
        <v>81.61336026939118</v>
      </c>
      <c r="G25" s="392">
        <v>83.54115643010239</v>
      </c>
      <c r="H25" s="395">
        <v>1.9277961607112104</v>
      </c>
      <c r="I25" s="389">
        <v>51.530071611539377</v>
      </c>
      <c r="J25" s="392">
        <v>53.287957543133565</v>
      </c>
      <c r="K25" s="394">
        <v>1.7578859315941884</v>
      </c>
      <c r="L25" s="48"/>
    </row>
    <row r="26" spans="1:12" ht="15" x14ac:dyDescent="0.2">
      <c r="A26" s="47"/>
      <c r="B26" s="43" t="s">
        <v>284</v>
      </c>
      <c r="C26" s="389">
        <v>51.671595037966455</v>
      </c>
      <c r="D26" s="392">
        <v>56.996987303211256</v>
      </c>
      <c r="E26" s="395">
        <v>5.3253922652448011</v>
      </c>
      <c r="F26" s="389">
        <v>86.806395821842614</v>
      </c>
      <c r="G26" s="392">
        <v>89.096902632284639</v>
      </c>
      <c r="H26" s="395">
        <v>2.2905068104420252</v>
      </c>
      <c r="I26" s="389">
        <v>58.236094714429584</v>
      </c>
      <c r="J26" s="392">
        <v>58.188707682507804</v>
      </c>
      <c r="K26" s="394">
        <v>-4.738703192177951E-2</v>
      </c>
      <c r="L26" s="48"/>
    </row>
    <row r="27" spans="1:12" ht="15" x14ac:dyDescent="0.2">
      <c r="A27" s="47"/>
      <c r="B27" s="43" t="s">
        <v>271</v>
      </c>
      <c r="C27" s="389">
        <v>51.406810969126163</v>
      </c>
      <c r="D27" s="392">
        <v>60.61232993288538</v>
      </c>
      <c r="E27" s="395">
        <v>9.2055189637592179</v>
      </c>
      <c r="F27" s="389">
        <v>81.201771038260986</v>
      </c>
      <c r="G27" s="392">
        <v>85.947556705527546</v>
      </c>
      <c r="H27" s="395">
        <v>4.7457856672665599</v>
      </c>
      <c r="I27" s="389">
        <v>47.062299832402537</v>
      </c>
      <c r="J27" s="392">
        <v>49.935165962021244</v>
      </c>
      <c r="K27" s="394">
        <v>2.872866129618707</v>
      </c>
      <c r="L27" s="48"/>
    </row>
    <row r="28" spans="1:12" ht="15" x14ac:dyDescent="0.2">
      <c r="A28" s="47"/>
      <c r="B28" s="43" t="s">
        <v>272</v>
      </c>
      <c r="C28" s="389">
        <v>47.869246208697575</v>
      </c>
      <c r="D28" s="392">
        <v>54.466536248733043</v>
      </c>
      <c r="E28" s="395">
        <v>6.5972900400354675</v>
      </c>
      <c r="F28" s="389">
        <v>85.662103276069473</v>
      </c>
      <c r="G28" s="392">
        <v>84.456175347170756</v>
      </c>
      <c r="H28" s="395">
        <v>-1.205927928898717</v>
      </c>
      <c r="I28" s="389">
        <v>62.223525032715202</v>
      </c>
      <c r="J28" s="392">
        <v>56.301354260182222</v>
      </c>
      <c r="K28" s="394">
        <v>-5.9221707725329793</v>
      </c>
      <c r="L28" s="48"/>
    </row>
    <row r="29" spans="1:12" ht="15" x14ac:dyDescent="0.2">
      <c r="A29" s="47"/>
      <c r="B29" s="43" t="s">
        <v>274</v>
      </c>
      <c r="C29" s="389">
        <v>37.974297996128101</v>
      </c>
      <c r="D29" s="392">
        <v>53.052106566534349</v>
      </c>
      <c r="E29" s="395">
        <v>15.077808570406248</v>
      </c>
      <c r="F29" s="389">
        <v>82.86877565760561</v>
      </c>
      <c r="G29" s="392">
        <v>80.331114467172881</v>
      </c>
      <c r="H29" s="395">
        <v>-2.5376611904327291</v>
      </c>
      <c r="I29" s="389">
        <v>44.009471446514034</v>
      </c>
      <c r="J29" s="392">
        <v>54.137388889959347</v>
      </c>
      <c r="K29" s="394">
        <v>10.127917443445313</v>
      </c>
      <c r="L29" s="48"/>
    </row>
    <row r="30" spans="1:12" ht="15" x14ac:dyDescent="0.2">
      <c r="A30" s="47"/>
      <c r="B30" s="43" t="s">
        <v>275</v>
      </c>
      <c r="C30" s="389">
        <v>44.853327820163983</v>
      </c>
      <c r="D30" s="392">
        <v>52.07172828496347</v>
      </c>
      <c r="E30" s="395">
        <v>7.2184004647994868</v>
      </c>
      <c r="F30" s="389">
        <v>77.646538032269405</v>
      </c>
      <c r="G30" s="392">
        <v>83.314351218237036</v>
      </c>
      <c r="H30" s="395">
        <v>5.6678131859676313</v>
      </c>
      <c r="I30" s="389">
        <v>58.568249129649885</v>
      </c>
      <c r="J30" s="392">
        <v>53.447594401579138</v>
      </c>
      <c r="K30" s="394">
        <v>-5.1206547280707468</v>
      </c>
      <c r="L30" s="48"/>
    </row>
    <row r="31" spans="1:12" ht="15" x14ac:dyDescent="0.2">
      <c r="A31" s="47"/>
      <c r="B31" s="43" t="s">
        <v>276</v>
      </c>
      <c r="C31" s="389">
        <v>49.003344181753796</v>
      </c>
      <c r="D31" s="392">
        <v>59.55829549200233</v>
      </c>
      <c r="E31" s="395">
        <v>10.554951310248534</v>
      </c>
      <c r="F31" s="389">
        <v>86.105757696027467</v>
      </c>
      <c r="G31" s="392">
        <v>91.288717150121741</v>
      </c>
      <c r="H31" s="395">
        <v>5.1829594540942736</v>
      </c>
      <c r="I31" s="389">
        <v>49.926932154389306</v>
      </c>
      <c r="J31" s="392">
        <v>56.331096433461191</v>
      </c>
      <c r="K31" s="394">
        <v>6.4041642790718853</v>
      </c>
      <c r="L31" s="48"/>
    </row>
    <row r="32" spans="1:12" ht="15" x14ac:dyDescent="0.2">
      <c r="A32" s="47"/>
      <c r="B32" s="43" t="s">
        <v>286</v>
      </c>
      <c r="C32" s="389">
        <v>55.012146420208097</v>
      </c>
      <c r="D32" s="392">
        <v>59.721355775613674</v>
      </c>
      <c r="E32" s="395">
        <v>4.7092093554055765</v>
      </c>
      <c r="F32" s="389">
        <v>82.137118070358824</v>
      </c>
      <c r="G32" s="392">
        <v>85.667460079745709</v>
      </c>
      <c r="H32" s="395">
        <v>3.5303420093868851</v>
      </c>
      <c r="I32" s="389">
        <v>53.171121184846946</v>
      </c>
      <c r="J32" s="392">
        <v>59.389798896316023</v>
      </c>
      <c r="K32" s="394">
        <v>6.218677711469077</v>
      </c>
      <c r="L32" s="48"/>
    </row>
    <row r="33" spans="1:18" ht="15" x14ac:dyDescent="0.2">
      <c r="A33" s="47"/>
      <c r="B33" s="43" t="s">
        <v>287</v>
      </c>
      <c r="C33" s="389">
        <v>50.979243694328893</v>
      </c>
      <c r="D33" s="392">
        <v>42.165923019370915</v>
      </c>
      <c r="E33" s="395">
        <v>-8.8133206749579784</v>
      </c>
      <c r="F33" s="389">
        <v>82.606737574201816</v>
      </c>
      <c r="G33" s="392">
        <v>81.405480467982187</v>
      </c>
      <c r="H33" s="395">
        <v>-1.2012571062196287</v>
      </c>
      <c r="I33" s="389">
        <v>52.009761836717615</v>
      </c>
      <c r="J33" s="392">
        <v>49.767201809194731</v>
      </c>
      <c r="K33" s="394">
        <v>-2.2425600275228845</v>
      </c>
      <c r="L33" s="48"/>
    </row>
    <row r="34" spans="1:18" ht="15" x14ac:dyDescent="0.2">
      <c r="A34" s="47"/>
      <c r="B34" s="43" t="s">
        <v>288</v>
      </c>
      <c r="C34" s="389">
        <v>57.778210035906874</v>
      </c>
      <c r="D34" s="392">
        <v>54.272592565006619</v>
      </c>
      <c r="E34" s="395">
        <v>-3.5056174709002548</v>
      </c>
      <c r="F34" s="389">
        <v>86.271639792303745</v>
      </c>
      <c r="G34" s="392">
        <v>88.470635535885094</v>
      </c>
      <c r="H34" s="395">
        <v>2.1989957435813494</v>
      </c>
      <c r="I34" s="389">
        <v>55.72300864319557</v>
      </c>
      <c r="J34" s="392">
        <v>56.216074224608839</v>
      </c>
      <c r="K34" s="394">
        <v>0.49306558141326917</v>
      </c>
      <c r="L34" s="48"/>
    </row>
    <row r="35" spans="1:18" ht="14.25" customHeight="1" x14ac:dyDescent="0.2">
      <c r="A35" s="47"/>
      <c r="B35" s="43" t="s">
        <v>289</v>
      </c>
      <c r="C35" s="389">
        <v>52.482318900040383</v>
      </c>
      <c r="D35" s="392">
        <v>54.072668036245531</v>
      </c>
      <c r="E35" s="395">
        <v>1.5903491362051483</v>
      </c>
      <c r="F35" s="389">
        <v>83.275541469996639</v>
      </c>
      <c r="G35" s="392">
        <v>87.093842386195348</v>
      </c>
      <c r="H35" s="395">
        <v>3.8183009161987087</v>
      </c>
      <c r="I35" s="389">
        <v>57.396504121647531</v>
      </c>
      <c r="J35" s="392">
        <v>55.202808508085695</v>
      </c>
      <c r="K35" s="394">
        <v>-2.193695613561836</v>
      </c>
      <c r="L35" s="48"/>
      <c r="M35" s="252">
        <f t="shared" ref="M35:M49" si="0">+D35-C35</f>
        <v>1.5903491362051483</v>
      </c>
      <c r="N35" s="252">
        <f t="shared" ref="N35:N49" si="1">+G35-F35</f>
        <v>3.8183009161987087</v>
      </c>
      <c r="O35" s="252">
        <f>+J35-I35</f>
        <v>-2.193695613561836</v>
      </c>
      <c r="P35" s="137" t="b">
        <f t="shared" ref="P35:P49" si="2">+ROUND(E35,4)=ROUND(M35,4)</f>
        <v>1</v>
      </c>
      <c r="Q35" s="137" t="b">
        <f t="shared" ref="Q35:Q49" si="3">+ROUND(H35,4)=ROUND(N35,4)</f>
        <v>1</v>
      </c>
      <c r="R35" s="137" t="b">
        <f t="shared" ref="R35:R49" si="4">+ROUND(K35,4)=ROUND(O35,4)</f>
        <v>1</v>
      </c>
    </row>
    <row r="36" spans="1:18" ht="14.25" customHeight="1" x14ac:dyDescent="0.2">
      <c r="A36" s="47"/>
      <c r="B36" s="81" t="s">
        <v>279</v>
      </c>
      <c r="C36" s="73">
        <v>50.579046603413524</v>
      </c>
      <c r="D36" s="74">
        <v>49.956919746334208</v>
      </c>
      <c r="E36" s="395">
        <v>-0.6221268570793157</v>
      </c>
      <c r="F36" s="73">
        <v>79.976865096026557</v>
      </c>
      <c r="G36" s="74">
        <v>82.525767270975095</v>
      </c>
      <c r="H36" s="395">
        <v>2.5489021749485374</v>
      </c>
      <c r="I36" s="73">
        <v>50.752944932413612</v>
      </c>
      <c r="J36" s="74">
        <v>49.764614963803943</v>
      </c>
      <c r="K36" s="394">
        <v>-0.98832996860966915</v>
      </c>
      <c r="L36" s="48"/>
      <c r="M36" s="252">
        <f t="shared" si="0"/>
        <v>-0.6221268570793157</v>
      </c>
      <c r="N36" s="252">
        <f t="shared" si="1"/>
        <v>2.5489021749485374</v>
      </c>
      <c r="O36" s="252">
        <f>+J36-I36</f>
        <v>-0.98832996860966915</v>
      </c>
      <c r="P36" s="137" t="b">
        <f t="shared" si="2"/>
        <v>1</v>
      </c>
      <c r="Q36" s="137" t="b">
        <f t="shared" si="3"/>
        <v>1</v>
      </c>
      <c r="R36" s="137" t="b">
        <f t="shared" si="4"/>
        <v>1</v>
      </c>
    </row>
    <row r="37" spans="1:18" ht="14.25" customHeight="1" x14ac:dyDescent="0.2">
      <c r="A37" s="47"/>
      <c r="B37" s="83"/>
      <c r="C37" s="330"/>
      <c r="D37" s="419"/>
      <c r="E37" s="322"/>
      <c r="F37" s="322"/>
      <c r="G37" s="325"/>
      <c r="H37" s="322"/>
      <c r="I37" s="330"/>
      <c r="J37" s="419"/>
      <c r="K37" s="322"/>
      <c r="L37" s="48"/>
      <c r="M37" s="252">
        <f t="shared" si="0"/>
        <v>0</v>
      </c>
      <c r="N37" s="252">
        <f t="shared" si="1"/>
        <v>0</v>
      </c>
      <c r="O37" s="252">
        <f t="shared" ref="O37:O49" si="5">+J37-I37</f>
        <v>0</v>
      </c>
      <c r="P37" s="137" t="b">
        <f t="shared" si="2"/>
        <v>1</v>
      </c>
      <c r="Q37" s="137" t="b">
        <f t="shared" si="3"/>
        <v>1</v>
      </c>
      <c r="R37" s="137" t="b">
        <f t="shared" si="4"/>
        <v>1</v>
      </c>
    </row>
    <row r="38" spans="1:18" ht="14.25" customHeight="1" x14ac:dyDescent="0.2">
      <c r="A38" s="47"/>
      <c r="B38" s="80" t="s">
        <v>280</v>
      </c>
      <c r="C38" s="330"/>
      <c r="D38" s="419"/>
      <c r="E38" s="322"/>
      <c r="F38" s="322"/>
      <c r="G38" s="325"/>
      <c r="H38" s="322"/>
      <c r="I38" s="330"/>
      <c r="J38" s="419"/>
      <c r="K38" s="322"/>
      <c r="L38" s="48"/>
      <c r="M38" s="252">
        <f t="shared" si="0"/>
        <v>0</v>
      </c>
      <c r="N38" s="252">
        <f t="shared" si="1"/>
        <v>0</v>
      </c>
      <c r="O38" s="252">
        <f t="shared" si="5"/>
        <v>0</v>
      </c>
      <c r="P38" s="137" t="b">
        <f t="shared" si="2"/>
        <v>1</v>
      </c>
      <c r="Q38" s="137" t="b">
        <f t="shared" si="3"/>
        <v>1</v>
      </c>
      <c r="R38" s="137" t="b">
        <f t="shared" si="4"/>
        <v>1</v>
      </c>
    </row>
    <row r="39" spans="1:18" ht="14.25" customHeight="1" x14ac:dyDescent="0.2">
      <c r="A39" s="47"/>
      <c r="B39" s="83" t="s">
        <v>282</v>
      </c>
      <c r="C39" s="73">
        <v>36.683550557480004</v>
      </c>
      <c r="D39" s="74">
        <v>47.427071007772156</v>
      </c>
      <c r="E39" s="69">
        <v>10.743520450292152</v>
      </c>
      <c r="F39" s="73">
        <v>75.268577439869759</v>
      </c>
      <c r="G39" s="74">
        <v>76.81760841077336</v>
      </c>
      <c r="H39" s="69">
        <v>1.5490309709036012</v>
      </c>
      <c r="I39" s="73">
        <v>50.844954283177145</v>
      </c>
      <c r="J39" s="74">
        <v>52.173160017361212</v>
      </c>
      <c r="K39" s="69">
        <v>1.328205734184067</v>
      </c>
      <c r="L39" s="48"/>
      <c r="M39" s="252">
        <f t="shared" si="0"/>
        <v>10.743520450292152</v>
      </c>
      <c r="N39" s="252">
        <f t="shared" si="1"/>
        <v>1.5490309709036012</v>
      </c>
      <c r="O39" s="252">
        <f t="shared" si="5"/>
        <v>1.328205734184067</v>
      </c>
      <c r="P39" s="137" t="b">
        <f t="shared" si="2"/>
        <v>1</v>
      </c>
      <c r="Q39" s="137" t="b">
        <f t="shared" si="3"/>
        <v>1</v>
      </c>
      <c r="R39" s="137" t="b">
        <f t="shared" si="4"/>
        <v>1</v>
      </c>
    </row>
    <row r="40" spans="1:18" ht="14.25" customHeight="1" x14ac:dyDescent="0.2">
      <c r="A40" s="47"/>
      <c r="B40" s="83" t="s">
        <v>261</v>
      </c>
      <c r="C40" s="73">
        <v>53.707150296890539</v>
      </c>
      <c r="D40" s="74">
        <v>62.525841121471458</v>
      </c>
      <c r="E40" s="69">
        <v>8.8186908245809192</v>
      </c>
      <c r="F40" s="73">
        <v>89.514413179923508</v>
      </c>
      <c r="G40" s="74">
        <v>88.795704554271865</v>
      </c>
      <c r="H40" s="69">
        <v>-0.71870862565164373</v>
      </c>
      <c r="I40" s="73">
        <v>57.447128428451052</v>
      </c>
      <c r="J40" s="74">
        <v>58.09634203237848</v>
      </c>
      <c r="K40" s="69">
        <v>0.64921360392742855</v>
      </c>
      <c r="L40" s="48"/>
      <c r="M40" s="252">
        <f t="shared" si="0"/>
        <v>8.8186908245809192</v>
      </c>
      <c r="N40" s="252">
        <f t="shared" si="1"/>
        <v>-0.71870862565164373</v>
      </c>
      <c r="O40" s="252">
        <f t="shared" si="5"/>
        <v>0.64921360392742855</v>
      </c>
      <c r="P40" s="137" t="b">
        <f t="shared" si="2"/>
        <v>1</v>
      </c>
      <c r="Q40" s="137" t="b">
        <f t="shared" si="3"/>
        <v>1</v>
      </c>
      <c r="R40" s="137" t="b">
        <f t="shared" si="4"/>
        <v>1</v>
      </c>
    </row>
    <row r="41" spans="1:18" ht="14.25" customHeight="1" x14ac:dyDescent="0.2">
      <c r="A41" s="47"/>
      <c r="B41" s="83" t="s">
        <v>283</v>
      </c>
      <c r="C41" s="73">
        <v>32.276236865599685</v>
      </c>
      <c r="D41" s="74">
        <v>44.337349397590359</v>
      </c>
      <c r="E41" s="69">
        <v>12.061112531990673</v>
      </c>
      <c r="F41" s="73">
        <v>78.589997713380029</v>
      </c>
      <c r="G41" s="74">
        <v>80.128205128205138</v>
      </c>
      <c r="H41" s="69">
        <v>1.5382074148251093</v>
      </c>
      <c r="I41" s="73">
        <v>47.785225338409354</v>
      </c>
      <c r="J41" s="74">
        <v>47.842170160295936</v>
      </c>
      <c r="K41" s="69">
        <v>5.6944821886581565E-2</v>
      </c>
      <c r="L41" s="48"/>
      <c r="M41" s="252">
        <f t="shared" si="0"/>
        <v>12.061112531990673</v>
      </c>
      <c r="N41" s="252">
        <f t="shared" si="1"/>
        <v>1.5382074148251093</v>
      </c>
      <c r="O41" s="252">
        <f t="shared" si="5"/>
        <v>5.6944821886581565E-2</v>
      </c>
      <c r="P41" s="137" t="b">
        <f t="shared" si="2"/>
        <v>1</v>
      </c>
      <c r="Q41" s="137" t="b">
        <f t="shared" si="3"/>
        <v>1</v>
      </c>
      <c r="R41" s="137" t="b">
        <f t="shared" si="4"/>
        <v>1</v>
      </c>
    </row>
    <row r="42" spans="1:18" ht="14.25" customHeight="1" x14ac:dyDescent="0.2">
      <c r="A42" s="47"/>
      <c r="B42" s="84" t="s">
        <v>268</v>
      </c>
      <c r="C42" s="73">
        <v>40.82183070079514</v>
      </c>
      <c r="D42" s="74">
        <v>52.34346713916139</v>
      </c>
      <c r="E42" s="69">
        <v>11.521636438366251</v>
      </c>
      <c r="F42" s="73">
        <v>77.535577401652162</v>
      </c>
      <c r="G42" s="74">
        <v>83.488003379385901</v>
      </c>
      <c r="H42" s="69">
        <v>5.9524259777337392</v>
      </c>
      <c r="I42" s="73">
        <v>47.143485082504682</v>
      </c>
      <c r="J42" s="74">
        <v>53.923967943323916</v>
      </c>
      <c r="K42" s="69">
        <v>6.7804828608192338</v>
      </c>
      <c r="L42" s="48"/>
      <c r="M42" s="252">
        <f t="shared" si="0"/>
        <v>11.521636438366251</v>
      </c>
      <c r="N42" s="252">
        <f t="shared" si="1"/>
        <v>5.9524259777337392</v>
      </c>
      <c r="O42" s="252">
        <f t="shared" si="5"/>
        <v>6.7804828608192338</v>
      </c>
      <c r="P42" s="137" t="b">
        <f t="shared" si="2"/>
        <v>1</v>
      </c>
      <c r="Q42" s="137" t="b">
        <f t="shared" si="3"/>
        <v>1</v>
      </c>
      <c r="R42" s="137" t="b">
        <f t="shared" si="4"/>
        <v>1</v>
      </c>
    </row>
    <row r="43" spans="1:18" ht="14.25" customHeight="1" x14ac:dyDescent="0.2">
      <c r="A43" s="47"/>
      <c r="B43" s="80" t="s">
        <v>269</v>
      </c>
      <c r="C43" s="74">
        <v>40.68786912046756</v>
      </c>
      <c r="D43" s="74">
        <v>47.999857855858544</v>
      </c>
      <c r="E43" s="70">
        <v>7.3119887353909832</v>
      </c>
      <c r="F43" s="74">
        <v>74.206096798647039</v>
      </c>
      <c r="G43" s="74">
        <v>78.787104955652737</v>
      </c>
      <c r="H43" s="70">
        <v>4.581008157005698</v>
      </c>
      <c r="I43" s="74">
        <v>46.094600955618979</v>
      </c>
      <c r="J43" s="74">
        <v>47.367213419653794</v>
      </c>
      <c r="K43" s="70">
        <v>1.2726124640348146</v>
      </c>
      <c r="L43" s="48"/>
      <c r="M43" s="252">
        <f t="shared" si="0"/>
        <v>7.3119887353909832</v>
      </c>
      <c r="N43" s="252">
        <f t="shared" si="1"/>
        <v>4.581008157005698</v>
      </c>
      <c r="O43" s="252">
        <f t="shared" si="5"/>
        <v>1.2726124640348146</v>
      </c>
      <c r="P43" s="137" t="b">
        <f t="shared" si="2"/>
        <v>1</v>
      </c>
      <c r="Q43" s="137" t="b">
        <f t="shared" si="3"/>
        <v>1</v>
      </c>
      <c r="R43" s="137" t="b">
        <f t="shared" si="4"/>
        <v>1</v>
      </c>
    </row>
    <row r="44" spans="1:18" ht="14.25" customHeight="1" x14ac:dyDescent="0.2">
      <c r="A44" s="47"/>
      <c r="B44" s="83" t="s">
        <v>270</v>
      </c>
      <c r="C44" s="73">
        <v>46.322697669221441</v>
      </c>
      <c r="D44" s="74">
        <v>52.559288877987996</v>
      </c>
      <c r="E44" s="69">
        <v>6.2365912087665549</v>
      </c>
      <c r="F44" s="73">
        <v>79.440679791381442</v>
      </c>
      <c r="G44" s="74">
        <v>84.327746051100888</v>
      </c>
      <c r="H44" s="69">
        <v>4.8870662597194467</v>
      </c>
      <c r="I44" s="73">
        <v>49.074803131416523</v>
      </c>
      <c r="J44" s="74">
        <v>47.531352148561041</v>
      </c>
      <c r="K44" s="69">
        <v>-1.5434509828554823</v>
      </c>
      <c r="L44" s="48"/>
      <c r="M44" s="252">
        <f t="shared" si="0"/>
        <v>6.2365912087665549</v>
      </c>
      <c r="N44" s="252">
        <f t="shared" si="1"/>
        <v>4.8870662597194467</v>
      </c>
      <c r="O44" s="252">
        <f t="shared" si="5"/>
        <v>-1.5434509828554823</v>
      </c>
      <c r="P44" s="137" t="b">
        <f t="shared" si="2"/>
        <v>1</v>
      </c>
      <c r="Q44" s="137" t="b">
        <f t="shared" si="3"/>
        <v>1</v>
      </c>
      <c r="R44" s="137" t="b">
        <f t="shared" si="4"/>
        <v>1</v>
      </c>
    </row>
    <row r="45" spans="1:18" ht="14.25" customHeight="1" x14ac:dyDescent="0.2">
      <c r="A45" s="47"/>
      <c r="B45" s="83" t="s">
        <v>285</v>
      </c>
      <c r="C45" s="73">
        <v>38.625007031606074</v>
      </c>
      <c r="D45" s="74">
        <v>50.427350427350426</v>
      </c>
      <c r="E45" s="69">
        <v>11.802343395744352</v>
      </c>
      <c r="F45" s="73">
        <v>65.523119899237642</v>
      </c>
      <c r="G45" s="74">
        <v>75.838926174496649</v>
      </c>
      <c r="H45" s="69">
        <v>10.315806275259007</v>
      </c>
      <c r="I45" s="73">
        <v>41.425089380224584</v>
      </c>
      <c r="J45" s="74">
        <v>45.320197044334975</v>
      </c>
      <c r="K45" s="69">
        <v>3.895107664110391</v>
      </c>
      <c r="L45" s="48"/>
      <c r="M45" s="252">
        <f t="shared" si="0"/>
        <v>11.802343395744352</v>
      </c>
      <c r="N45" s="252">
        <f t="shared" si="1"/>
        <v>10.315806275259007</v>
      </c>
      <c r="O45" s="252">
        <f t="shared" si="5"/>
        <v>3.895107664110391</v>
      </c>
      <c r="P45" s="137" t="b">
        <f t="shared" si="2"/>
        <v>1</v>
      </c>
      <c r="Q45" s="137" t="b">
        <f t="shared" si="3"/>
        <v>1</v>
      </c>
      <c r="R45" s="137" t="b">
        <f t="shared" si="4"/>
        <v>1</v>
      </c>
    </row>
    <row r="46" spans="1:18" ht="14.25" customHeight="1" x14ac:dyDescent="0.2">
      <c r="A46" s="47"/>
      <c r="B46" s="83" t="s">
        <v>273</v>
      </c>
      <c r="C46" s="73">
        <v>32.565569534312274</v>
      </c>
      <c r="D46" s="74">
        <v>39.794493014360121</v>
      </c>
      <c r="E46" s="69">
        <v>7.2289234800478468</v>
      </c>
      <c r="F46" s="73">
        <v>74.140669644606973</v>
      </c>
      <c r="G46" s="74">
        <v>75.514899260053483</v>
      </c>
      <c r="H46" s="69">
        <v>1.3742296154465095</v>
      </c>
      <c r="I46" s="73">
        <v>47.853113006847806</v>
      </c>
      <c r="J46" s="74">
        <v>53.957456838327424</v>
      </c>
      <c r="K46" s="69">
        <v>6.1043438314796177</v>
      </c>
      <c r="L46" s="48"/>
      <c r="M46" s="252">
        <f t="shared" si="0"/>
        <v>7.2289234800478468</v>
      </c>
      <c r="N46" s="252">
        <f t="shared" si="1"/>
        <v>1.3742296154465095</v>
      </c>
      <c r="O46" s="252">
        <f t="shared" si="5"/>
        <v>6.1043438314796177</v>
      </c>
      <c r="P46" s="137" t="b">
        <f t="shared" si="2"/>
        <v>1</v>
      </c>
      <c r="Q46" s="137" t="b">
        <f t="shared" si="3"/>
        <v>1</v>
      </c>
      <c r="R46" s="137" t="b">
        <f t="shared" si="4"/>
        <v>1</v>
      </c>
    </row>
    <row r="47" spans="1:18" ht="14.25" customHeight="1" x14ac:dyDescent="0.2">
      <c r="A47" s="47"/>
      <c r="B47" s="83" t="s">
        <v>290</v>
      </c>
      <c r="C47" s="73">
        <v>29.07382186445594</v>
      </c>
      <c r="D47" s="74">
        <v>39.663461538461533</v>
      </c>
      <c r="E47" s="69">
        <v>10.589639674005593</v>
      </c>
      <c r="F47" s="73">
        <v>76.569710575638823</v>
      </c>
      <c r="G47" s="74">
        <v>78.539823008849567</v>
      </c>
      <c r="H47" s="69">
        <v>1.970112433210744</v>
      </c>
      <c r="I47" s="73">
        <v>49.764201040542851</v>
      </c>
      <c r="J47" s="74">
        <v>47.224926971762414</v>
      </c>
      <c r="K47" s="69">
        <v>-2.5392740687804363</v>
      </c>
      <c r="L47" s="48"/>
      <c r="M47" s="252">
        <f t="shared" si="0"/>
        <v>10.589639674005593</v>
      </c>
      <c r="N47" s="252">
        <f t="shared" si="1"/>
        <v>1.970112433210744</v>
      </c>
      <c r="O47" s="252">
        <f t="shared" si="5"/>
        <v>-2.5392740687804363</v>
      </c>
      <c r="P47" s="137" t="b">
        <f t="shared" si="2"/>
        <v>1</v>
      </c>
      <c r="Q47" s="137" t="b">
        <f t="shared" si="3"/>
        <v>1</v>
      </c>
      <c r="R47" s="137" t="b">
        <f t="shared" si="4"/>
        <v>1</v>
      </c>
    </row>
    <row r="48" spans="1:18" ht="14.25" customHeight="1" x14ac:dyDescent="0.2">
      <c r="A48" s="47"/>
      <c r="B48" s="83" t="s">
        <v>277</v>
      </c>
      <c r="C48" s="73">
        <v>45.398130976190991</v>
      </c>
      <c r="D48" s="74">
        <v>45.917114407236312</v>
      </c>
      <c r="E48" s="69">
        <v>0.51898343104532074</v>
      </c>
      <c r="F48" s="73">
        <v>81.975309489081994</v>
      </c>
      <c r="G48" s="74">
        <v>76.601724227245171</v>
      </c>
      <c r="H48" s="69">
        <v>-5.3735852618368227</v>
      </c>
      <c r="I48" s="73">
        <v>56.126135470140362</v>
      </c>
      <c r="J48" s="74">
        <v>56.068383739222448</v>
      </c>
      <c r="K48" s="69">
        <v>-5.7751730917914301E-2</v>
      </c>
      <c r="L48" s="48"/>
      <c r="M48" s="252">
        <f t="shared" si="0"/>
        <v>0.51898343104532074</v>
      </c>
      <c r="N48" s="252">
        <f t="shared" si="1"/>
        <v>-5.3735852618368227</v>
      </c>
      <c r="O48" s="252">
        <f t="shared" si="5"/>
        <v>-5.7751730917914301E-2</v>
      </c>
      <c r="P48" s="137" t="b">
        <f t="shared" si="2"/>
        <v>1</v>
      </c>
      <c r="Q48" s="137" t="b">
        <f t="shared" si="3"/>
        <v>1</v>
      </c>
      <c r="R48" s="137" t="b">
        <f t="shared" si="4"/>
        <v>1</v>
      </c>
    </row>
    <row r="49" spans="1:18" ht="14.25" customHeight="1" x14ac:dyDescent="0.2">
      <c r="A49" s="47"/>
      <c r="B49" s="83" t="s">
        <v>278</v>
      </c>
      <c r="C49" s="73">
        <v>38.862142735351235</v>
      </c>
      <c r="D49" s="74">
        <v>46.288906098993394</v>
      </c>
      <c r="E49" s="69">
        <v>7.4267633636421593</v>
      </c>
      <c r="F49" s="73">
        <v>74.931350977866416</v>
      </c>
      <c r="G49" s="74">
        <v>80.781141978597375</v>
      </c>
      <c r="H49" s="69">
        <v>5.8497910007309599</v>
      </c>
      <c r="I49" s="73">
        <v>40.632994020231358</v>
      </c>
      <c r="J49" s="74">
        <v>44.961835007480197</v>
      </c>
      <c r="K49" s="69">
        <v>4.3288409872488387</v>
      </c>
      <c r="L49" s="48"/>
      <c r="M49" s="252">
        <f t="shared" si="0"/>
        <v>7.4267633636421593</v>
      </c>
      <c r="N49" s="252">
        <f t="shared" si="1"/>
        <v>5.8497910007309599</v>
      </c>
      <c r="O49" s="252">
        <f t="shared" si="5"/>
        <v>4.3288409872488387</v>
      </c>
      <c r="P49" s="137" t="b">
        <f t="shared" si="2"/>
        <v>1</v>
      </c>
      <c r="Q49" s="137" t="b">
        <f t="shared" si="3"/>
        <v>1</v>
      </c>
      <c r="R49" s="137" t="b">
        <f t="shared" si="4"/>
        <v>1</v>
      </c>
    </row>
    <row r="50" spans="1:18" x14ac:dyDescent="0.2">
      <c r="A50" s="47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8"/>
    </row>
    <row r="51" spans="1:18" x14ac:dyDescent="0.2">
      <c r="A51" s="185" t="s">
        <v>95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8"/>
    </row>
    <row r="52" spans="1:18" x14ac:dyDescent="0.2">
      <c r="A52" s="12" t="s">
        <v>134</v>
      </c>
      <c r="B52" s="183"/>
      <c r="C52" s="183"/>
      <c r="D52" s="183"/>
      <c r="E52" s="50"/>
      <c r="F52" s="50"/>
      <c r="G52" s="50"/>
      <c r="H52" s="50"/>
      <c r="I52" s="50"/>
      <c r="J52" s="50"/>
      <c r="K52" s="50"/>
      <c r="L52" s="51"/>
    </row>
  </sheetData>
  <sortState ref="B14:AF32">
    <sortCondition ref="B14:B32"/>
  </sortState>
  <mergeCells count="8">
    <mergeCell ref="K13:K14"/>
    <mergeCell ref="B10:K10"/>
    <mergeCell ref="B11:K11"/>
    <mergeCell ref="C13:D13"/>
    <mergeCell ref="E13:E14"/>
    <mergeCell ref="F13:G13"/>
    <mergeCell ref="H13:H14"/>
    <mergeCell ref="I13:J13"/>
  </mergeCells>
  <pageMargins left="0.70866141732283472" right="0.70866141732283472" top="0.74803149606299213" bottom="0.74803149606299213" header="0.31496062992125984" footer="0.31496062992125984"/>
  <pageSetup scale="75" orientation="portrait" horizontalDpi="4294967294" r:id="rId1"/>
  <headerFooter>
    <oddFooter>&amp;CPágina 17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rgb="FF53722D"/>
  </sheetPr>
  <dimension ref="A1:P56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4" width="17.7109375" style="13" customWidth="1"/>
    <col min="5" max="6" width="14.7109375" style="13" customWidth="1"/>
    <col min="7" max="7" width="15.140625" style="13" customWidth="1"/>
    <col min="8" max="8" width="2" style="13" customWidth="1"/>
    <col min="9" max="9" width="6.7109375" style="13" customWidth="1"/>
    <col min="10" max="11" width="11.42578125" style="13"/>
    <col min="12" max="14" width="14.5703125" style="13" bestFit="1" customWidth="1"/>
    <col min="15" max="16384" width="11.42578125" style="13"/>
  </cols>
  <sheetData>
    <row r="1" spans="1:13" x14ac:dyDescent="0.2">
      <c r="A1" s="44"/>
      <c r="B1" s="45"/>
      <c r="C1" s="45"/>
      <c r="D1" s="45"/>
      <c r="E1" s="45"/>
      <c r="F1" s="45"/>
      <c r="G1" s="45"/>
      <c r="H1" s="46"/>
    </row>
    <row r="2" spans="1:13" x14ac:dyDescent="0.2">
      <c r="A2" s="47"/>
      <c r="B2" s="43"/>
      <c r="C2" s="43"/>
      <c r="D2" s="43"/>
      <c r="E2" s="43"/>
      <c r="F2" s="43"/>
      <c r="G2" s="43"/>
      <c r="H2" s="48"/>
    </row>
    <row r="3" spans="1:13" x14ac:dyDescent="0.2">
      <c r="A3" s="47"/>
      <c r="B3" s="43"/>
      <c r="C3" s="43"/>
      <c r="D3" s="43"/>
      <c r="E3" s="43"/>
      <c r="F3" s="43"/>
      <c r="G3" s="43"/>
      <c r="H3" s="48"/>
    </row>
    <row r="4" spans="1:13" x14ac:dyDescent="0.2">
      <c r="A4" s="47"/>
      <c r="B4" s="43"/>
      <c r="C4" s="43"/>
      <c r="D4" s="43"/>
      <c r="E4" s="43"/>
      <c r="F4" s="43"/>
      <c r="G4" s="43"/>
      <c r="H4" s="48"/>
    </row>
    <row r="5" spans="1:13" ht="15.75" x14ac:dyDescent="0.25">
      <c r="A5" s="47"/>
      <c r="B5" s="43"/>
      <c r="C5" s="43"/>
      <c r="D5" s="43"/>
      <c r="E5" s="43"/>
      <c r="F5" s="43"/>
      <c r="G5" s="43"/>
      <c r="H5" s="48"/>
      <c r="K5" s="177"/>
    </row>
    <row r="6" spans="1:13" x14ac:dyDescent="0.2">
      <c r="A6" s="47"/>
      <c r="B6" s="43"/>
      <c r="C6" s="43"/>
      <c r="D6" s="43"/>
      <c r="E6" s="43"/>
      <c r="F6" s="43"/>
      <c r="G6" s="43"/>
      <c r="H6" s="48"/>
    </row>
    <row r="7" spans="1:13" x14ac:dyDescent="0.2">
      <c r="A7" s="47"/>
      <c r="B7" s="43"/>
      <c r="C7" s="43"/>
      <c r="D7" s="43"/>
      <c r="E7" s="43"/>
      <c r="F7" s="43"/>
      <c r="G7" s="43"/>
      <c r="H7" s="48"/>
    </row>
    <row r="8" spans="1:13" ht="15" x14ac:dyDescent="0.25">
      <c r="A8" s="47"/>
      <c r="B8" s="58"/>
      <c r="H8" s="48"/>
    </row>
    <row r="9" spans="1:13" ht="17.25" x14ac:dyDescent="0.2">
      <c r="A9" s="47"/>
      <c r="B9" s="579" t="s">
        <v>302</v>
      </c>
      <c r="C9" s="579"/>
      <c r="D9" s="579"/>
      <c r="E9" s="579"/>
      <c r="F9" s="579"/>
      <c r="G9" s="579"/>
      <c r="H9" s="48"/>
    </row>
    <row r="10" spans="1:13" ht="15" x14ac:dyDescent="0.2">
      <c r="A10" s="47"/>
      <c r="B10" s="579" t="s">
        <v>141</v>
      </c>
      <c r="C10" s="579"/>
      <c r="D10" s="579"/>
      <c r="E10" s="579"/>
      <c r="F10" s="579"/>
      <c r="G10" s="579"/>
      <c r="H10" s="48"/>
    </row>
    <row r="11" spans="1:13" ht="15" x14ac:dyDescent="0.2">
      <c r="A11" s="47"/>
      <c r="B11" s="364"/>
      <c r="C11" s="364"/>
      <c r="D11" s="364"/>
      <c r="E11" s="364"/>
      <c r="F11" s="364"/>
      <c r="G11" s="364"/>
      <c r="H11" s="48"/>
      <c r="J11" s="133"/>
      <c r="K11" s="133"/>
      <c r="L11" s="133"/>
      <c r="M11" s="133"/>
    </row>
    <row r="12" spans="1:13" ht="15" x14ac:dyDescent="0.25">
      <c r="A12" s="47"/>
      <c r="B12" s="55"/>
      <c r="C12" s="55"/>
      <c r="D12" s="106"/>
      <c r="E12" s="55"/>
      <c r="F12" s="55"/>
      <c r="G12" s="55"/>
      <c r="H12" s="48"/>
      <c r="J12" s="133"/>
      <c r="K12" s="133"/>
      <c r="L12" s="133"/>
      <c r="M12" s="133"/>
    </row>
    <row r="13" spans="1:13" ht="15" customHeight="1" x14ac:dyDescent="0.25">
      <c r="A13" s="47"/>
      <c r="B13" s="43"/>
      <c r="C13" s="366"/>
      <c r="D13" s="110"/>
      <c r="E13" s="582" t="s">
        <v>96</v>
      </c>
      <c r="F13" s="582"/>
      <c r="G13" s="583" t="s">
        <v>236</v>
      </c>
      <c r="H13" s="48"/>
      <c r="I13" s="137"/>
      <c r="J13" s="137"/>
      <c r="K13" s="137"/>
      <c r="L13" s="137"/>
      <c r="M13" s="133"/>
    </row>
    <row r="14" spans="1:13" ht="15" x14ac:dyDescent="0.25">
      <c r="A14" s="47"/>
      <c r="B14" s="43"/>
      <c r="C14" s="56">
        <v>2014</v>
      </c>
      <c r="D14" s="109">
        <v>2017</v>
      </c>
      <c r="E14" s="53" t="s">
        <v>0</v>
      </c>
      <c r="F14" s="14" t="s">
        <v>33</v>
      </c>
      <c r="G14" s="583"/>
      <c r="H14" s="48"/>
      <c r="I14" s="137"/>
      <c r="J14" s="137"/>
      <c r="K14" s="137"/>
      <c r="L14" s="137"/>
    </row>
    <row r="15" spans="1:13" x14ac:dyDescent="0.2">
      <c r="A15" s="47"/>
      <c r="B15" s="43"/>
      <c r="C15" s="49"/>
      <c r="D15" s="49"/>
      <c r="E15" s="49"/>
      <c r="F15" s="49"/>
      <c r="G15" s="49"/>
      <c r="H15" s="48"/>
      <c r="I15" s="137"/>
      <c r="J15" s="137">
        <f>SUM(D17:D36)</f>
        <v>266518.09190250002</v>
      </c>
      <c r="K15" s="136">
        <f>SUM(D39:D49)</f>
        <v>58459.816385599988</v>
      </c>
      <c r="L15" s="137"/>
    </row>
    <row r="16" spans="1:13" ht="15" x14ac:dyDescent="0.25">
      <c r="A16" s="47"/>
      <c r="B16" s="57" t="s">
        <v>281</v>
      </c>
      <c r="C16" s="49"/>
      <c r="D16" s="49"/>
      <c r="E16" s="49"/>
      <c r="F16" s="49"/>
      <c r="G16" s="49"/>
      <c r="H16" s="48"/>
      <c r="I16" s="137"/>
      <c r="J16" s="137"/>
      <c r="K16" s="137"/>
      <c r="L16" s="137"/>
    </row>
    <row r="17" spans="1:8" x14ac:dyDescent="0.2">
      <c r="A17" s="47"/>
      <c r="B17" s="43" t="s">
        <v>258</v>
      </c>
      <c r="C17" s="534">
        <v>1688.8850636</v>
      </c>
      <c r="D17" s="534">
        <v>1552.8664096</v>
      </c>
      <c r="E17" s="441">
        <v>-8.0537543336468893</v>
      </c>
      <c r="F17" s="534">
        <v>-136.01865399999997</v>
      </c>
      <c r="G17" s="441">
        <v>0.58264952991186925</v>
      </c>
      <c r="H17" s="48"/>
    </row>
    <row r="18" spans="1:8" x14ac:dyDescent="0.2">
      <c r="A18" s="47"/>
      <c r="B18" s="43" t="s">
        <v>259</v>
      </c>
      <c r="C18" s="413">
        <v>6328.8690389000003</v>
      </c>
      <c r="D18" s="413">
        <v>7941.8064905000001</v>
      </c>
      <c r="E18" s="394">
        <v>25.485397812566202</v>
      </c>
      <c r="F18" s="413">
        <v>1612.9374515999998</v>
      </c>
      <c r="G18" s="394">
        <v>2.9798376664820716</v>
      </c>
      <c r="H18" s="48"/>
    </row>
    <row r="19" spans="1:8" x14ac:dyDescent="0.2">
      <c r="A19" s="47"/>
      <c r="B19" s="43" t="s">
        <v>260</v>
      </c>
      <c r="C19" s="413">
        <v>13984.967534900001</v>
      </c>
      <c r="D19" s="413">
        <v>20749.660172700002</v>
      </c>
      <c r="E19" s="394">
        <v>48.371171552014424</v>
      </c>
      <c r="F19" s="413">
        <v>6764.6926378000007</v>
      </c>
      <c r="G19" s="394">
        <v>7.7854602757289824</v>
      </c>
      <c r="H19" s="48"/>
    </row>
    <row r="20" spans="1:8" x14ac:dyDescent="0.2">
      <c r="A20" s="47"/>
      <c r="B20" s="43" t="s">
        <v>262</v>
      </c>
      <c r="C20" s="413">
        <v>2840.6275482000001</v>
      </c>
      <c r="D20" s="413">
        <v>3161.8163760000002</v>
      </c>
      <c r="E20" s="394">
        <v>11.306967293319591</v>
      </c>
      <c r="F20" s="413">
        <v>321.18882780000013</v>
      </c>
      <c r="G20" s="394">
        <v>1.1863421178764417</v>
      </c>
      <c r="H20" s="48"/>
    </row>
    <row r="21" spans="1:8" x14ac:dyDescent="0.2">
      <c r="A21" s="47"/>
      <c r="B21" s="43" t="s">
        <v>263</v>
      </c>
      <c r="C21" s="413">
        <v>1216.1797615</v>
      </c>
      <c r="D21" s="413">
        <v>2012.9733755</v>
      </c>
      <c r="E21" s="394">
        <v>65.516105367290308</v>
      </c>
      <c r="F21" s="413">
        <v>796.79361399999993</v>
      </c>
      <c r="G21" s="394">
        <v>0.75528582736379624</v>
      </c>
      <c r="H21" s="48"/>
    </row>
    <row r="22" spans="1:8" x14ac:dyDescent="0.2">
      <c r="A22" s="47"/>
      <c r="B22" s="43" t="s">
        <v>264</v>
      </c>
      <c r="C22" s="413">
        <v>15276.627550499999</v>
      </c>
      <c r="D22" s="413">
        <v>18209.346040600001</v>
      </c>
      <c r="E22" s="394">
        <v>19.197420899379168</v>
      </c>
      <c r="F22" s="413">
        <v>2932.7184901000019</v>
      </c>
      <c r="G22" s="394">
        <v>6.8323114241946108</v>
      </c>
      <c r="H22" s="48"/>
    </row>
    <row r="23" spans="1:8" x14ac:dyDescent="0.2">
      <c r="A23" s="47"/>
      <c r="B23" s="43" t="s">
        <v>265</v>
      </c>
      <c r="C23" s="413">
        <v>8075.5552927999997</v>
      </c>
      <c r="D23" s="413">
        <v>14372.0644531</v>
      </c>
      <c r="E23" s="394">
        <v>77.969983883508775</v>
      </c>
      <c r="F23" s="413">
        <v>6296.5091603000001</v>
      </c>
      <c r="G23" s="394">
        <v>5.3925286461820061</v>
      </c>
      <c r="H23" s="48"/>
    </row>
    <row r="24" spans="1:8" x14ac:dyDescent="0.2">
      <c r="A24" s="47"/>
      <c r="B24" s="43" t="s">
        <v>266</v>
      </c>
      <c r="C24" s="413">
        <v>24682.708112299999</v>
      </c>
      <c r="D24" s="413">
        <v>28177.848313999999</v>
      </c>
      <c r="E24" s="394">
        <v>14.160278466195875</v>
      </c>
      <c r="F24" s="413">
        <v>3495.1402017</v>
      </c>
      <c r="G24" s="394">
        <v>10.572583689481114</v>
      </c>
      <c r="H24" s="48"/>
    </row>
    <row r="25" spans="1:8" x14ac:dyDescent="0.2">
      <c r="A25" s="47"/>
      <c r="B25" s="43" t="s">
        <v>267</v>
      </c>
      <c r="C25" s="413">
        <v>1043.8264458000001</v>
      </c>
      <c r="D25" s="413">
        <v>1212.3891653999999</v>
      </c>
      <c r="E25" s="394">
        <v>16.148538895353571</v>
      </c>
      <c r="F25" s="413">
        <v>168.56271959999981</v>
      </c>
      <c r="G25" s="394">
        <v>0.45489938665909657</v>
      </c>
      <c r="H25" s="48"/>
    </row>
    <row r="26" spans="1:8" x14ac:dyDescent="0.2">
      <c r="A26" s="47"/>
      <c r="B26" s="43" t="s">
        <v>284</v>
      </c>
      <c r="C26" s="413">
        <v>2286.8721091000002</v>
      </c>
      <c r="D26" s="413">
        <v>2662.8532842</v>
      </c>
      <c r="E26" s="394">
        <v>16.440848336200453</v>
      </c>
      <c r="F26" s="413">
        <v>375.98117509999975</v>
      </c>
      <c r="G26" s="394">
        <v>0.99912665034918091</v>
      </c>
      <c r="H26" s="48"/>
    </row>
    <row r="27" spans="1:8" x14ac:dyDescent="0.2">
      <c r="A27" s="47"/>
      <c r="B27" s="43" t="s">
        <v>271</v>
      </c>
      <c r="C27" s="413">
        <v>7309.0983864999998</v>
      </c>
      <c r="D27" s="413">
        <v>7929.8011913999999</v>
      </c>
      <c r="E27" s="394">
        <v>8.4921938668447225</v>
      </c>
      <c r="F27" s="413">
        <v>620.70280490000005</v>
      </c>
      <c r="G27" s="394">
        <v>2.9753331696149727</v>
      </c>
      <c r="H27" s="48"/>
    </row>
    <row r="28" spans="1:8" x14ac:dyDescent="0.2">
      <c r="A28" s="47"/>
      <c r="B28" s="43" t="s">
        <v>272</v>
      </c>
      <c r="C28" s="413">
        <v>10580.256592600001</v>
      </c>
      <c r="D28" s="413">
        <v>15301.6128859</v>
      </c>
      <c r="E28" s="394">
        <v>44.624213524293843</v>
      </c>
      <c r="F28" s="413">
        <v>4721.3562932999994</v>
      </c>
      <c r="G28" s="394">
        <v>5.7413036303358238</v>
      </c>
      <c r="H28" s="48"/>
    </row>
    <row r="29" spans="1:8" x14ac:dyDescent="0.2">
      <c r="A29" s="47"/>
      <c r="B29" s="43" t="s">
        <v>274</v>
      </c>
      <c r="C29" s="413">
        <v>3856.8243511999999</v>
      </c>
      <c r="D29" s="413">
        <v>4499.5326954000002</v>
      </c>
      <c r="E29" s="394">
        <v>16.664184979023734</v>
      </c>
      <c r="F29" s="413">
        <v>642.70834420000028</v>
      </c>
      <c r="G29" s="394">
        <v>1.6882653868939068</v>
      </c>
      <c r="H29" s="48"/>
    </row>
    <row r="30" spans="1:8" x14ac:dyDescent="0.2">
      <c r="A30" s="47"/>
      <c r="B30" s="43" t="s">
        <v>275</v>
      </c>
      <c r="C30" s="413">
        <v>109369.02732150001</v>
      </c>
      <c r="D30" s="413">
        <v>109360.5862511</v>
      </c>
      <c r="E30" s="394">
        <v>-7.7179715379460667E-3</v>
      </c>
      <c r="F30" s="413">
        <v>-8.4410704000038095</v>
      </c>
      <c r="G30" s="394">
        <v>41.033081645769563</v>
      </c>
      <c r="H30" s="48"/>
    </row>
    <row r="31" spans="1:8" x14ac:dyDescent="0.2">
      <c r="A31" s="47"/>
      <c r="B31" s="43" t="s">
        <v>276</v>
      </c>
      <c r="C31" s="413">
        <v>2217.0881294999999</v>
      </c>
      <c r="D31" s="413">
        <v>3154.2465390000002</v>
      </c>
      <c r="E31" s="394">
        <v>42.269786077982793</v>
      </c>
      <c r="F31" s="413">
        <v>937.15840950000029</v>
      </c>
      <c r="G31" s="394">
        <v>1.1835018465290206</v>
      </c>
      <c r="H31" s="48"/>
    </row>
    <row r="32" spans="1:8" x14ac:dyDescent="0.2">
      <c r="A32" s="47"/>
      <c r="B32" s="43" t="s">
        <v>286</v>
      </c>
      <c r="C32" s="413">
        <v>1511.5950356000001</v>
      </c>
      <c r="D32" s="413">
        <v>1709.3356292999999</v>
      </c>
      <c r="E32" s="394">
        <v>13.081585281967435</v>
      </c>
      <c r="F32" s="413">
        <v>197.74059369999986</v>
      </c>
      <c r="G32" s="394">
        <v>0.64135819714832865</v>
      </c>
      <c r="H32" s="48"/>
    </row>
    <row r="33" spans="1:16" x14ac:dyDescent="0.2">
      <c r="A33" s="47"/>
      <c r="B33" s="43" t="s">
        <v>287</v>
      </c>
      <c r="C33" s="413">
        <v>2467.3002620000002</v>
      </c>
      <c r="D33" s="413">
        <v>2882.5283632000001</v>
      </c>
      <c r="E33" s="394">
        <v>16.829248859375333</v>
      </c>
      <c r="F33" s="413">
        <v>415.22810119999986</v>
      </c>
      <c r="G33" s="394">
        <v>1.0815507279912959</v>
      </c>
      <c r="H33" s="48"/>
    </row>
    <row r="34" spans="1:16" x14ac:dyDescent="0.2">
      <c r="A34" s="47"/>
      <c r="B34" s="43" t="s">
        <v>288</v>
      </c>
      <c r="C34" s="413">
        <v>1536.9803929</v>
      </c>
      <c r="D34" s="413">
        <v>1806.3756966999999</v>
      </c>
      <c r="E34" s="394">
        <v>17.527569319976855</v>
      </c>
      <c r="F34" s="413">
        <v>269.39530379999997</v>
      </c>
      <c r="G34" s="394">
        <v>0.67776850862373128</v>
      </c>
      <c r="H34" s="48"/>
      <c r="J34" s="133"/>
      <c r="K34" s="133"/>
      <c r="L34" s="133"/>
      <c r="M34" s="133"/>
      <c r="N34" s="133"/>
      <c r="O34" s="133"/>
      <c r="P34" s="133"/>
    </row>
    <row r="35" spans="1:16" ht="14.25" customHeight="1" x14ac:dyDescent="0.2">
      <c r="A35" s="47"/>
      <c r="B35" s="43" t="s">
        <v>289</v>
      </c>
      <c r="C35" s="482">
        <v>1732.8871973</v>
      </c>
      <c r="D35" s="482">
        <v>1981.6243813999999</v>
      </c>
      <c r="E35" s="394">
        <v>14.353916659292976</v>
      </c>
      <c r="F35" s="413">
        <v>248.73718409999992</v>
      </c>
      <c r="G35" s="394">
        <v>0.74352340107737791</v>
      </c>
      <c r="H35" s="48"/>
      <c r="I35" s="174"/>
      <c r="J35" s="135"/>
      <c r="K35" s="247"/>
      <c r="L35" s="133"/>
      <c r="M35" s="133"/>
      <c r="N35" s="133"/>
      <c r="O35" s="133"/>
      <c r="P35" s="133"/>
    </row>
    <row r="36" spans="1:16" x14ac:dyDescent="0.2">
      <c r="A36" s="47"/>
      <c r="B36" s="81" t="s">
        <v>279</v>
      </c>
      <c r="C36" s="482">
        <v>16899.6029877</v>
      </c>
      <c r="D36" s="482">
        <v>17838.824187499999</v>
      </c>
      <c r="E36" s="394">
        <v>5.5576524518569537</v>
      </c>
      <c r="F36" s="413">
        <v>939.22119979999843</v>
      </c>
      <c r="G36" s="394">
        <v>6.6932882717868001</v>
      </c>
      <c r="H36" s="48"/>
      <c r="I36" s="174"/>
      <c r="J36" s="135"/>
      <c r="K36" s="247"/>
      <c r="L36" s="133"/>
      <c r="M36" s="133"/>
      <c r="N36" s="133"/>
      <c r="O36" s="133"/>
      <c r="P36" s="133"/>
    </row>
    <row r="37" spans="1:16" x14ac:dyDescent="0.2">
      <c r="A37" s="47"/>
      <c r="B37" s="83"/>
      <c r="C37" s="146"/>
      <c r="D37" s="146"/>
      <c r="E37" s="330"/>
      <c r="F37" s="398"/>
      <c r="G37" s="396"/>
      <c r="H37" s="48"/>
      <c r="I37" s="174"/>
      <c r="J37" s="135"/>
      <c r="K37" s="247"/>
      <c r="L37" s="133"/>
      <c r="M37" s="133"/>
      <c r="N37" s="133"/>
      <c r="O37" s="133"/>
      <c r="P37" s="133"/>
    </row>
    <row r="38" spans="1:16" ht="15" x14ac:dyDescent="0.2">
      <c r="A38" s="47"/>
      <c r="B38" s="80" t="s">
        <v>280</v>
      </c>
      <c r="C38" s="146"/>
      <c r="D38" s="146"/>
      <c r="E38" s="330"/>
      <c r="F38" s="398"/>
      <c r="G38" s="396"/>
      <c r="H38" s="48"/>
      <c r="I38" s="174"/>
      <c r="J38" s="135"/>
      <c r="K38" s="247"/>
      <c r="L38" s="133"/>
      <c r="M38" s="133"/>
      <c r="N38" s="133"/>
      <c r="O38" s="133"/>
      <c r="P38" s="133"/>
    </row>
    <row r="39" spans="1:16" x14ac:dyDescent="0.2">
      <c r="A39" s="47"/>
      <c r="B39" s="84" t="s">
        <v>282</v>
      </c>
      <c r="C39" s="482">
        <v>1487.1105001000001</v>
      </c>
      <c r="D39" s="482">
        <v>1576.0873746</v>
      </c>
      <c r="E39" s="73">
        <v>5.9832053162166998</v>
      </c>
      <c r="F39" s="482">
        <v>88.976874499999894</v>
      </c>
      <c r="G39" s="397">
        <v>2.6960183456686786</v>
      </c>
      <c r="H39" s="48"/>
      <c r="I39" s="174"/>
      <c r="J39" s="135"/>
      <c r="K39" s="247"/>
      <c r="L39" s="133"/>
      <c r="M39" s="133"/>
      <c r="N39" s="133"/>
      <c r="O39" s="133"/>
      <c r="P39" s="133"/>
    </row>
    <row r="40" spans="1:16" x14ac:dyDescent="0.2">
      <c r="A40" s="47"/>
      <c r="B40" s="84" t="s">
        <v>261</v>
      </c>
      <c r="C40" s="482">
        <v>3217.0310095</v>
      </c>
      <c r="D40" s="482">
        <v>3592.3677791</v>
      </c>
      <c r="E40" s="73">
        <v>11.667179100593629</v>
      </c>
      <c r="F40" s="482">
        <v>375.33676960000003</v>
      </c>
      <c r="G40" s="397">
        <v>6.1450206333266619</v>
      </c>
      <c r="H40" s="48"/>
      <c r="I40" s="174"/>
      <c r="J40" s="135"/>
      <c r="K40" s="247"/>
      <c r="L40" s="133"/>
      <c r="M40" s="133"/>
      <c r="N40" s="133"/>
      <c r="O40" s="133"/>
      <c r="P40" s="133"/>
    </row>
    <row r="41" spans="1:16" x14ac:dyDescent="0.2">
      <c r="A41" s="47"/>
      <c r="B41" s="83" t="s">
        <v>283</v>
      </c>
      <c r="C41" s="482">
        <v>887.95932259999995</v>
      </c>
      <c r="D41" s="482">
        <v>517</v>
      </c>
      <c r="E41" s="73">
        <v>-41.77661218914939</v>
      </c>
      <c r="F41" s="482">
        <v>-370.95932259999995</v>
      </c>
      <c r="G41" s="397">
        <v>0.88436815570866067</v>
      </c>
      <c r="H41" s="48"/>
      <c r="I41" s="174"/>
      <c r="J41" s="135"/>
      <c r="K41" s="247"/>
      <c r="L41" s="133"/>
      <c r="M41" s="133"/>
      <c r="N41" s="133"/>
      <c r="O41" s="133"/>
      <c r="P41" s="133"/>
    </row>
    <row r="42" spans="1:16" x14ac:dyDescent="0.2">
      <c r="A42" s="47"/>
      <c r="B42" s="83" t="s">
        <v>268</v>
      </c>
      <c r="C42" s="482">
        <v>21852.379206400001</v>
      </c>
      <c r="D42" s="482">
        <v>27171.453324499998</v>
      </c>
      <c r="E42" s="73">
        <v>24.340938201100681</v>
      </c>
      <c r="F42" s="482">
        <v>5319.0741180999976</v>
      </c>
      <c r="G42" s="397">
        <v>46.478855057083209</v>
      </c>
      <c r="H42" s="48"/>
      <c r="I42" s="174"/>
      <c r="J42" s="135"/>
      <c r="K42" s="247"/>
      <c r="L42" s="133"/>
      <c r="M42" s="133"/>
      <c r="N42" s="133"/>
      <c r="O42" s="133"/>
      <c r="P42" s="133"/>
    </row>
    <row r="43" spans="1:16" ht="15" x14ac:dyDescent="0.25">
      <c r="A43" s="47"/>
      <c r="B43" s="80" t="s">
        <v>269</v>
      </c>
      <c r="C43" s="532">
        <v>3850.4478181999998</v>
      </c>
      <c r="D43" s="532">
        <v>5046.0546308000003</v>
      </c>
      <c r="E43" s="74">
        <v>31.051110651303947</v>
      </c>
      <c r="F43" s="532">
        <v>1195.6068126000005</v>
      </c>
      <c r="G43" s="533">
        <v>8.6316634960265812</v>
      </c>
      <c r="H43" s="48"/>
      <c r="I43" s="174"/>
      <c r="J43" s="135"/>
      <c r="K43" s="247"/>
      <c r="L43" s="133"/>
      <c r="M43" s="133"/>
      <c r="N43" s="133"/>
      <c r="O43" s="133"/>
      <c r="P43" s="133"/>
    </row>
    <row r="44" spans="1:16" x14ac:dyDescent="0.2">
      <c r="A44" s="47"/>
      <c r="B44" s="83" t="s">
        <v>270</v>
      </c>
      <c r="C44" s="482">
        <v>4504.3708299</v>
      </c>
      <c r="D44" s="482">
        <v>5022.8638265</v>
      </c>
      <c r="E44" s="73">
        <v>11.510886118839171</v>
      </c>
      <c r="F44" s="482">
        <v>518.49299659999997</v>
      </c>
      <c r="G44" s="397">
        <v>8.59199384645561</v>
      </c>
      <c r="H44" s="48"/>
      <c r="I44" s="174"/>
      <c r="J44" s="135"/>
      <c r="K44" s="247"/>
      <c r="L44" s="133"/>
      <c r="M44" s="133"/>
      <c r="N44" s="133"/>
      <c r="O44" s="133"/>
      <c r="P44" s="133"/>
    </row>
    <row r="45" spans="1:16" x14ac:dyDescent="0.2">
      <c r="A45" s="47"/>
      <c r="B45" s="83" t="s">
        <v>285</v>
      </c>
      <c r="C45" s="482">
        <v>925.90256169999998</v>
      </c>
      <c r="D45" s="482">
        <v>859</v>
      </c>
      <c r="E45" s="73">
        <v>-7.2256589912834679</v>
      </c>
      <c r="F45" s="482">
        <v>-66.902561699999978</v>
      </c>
      <c r="G45" s="397">
        <v>1.4693853883051053</v>
      </c>
      <c r="H45" s="48"/>
      <c r="I45" s="174"/>
      <c r="J45" s="135"/>
      <c r="K45" s="247"/>
      <c r="L45" s="133"/>
      <c r="M45" s="133"/>
      <c r="N45" s="133"/>
      <c r="O45" s="133"/>
      <c r="P45" s="133"/>
    </row>
    <row r="46" spans="1:16" x14ac:dyDescent="0.2">
      <c r="A46" s="47"/>
      <c r="B46" s="83" t="s">
        <v>273</v>
      </c>
      <c r="C46" s="482">
        <v>3769.9396981999998</v>
      </c>
      <c r="D46" s="482">
        <v>3918.0048004</v>
      </c>
      <c r="E46" s="73">
        <v>3.9275191131225684</v>
      </c>
      <c r="F46" s="482">
        <v>148.06510220000018</v>
      </c>
      <c r="G46" s="397">
        <v>6.7020477357590469</v>
      </c>
      <c r="H46" s="48"/>
      <c r="I46" s="174"/>
      <c r="J46" s="135"/>
      <c r="K46" s="247"/>
      <c r="L46" s="133"/>
      <c r="M46" s="133"/>
      <c r="N46" s="133"/>
      <c r="O46" s="133"/>
      <c r="P46" s="133"/>
    </row>
    <row r="47" spans="1:16" x14ac:dyDescent="0.2">
      <c r="A47" s="47"/>
      <c r="B47" s="83" t="s">
        <v>290</v>
      </c>
      <c r="C47" s="482">
        <v>679.09400740000001</v>
      </c>
      <c r="D47" s="482">
        <v>597</v>
      </c>
      <c r="E47" s="73">
        <v>-12.088754503122123</v>
      </c>
      <c r="F47" s="482">
        <v>-82.09400740000001</v>
      </c>
      <c r="G47" s="397">
        <v>1.0212142919885308</v>
      </c>
      <c r="H47" s="48"/>
      <c r="I47" s="174"/>
      <c r="J47" s="135"/>
      <c r="K47" s="247"/>
      <c r="L47" s="133"/>
      <c r="M47" s="133"/>
      <c r="N47" s="133"/>
      <c r="O47" s="133"/>
      <c r="P47" s="133"/>
    </row>
    <row r="48" spans="1:16" x14ac:dyDescent="0.2">
      <c r="A48" s="47"/>
      <c r="B48" s="83" t="s">
        <v>277</v>
      </c>
      <c r="C48" s="482">
        <v>5989.8056526</v>
      </c>
      <c r="D48" s="482">
        <v>6043.3465303000003</v>
      </c>
      <c r="E48" s="73">
        <v>0.89386669293285426</v>
      </c>
      <c r="F48" s="482">
        <v>53.540877700000237</v>
      </c>
      <c r="G48" s="397">
        <v>10.337607785898925</v>
      </c>
      <c r="H48" s="48"/>
      <c r="I48" s="174"/>
      <c r="J48" s="135"/>
      <c r="K48" s="247"/>
      <c r="L48" s="133"/>
      <c r="M48" s="133"/>
      <c r="N48" s="133"/>
      <c r="O48" s="133"/>
      <c r="P48" s="133"/>
    </row>
    <row r="49" spans="1:16" x14ac:dyDescent="0.2">
      <c r="A49" s="47"/>
      <c r="B49" s="83" t="s">
        <v>278</v>
      </c>
      <c r="C49" s="482">
        <v>3372.2544057999999</v>
      </c>
      <c r="D49" s="482">
        <v>4116.6381193999996</v>
      </c>
      <c r="E49" s="73">
        <v>22.073770956299164</v>
      </c>
      <c r="F49" s="482">
        <v>744.38371359999974</v>
      </c>
      <c r="G49" s="397">
        <v>7.0418252637790069</v>
      </c>
      <c r="H49" s="48"/>
      <c r="I49" s="174"/>
      <c r="J49" s="135"/>
      <c r="K49" s="247"/>
      <c r="L49" s="133"/>
      <c r="M49" s="133"/>
      <c r="N49" s="133"/>
      <c r="O49" s="133"/>
      <c r="P49" s="133"/>
    </row>
    <row r="50" spans="1:16" x14ac:dyDescent="0.2">
      <c r="A50" s="47"/>
      <c r="B50" s="43"/>
      <c r="C50" s="43"/>
      <c r="D50" s="43"/>
      <c r="E50" s="43"/>
      <c r="F50" s="43"/>
      <c r="G50" s="43"/>
      <c r="H50" s="48"/>
      <c r="J50" s="133"/>
      <c r="K50" s="133"/>
      <c r="L50" s="133"/>
      <c r="M50" s="133"/>
      <c r="N50" s="133"/>
      <c r="O50" s="133"/>
      <c r="P50" s="133"/>
    </row>
    <row r="51" spans="1:16" x14ac:dyDescent="0.2">
      <c r="A51" s="79" t="s">
        <v>61</v>
      </c>
      <c r="B51" s="120"/>
      <c r="C51" s="43"/>
      <c r="D51" s="43"/>
      <c r="E51" s="43"/>
      <c r="F51" s="43"/>
      <c r="G51" s="43"/>
      <c r="H51" s="48"/>
      <c r="J51" s="133"/>
      <c r="K51" s="133"/>
      <c r="L51" s="133"/>
      <c r="M51" s="133"/>
      <c r="N51" s="133"/>
      <c r="O51" s="133"/>
      <c r="P51" s="133"/>
    </row>
    <row r="52" spans="1:16" x14ac:dyDescent="0.2">
      <c r="A52" s="79" t="s">
        <v>56</v>
      </c>
      <c r="B52" s="43"/>
      <c r="C52" s="43"/>
      <c r="D52" s="43"/>
      <c r="E52" s="43"/>
      <c r="F52" s="43"/>
      <c r="G52" s="43"/>
      <c r="H52" s="48"/>
      <c r="J52" s="133"/>
      <c r="K52" s="133"/>
      <c r="L52" s="133"/>
      <c r="M52" s="133"/>
      <c r="N52" s="133"/>
      <c r="O52" s="133"/>
      <c r="P52" s="133"/>
    </row>
    <row r="53" spans="1:16" x14ac:dyDescent="0.2">
      <c r="A53" s="79" t="s">
        <v>57</v>
      </c>
      <c r="B53" s="43"/>
      <c r="C53" s="43"/>
      <c r="D53" s="43"/>
      <c r="E53" s="43"/>
      <c r="F53" s="43"/>
      <c r="G53" s="43"/>
      <c r="H53" s="48"/>
    </row>
    <row r="54" spans="1:16" x14ac:dyDescent="0.2">
      <c r="A54" s="79" t="s">
        <v>58</v>
      </c>
      <c r="B54" s="43"/>
      <c r="C54" s="43"/>
      <c r="D54" s="43"/>
      <c r="E54" s="43"/>
      <c r="F54" s="43"/>
      <c r="G54" s="43"/>
      <c r="H54" s="48"/>
    </row>
    <row r="55" spans="1:16" x14ac:dyDescent="0.2">
      <c r="A55" s="79" t="s">
        <v>59</v>
      </c>
      <c r="B55" s="43"/>
      <c r="C55" s="43"/>
      <c r="D55" s="43"/>
      <c r="E55" s="43"/>
      <c r="F55" s="43"/>
      <c r="G55" s="43"/>
      <c r="H55" s="48"/>
    </row>
    <row r="56" spans="1:16" x14ac:dyDescent="0.2">
      <c r="A56" s="12" t="s">
        <v>303</v>
      </c>
      <c r="B56" s="183"/>
      <c r="C56" s="50"/>
      <c r="D56" s="50"/>
      <c r="E56" s="50"/>
      <c r="F56" s="50"/>
      <c r="G56" s="50"/>
      <c r="H56" s="51"/>
    </row>
  </sheetData>
  <sortState ref="B15:T33">
    <sortCondition descending="1" ref="G15:G33"/>
  </sortState>
  <mergeCells count="4">
    <mergeCell ref="E13:F13"/>
    <mergeCell ref="G13:G14"/>
    <mergeCell ref="B9:G9"/>
    <mergeCell ref="B10:G10"/>
  </mergeCells>
  <pageMargins left="0.70866141732283472" right="0.70866141732283472" top="0.74803149606299213" bottom="0.74803149606299213" header="0.31496062992125984" footer="0.31496062992125984"/>
  <pageSetup scale="79" orientation="portrait" horizontalDpi="4294967294" r:id="rId1"/>
  <headerFooter>
    <oddFooter>&amp;CPágina 18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rgb="FF53722D"/>
  </sheetPr>
  <dimension ref="A1:K80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5.7109375" style="13" customWidth="1"/>
    <col min="6" max="6" width="18.140625" style="13" customWidth="1"/>
    <col min="7" max="7" width="1.85546875" style="13" customWidth="1"/>
    <col min="8" max="8" width="11.42578125" style="13"/>
    <col min="9" max="9" width="14.42578125" style="13" customWidth="1"/>
    <col min="10" max="16384" width="11.42578125" style="13"/>
  </cols>
  <sheetData>
    <row r="1" spans="1:11" x14ac:dyDescent="0.2">
      <c r="A1" s="44"/>
      <c r="B1" s="45"/>
      <c r="C1" s="45"/>
      <c r="D1" s="45"/>
      <c r="E1" s="45"/>
      <c r="F1" s="45"/>
      <c r="G1" s="46"/>
    </row>
    <row r="2" spans="1:11" x14ac:dyDescent="0.2">
      <c r="A2" s="47"/>
      <c r="B2" s="43"/>
      <c r="C2" s="43"/>
      <c r="D2" s="43"/>
      <c r="E2" s="43"/>
      <c r="F2" s="43"/>
      <c r="G2" s="48"/>
    </row>
    <row r="3" spans="1:11" x14ac:dyDescent="0.2">
      <c r="A3" s="47"/>
      <c r="B3" s="43"/>
      <c r="C3" s="43"/>
      <c r="D3" s="43"/>
      <c r="E3" s="43"/>
      <c r="F3" s="43"/>
      <c r="G3" s="48"/>
    </row>
    <row r="4" spans="1:11" x14ac:dyDescent="0.2">
      <c r="A4" s="47"/>
      <c r="B4" s="43"/>
      <c r="C4" s="43"/>
      <c r="D4" s="43"/>
      <c r="E4" s="43"/>
      <c r="F4" s="43"/>
      <c r="G4" s="48"/>
    </row>
    <row r="5" spans="1:11" ht="15.75" x14ac:dyDescent="0.25">
      <c r="A5" s="47"/>
      <c r="B5" s="43"/>
      <c r="C5" s="43"/>
      <c r="D5" s="43"/>
      <c r="E5" s="43"/>
      <c r="F5" s="43"/>
      <c r="G5" s="48"/>
      <c r="K5" s="177"/>
    </row>
    <row r="6" spans="1:11" x14ac:dyDescent="0.2">
      <c r="A6" s="47"/>
      <c r="B6" s="43"/>
      <c r="C6" s="43"/>
      <c r="D6" s="43"/>
      <c r="E6" s="43"/>
      <c r="F6" s="43"/>
      <c r="G6" s="48"/>
    </row>
    <row r="7" spans="1:11" x14ac:dyDescent="0.2">
      <c r="A7" s="47"/>
      <c r="B7" s="43"/>
      <c r="C7" s="43"/>
      <c r="D7" s="43"/>
      <c r="E7" s="43"/>
      <c r="F7" s="43"/>
      <c r="G7" s="48"/>
    </row>
    <row r="8" spans="1:11" ht="15" x14ac:dyDescent="0.25">
      <c r="A8" s="47"/>
      <c r="B8" s="58"/>
      <c r="G8" s="48"/>
    </row>
    <row r="9" spans="1:11" x14ac:dyDescent="0.2">
      <c r="A9" s="47"/>
      <c r="G9" s="48"/>
    </row>
    <row r="10" spans="1:11" ht="17.25" x14ac:dyDescent="0.2">
      <c r="A10" s="47"/>
      <c r="B10" s="579" t="s">
        <v>305</v>
      </c>
      <c r="C10" s="579"/>
      <c r="D10" s="579"/>
      <c r="E10" s="579"/>
      <c r="F10" s="579"/>
      <c r="G10" s="48"/>
    </row>
    <row r="11" spans="1:11" ht="15" x14ac:dyDescent="0.2">
      <c r="A11" s="47"/>
      <c r="B11" s="579" t="s">
        <v>142</v>
      </c>
      <c r="C11" s="579"/>
      <c r="D11" s="579"/>
      <c r="E11" s="579"/>
      <c r="F11" s="579"/>
      <c r="G11" s="48"/>
    </row>
    <row r="12" spans="1:11" ht="15" x14ac:dyDescent="0.25">
      <c r="A12" s="47"/>
      <c r="B12" s="302"/>
      <c r="C12" s="302"/>
      <c r="D12" s="302"/>
      <c r="E12" s="302"/>
      <c r="F12" s="302"/>
      <c r="G12" s="48"/>
    </row>
    <row r="13" spans="1:11" ht="15" customHeight="1" x14ac:dyDescent="0.25">
      <c r="A13" s="47"/>
      <c r="B13" s="43"/>
      <c r="C13" s="366"/>
      <c r="D13" s="110"/>
      <c r="E13" s="575" t="s">
        <v>97</v>
      </c>
      <c r="F13" s="575" t="s">
        <v>100</v>
      </c>
      <c r="G13" s="591"/>
    </row>
    <row r="14" spans="1:11" ht="15" x14ac:dyDescent="0.25">
      <c r="A14" s="47"/>
      <c r="B14" s="43"/>
      <c r="C14" s="109">
        <v>2014</v>
      </c>
      <c r="D14" s="109">
        <v>2017</v>
      </c>
      <c r="E14" s="587"/>
      <c r="F14" s="587"/>
      <c r="G14" s="591"/>
    </row>
    <row r="15" spans="1:11" ht="14.25" customHeight="1" x14ac:dyDescent="0.25">
      <c r="A15" s="47"/>
      <c r="B15" s="43"/>
      <c r="C15" s="49"/>
      <c r="D15" s="49"/>
      <c r="E15" s="49"/>
      <c r="F15" s="326"/>
      <c r="G15" s="48"/>
    </row>
    <row r="16" spans="1:11" ht="14.25" customHeight="1" x14ac:dyDescent="0.25">
      <c r="A16" s="47"/>
      <c r="B16" s="57" t="s">
        <v>281</v>
      </c>
      <c r="C16" s="49"/>
      <c r="D16" s="49"/>
      <c r="E16" s="49"/>
      <c r="F16" s="326"/>
      <c r="G16" s="48"/>
    </row>
    <row r="17" spans="1:7" ht="14.25" customHeight="1" x14ac:dyDescent="0.2">
      <c r="A17" s="47"/>
      <c r="B17" s="43" t="s">
        <v>266</v>
      </c>
      <c r="C17" s="389">
        <v>56.406679648241131</v>
      </c>
      <c r="D17" s="389">
        <v>64.370858608418374</v>
      </c>
      <c r="E17" s="394">
        <v>7.964178960177243</v>
      </c>
      <c r="F17" s="338">
        <v>1</v>
      </c>
      <c r="G17" s="48"/>
    </row>
    <row r="18" spans="1:7" ht="14.25" customHeight="1" x14ac:dyDescent="0.2">
      <c r="A18" s="47"/>
      <c r="B18" s="43" t="s">
        <v>286</v>
      </c>
      <c r="C18" s="389">
        <v>51.533617894630943</v>
      </c>
      <c r="D18" s="389">
        <v>51.175307975130771</v>
      </c>
      <c r="E18" s="394">
        <v>-0.35830991950017221</v>
      </c>
      <c r="F18" s="338">
        <v>2</v>
      </c>
      <c r="G18" s="48"/>
    </row>
    <row r="19" spans="1:7" ht="14.25" customHeight="1" x14ac:dyDescent="0.2">
      <c r="A19" s="47"/>
      <c r="B19" s="43" t="s">
        <v>275</v>
      </c>
      <c r="C19" s="389">
        <v>52.823988118885588</v>
      </c>
      <c r="D19" s="389">
        <v>49.726159640552865</v>
      </c>
      <c r="E19" s="394">
        <v>-3.0978284783327226</v>
      </c>
      <c r="F19" s="338">
        <v>3</v>
      </c>
      <c r="G19" s="48"/>
    </row>
    <row r="20" spans="1:7" ht="14.25" customHeight="1" x14ac:dyDescent="0.2">
      <c r="A20" s="47"/>
      <c r="B20" s="43" t="s">
        <v>287</v>
      </c>
      <c r="C20" s="389">
        <v>40.372659494854972</v>
      </c>
      <c r="D20" s="389">
        <v>46.551496358662227</v>
      </c>
      <c r="E20" s="394">
        <v>6.1788368638072555</v>
      </c>
      <c r="F20" s="338">
        <v>4</v>
      </c>
      <c r="G20" s="48"/>
    </row>
    <row r="21" spans="1:7" ht="14.25" customHeight="1" x14ac:dyDescent="0.2">
      <c r="A21" s="47"/>
      <c r="B21" s="43" t="s">
        <v>259</v>
      </c>
      <c r="C21" s="389">
        <v>38.298786117587589</v>
      </c>
      <c r="D21" s="389">
        <v>45.925138752056768</v>
      </c>
      <c r="E21" s="394">
        <v>7.6263526344691783</v>
      </c>
      <c r="F21" s="338">
        <v>5</v>
      </c>
      <c r="G21" s="48"/>
    </row>
    <row r="22" spans="1:7" ht="14.25" customHeight="1" x14ac:dyDescent="0.2">
      <c r="A22" s="47"/>
      <c r="B22" s="43" t="s">
        <v>265</v>
      </c>
      <c r="C22" s="389">
        <v>25.45224710334999</v>
      </c>
      <c r="D22" s="389">
        <v>44.172109077832687</v>
      </c>
      <c r="E22" s="394">
        <v>18.719861974482697</v>
      </c>
      <c r="F22" s="338">
        <v>6</v>
      </c>
      <c r="G22" s="48"/>
    </row>
    <row r="23" spans="1:7" ht="14.25" customHeight="1" x14ac:dyDescent="0.2">
      <c r="A23" s="47"/>
      <c r="B23" s="43" t="s">
        <v>260</v>
      </c>
      <c r="C23" s="389">
        <v>30.464288624980419</v>
      </c>
      <c r="D23" s="389">
        <v>43.810430750549592</v>
      </c>
      <c r="E23" s="394">
        <v>13.346142125569173</v>
      </c>
      <c r="F23" s="338">
        <v>7</v>
      </c>
      <c r="G23" s="48"/>
    </row>
    <row r="24" spans="1:7" ht="14.25" customHeight="1" x14ac:dyDescent="0.2">
      <c r="A24" s="47"/>
      <c r="B24" s="43" t="s">
        <v>284</v>
      </c>
      <c r="C24" s="389">
        <v>37.564727202477819</v>
      </c>
      <c r="D24" s="389">
        <v>42.511441939488414</v>
      </c>
      <c r="E24" s="394">
        <v>4.9467147370105948</v>
      </c>
      <c r="F24" s="338">
        <v>8</v>
      </c>
      <c r="G24" s="48"/>
    </row>
    <row r="25" spans="1:7" ht="14.25" customHeight="1" x14ac:dyDescent="0.2">
      <c r="A25" s="47"/>
      <c r="B25" s="43" t="s">
        <v>262</v>
      </c>
      <c r="C25" s="389">
        <v>39.56911853368868</v>
      </c>
      <c r="D25" s="389">
        <v>41.809126892875696</v>
      </c>
      <c r="E25" s="394">
        <v>2.2400083591870157</v>
      </c>
      <c r="F25" s="338">
        <v>9</v>
      </c>
      <c r="G25" s="48"/>
    </row>
    <row r="26" spans="1:7" ht="14.25" customHeight="1" x14ac:dyDescent="0.2">
      <c r="A26" s="47"/>
      <c r="B26" s="43" t="s">
        <v>272</v>
      </c>
      <c r="C26" s="389">
        <v>28.944341828528142</v>
      </c>
      <c r="D26" s="389">
        <v>41.353742147572525</v>
      </c>
      <c r="E26" s="394">
        <v>12.409400319044384</v>
      </c>
      <c r="F26" s="338">
        <v>10</v>
      </c>
      <c r="G26" s="48"/>
    </row>
    <row r="27" spans="1:7" ht="14.25" customHeight="1" x14ac:dyDescent="0.2">
      <c r="A27" s="47"/>
      <c r="B27" s="43" t="s">
        <v>288</v>
      </c>
      <c r="C27" s="389">
        <v>32.137905272806435</v>
      </c>
      <c r="D27" s="389">
        <v>38.460616204066277</v>
      </c>
      <c r="E27" s="394">
        <v>6.3227109312598415</v>
      </c>
      <c r="F27" s="338">
        <v>11</v>
      </c>
      <c r="G27" s="48"/>
    </row>
    <row r="28" spans="1:7" ht="14.25" customHeight="1" x14ac:dyDescent="0.2">
      <c r="A28" s="47"/>
      <c r="B28" s="43" t="s">
        <v>274</v>
      </c>
      <c r="C28" s="389">
        <v>35.928390898963229</v>
      </c>
      <c r="D28" s="389">
        <v>38.155952689371667</v>
      </c>
      <c r="E28" s="394">
        <v>2.227561790408437</v>
      </c>
      <c r="F28" s="338">
        <v>12</v>
      </c>
      <c r="G28" s="48"/>
    </row>
    <row r="29" spans="1:7" ht="14.25" customHeight="1" x14ac:dyDescent="0.2">
      <c r="A29" s="47"/>
      <c r="B29" s="81" t="s">
        <v>279</v>
      </c>
      <c r="C29" s="77">
        <v>36.795625015720503</v>
      </c>
      <c r="D29" s="77">
        <v>37.59826830546438</v>
      </c>
      <c r="E29" s="394">
        <v>0.80264328974387666</v>
      </c>
      <c r="F29" s="338">
        <v>13</v>
      </c>
      <c r="G29" s="48"/>
    </row>
    <row r="30" spans="1:7" ht="14.25" customHeight="1" x14ac:dyDescent="0.2">
      <c r="A30" s="47"/>
      <c r="B30" s="43" t="s">
        <v>258</v>
      </c>
      <c r="C30" s="527">
        <v>42.458480171895999</v>
      </c>
      <c r="D30" s="527">
        <v>36.314220152095253</v>
      </c>
      <c r="E30" s="441">
        <v>-6.1442600198007469</v>
      </c>
      <c r="F30" s="535">
        <v>14</v>
      </c>
      <c r="G30" s="48"/>
    </row>
    <row r="31" spans="1:7" ht="14.25" customHeight="1" x14ac:dyDescent="0.2">
      <c r="A31" s="47"/>
      <c r="B31" s="43" t="s">
        <v>276</v>
      </c>
      <c r="C31" s="389">
        <v>28.299018754634382</v>
      </c>
      <c r="D31" s="389">
        <v>34.691848450353127</v>
      </c>
      <c r="E31" s="394">
        <v>6.3928296957187456</v>
      </c>
      <c r="F31" s="338">
        <v>15</v>
      </c>
      <c r="G31" s="48"/>
    </row>
    <row r="32" spans="1:7" ht="14.25" customHeight="1" x14ac:dyDescent="0.2">
      <c r="A32" s="47"/>
      <c r="B32" s="43" t="s">
        <v>264</v>
      </c>
      <c r="C32" s="389">
        <v>29.939231817594841</v>
      </c>
      <c r="D32" s="389">
        <v>34.682091211227714</v>
      </c>
      <c r="E32" s="394">
        <v>4.7428593936328731</v>
      </c>
      <c r="F32" s="338">
        <v>16</v>
      </c>
      <c r="G32" s="48"/>
    </row>
    <row r="33" spans="1:9" ht="14.25" customHeight="1" x14ac:dyDescent="0.2">
      <c r="A33" s="47"/>
      <c r="B33" s="43" t="s">
        <v>267</v>
      </c>
      <c r="C33" s="389">
        <v>29.374613009293142</v>
      </c>
      <c r="D33" s="389">
        <v>33.347564929925667</v>
      </c>
      <c r="E33" s="394">
        <v>3.972951920632525</v>
      </c>
      <c r="F33" s="338">
        <v>17</v>
      </c>
      <c r="G33" s="48"/>
    </row>
    <row r="34" spans="1:9" ht="14.25" customHeight="1" x14ac:dyDescent="0.2">
      <c r="A34" s="47"/>
      <c r="B34" s="43" t="s">
        <v>263</v>
      </c>
      <c r="C34" s="389">
        <v>20.862551364044656</v>
      </c>
      <c r="D34" s="389">
        <v>31.973931018509351</v>
      </c>
      <c r="E34" s="394">
        <v>11.111379654464695</v>
      </c>
      <c r="F34" s="338">
        <v>18</v>
      </c>
      <c r="G34" s="48"/>
    </row>
    <row r="35" spans="1:9" ht="15" x14ac:dyDescent="0.2">
      <c r="A35" s="47"/>
      <c r="B35" s="43" t="s">
        <v>289</v>
      </c>
      <c r="C35" s="77">
        <v>28.090959176427521</v>
      </c>
      <c r="D35" s="77">
        <v>29.358471443408867</v>
      </c>
      <c r="E35" s="394">
        <v>1.2675122669813454</v>
      </c>
      <c r="F35" s="338">
        <v>19</v>
      </c>
      <c r="G35" s="48"/>
      <c r="H35" s="252">
        <f>+D35-C35</f>
        <v>1.2675122669813454</v>
      </c>
      <c r="I35" s="137" t="b">
        <f>+ROUND(E35,4)=ROUND(H35,4)</f>
        <v>1</v>
      </c>
    </row>
    <row r="36" spans="1:9" ht="15" x14ac:dyDescent="0.2">
      <c r="A36" s="47"/>
      <c r="B36" s="43" t="s">
        <v>271</v>
      </c>
      <c r="C36" s="389">
        <v>25.693813247442016</v>
      </c>
      <c r="D36" s="389">
        <v>25.228964866993142</v>
      </c>
      <c r="E36" s="394">
        <v>-0.46484838044887411</v>
      </c>
      <c r="F36" s="338">
        <v>20</v>
      </c>
      <c r="G36" s="48"/>
      <c r="H36" s="252">
        <f>+D36-C36</f>
        <v>-0.46484838044887411</v>
      </c>
      <c r="I36" s="137" t="b">
        <f>+ROUND(E36,4)=ROUND(H36,4)</f>
        <v>1</v>
      </c>
    </row>
    <row r="37" spans="1:9" ht="15" x14ac:dyDescent="0.2">
      <c r="A37" s="47"/>
      <c r="B37" s="83"/>
      <c r="C37" s="244"/>
      <c r="D37" s="244"/>
      <c r="E37" s="328"/>
      <c r="F37" s="245"/>
      <c r="G37" s="48"/>
      <c r="H37" s="252">
        <f t="shared" ref="H37:H38" si="0">+D37-C37</f>
        <v>0</v>
      </c>
      <c r="I37" s="137" t="b">
        <f t="shared" ref="I37:I38" si="1">+ROUND(E37,4)=ROUND(H37,4)</f>
        <v>1</v>
      </c>
    </row>
    <row r="38" spans="1:9" ht="15" x14ac:dyDescent="0.2">
      <c r="A38" s="47"/>
      <c r="B38" s="80" t="s">
        <v>280</v>
      </c>
      <c r="C38" s="330"/>
      <c r="D38" s="420"/>
      <c r="E38" s="322"/>
      <c r="F38" s="324"/>
      <c r="G38" s="48"/>
      <c r="H38" s="252">
        <f t="shared" si="0"/>
        <v>0</v>
      </c>
      <c r="I38" s="137" t="b">
        <f t="shared" si="1"/>
        <v>1</v>
      </c>
    </row>
    <row r="39" spans="1:9" ht="15" x14ac:dyDescent="0.2">
      <c r="A39" s="47"/>
      <c r="B39" s="83" t="s">
        <v>285</v>
      </c>
      <c r="C39" s="77">
        <v>67.014813052831784</v>
      </c>
      <c r="D39" s="77">
        <v>65.672782874617738</v>
      </c>
      <c r="E39" s="147">
        <v>-1.3420301782140456</v>
      </c>
      <c r="F39" s="75">
        <v>1</v>
      </c>
      <c r="G39" s="48"/>
      <c r="H39" s="252">
        <f t="shared" ref="H39:H49" si="2">+D39-C39</f>
        <v>-1.3420301782140456</v>
      </c>
      <c r="I39" s="137" t="b">
        <f t="shared" ref="I39:I49" si="3">+ROUND(E39,4)=ROUND(H39,4)</f>
        <v>1</v>
      </c>
    </row>
    <row r="40" spans="1:9" ht="15" x14ac:dyDescent="0.2">
      <c r="A40" s="47"/>
      <c r="B40" s="80" t="s">
        <v>269</v>
      </c>
      <c r="C40" s="74">
        <v>51.850794423330186</v>
      </c>
      <c r="D40" s="74">
        <v>64.74142021805558</v>
      </c>
      <c r="E40" s="70">
        <v>12.890625794725395</v>
      </c>
      <c r="F40" s="67">
        <v>2</v>
      </c>
      <c r="G40" s="48"/>
      <c r="H40" s="252">
        <f t="shared" si="2"/>
        <v>12.890625794725395</v>
      </c>
      <c r="I40" s="137" t="b">
        <f t="shared" si="3"/>
        <v>1</v>
      </c>
    </row>
    <row r="41" spans="1:9" ht="15" x14ac:dyDescent="0.2">
      <c r="A41" s="47"/>
      <c r="B41" s="83" t="s">
        <v>290</v>
      </c>
      <c r="C41" s="77">
        <v>58.096701365335278</v>
      </c>
      <c r="D41" s="77">
        <v>64.331896551724128</v>
      </c>
      <c r="E41" s="147">
        <v>6.2351951863888502</v>
      </c>
      <c r="F41" s="75">
        <v>3</v>
      </c>
      <c r="G41" s="48"/>
      <c r="H41" s="252">
        <f t="shared" si="2"/>
        <v>6.2351951863888502</v>
      </c>
      <c r="I41" s="137" t="b">
        <f t="shared" si="3"/>
        <v>1</v>
      </c>
    </row>
    <row r="42" spans="1:9" ht="15" x14ac:dyDescent="0.2">
      <c r="A42" s="47"/>
      <c r="B42" s="83" t="s">
        <v>273</v>
      </c>
      <c r="C42" s="77">
        <v>65.4795638447427</v>
      </c>
      <c r="D42" s="77">
        <v>63.3870444329973</v>
      </c>
      <c r="E42" s="147">
        <v>-2.0925194117453998</v>
      </c>
      <c r="F42" s="75">
        <v>4</v>
      </c>
      <c r="G42" s="48"/>
      <c r="H42" s="252">
        <f t="shared" si="2"/>
        <v>-2.0925194117453998</v>
      </c>
      <c r="I42" s="137" t="b">
        <f t="shared" si="3"/>
        <v>1</v>
      </c>
    </row>
    <row r="43" spans="1:9" ht="15" x14ac:dyDescent="0.2">
      <c r="A43" s="47"/>
      <c r="B43" s="83" t="s">
        <v>270</v>
      </c>
      <c r="C43" s="77">
        <v>54.482007435739774</v>
      </c>
      <c r="D43" s="77">
        <v>62.46349915629942</v>
      </c>
      <c r="E43" s="147">
        <v>7.9814917205596458</v>
      </c>
      <c r="F43" s="75">
        <v>5</v>
      </c>
      <c r="G43" s="48"/>
      <c r="H43" s="252">
        <f t="shared" si="2"/>
        <v>7.9814917205596458</v>
      </c>
      <c r="I43" s="137" t="b">
        <f t="shared" si="3"/>
        <v>1</v>
      </c>
    </row>
    <row r="44" spans="1:9" ht="15" x14ac:dyDescent="0.2">
      <c r="A44" s="47"/>
      <c r="B44" s="83" t="s">
        <v>278</v>
      </c>
      <c r="C44" s="77">
        <v>57.060128766936899</v>
      </c>
      <c r="D44" s="77">
        <v>59.110338894791738</v>
      </c>
      <c r="E44" s="147">
        <v>2.0502101278548395</v>
      </c>
      <c r="F44" s="75">
        <v>6</v>
      </c>
      <c r="G44" s="48"/>
      <c r="H44" s="252">
        <f t="shared" si="2"/>
        <v>2.0502101278548395</v>
      </c>
      <c r="I44" s="137" t="b">
        <f t="shared" si="3"/>
        <v>1</v>
      </c>
    </row>
    <row r="45" spans="1:9" ht="15" x14ac:dyDescent="0.2">
      <c r="A45" s="47"/>
      <c r="B45" s="83" t="s">
        <v>268</v>
      </c>
      <c r="C45" s="77">
        <v>52.552116959479591</v>
      </c>
      <c r="D45" s="77">
        <v>58.179472716982161</v>
      </c>
      <c r="E45" s="147">
        <v>5.6273557575025706</v>
      </c>
      <c r="F45" s="75">
        <v>7</v>
      </c>
      <c r="G45" s="48"/>
      <c r="H45" s="252">
        <f t="shared" si="2"/>
        <v>5.6273557575025706</v>
      </c>
      <c r="I45" s="137" t="b">
        <f t="shared" si="3"/>
        <v>1</v>
      </c>
    </row>
    <row r="46" spans="1:9" ht="15" x14ac:dyDescent="0.2">
      <c r="A46" s="47"/>
      <c r="B46" s="83" t="s">
        <v>283</v>
      </c>
      <c r="C46" s="77">
        <v>57.575856265505429</v>
      </c>
      <c r="D46" s="77">
        <v>57.444444444444443</v>
      </c>
      <c r="E46" s="147">
        <v>-0.13141182106098626</v>
      </c>
      <c r="F46" s="75">
        <v>8</v>
      </c>
      <c r="G46" s="48"/>
      <c r="H46" s="252">
        <f t="shared" si="2"/>
        <v>-0.13141182106098626</v>
      </c>
      <c r="I46" s="137" t="b">
        <f t="shared" si="3"/>
        <v>1</v>
      </c>
    </row>
    <row r="47" spans="1:9" ht="15" x14ac:dyDescent="0.2">
      <c r="A47" s="47"/>
      <c r="B47" s="83" t="s">
        <v>277</v>
      </c>
      <c r="C47" s="77">
        <v>54.542117476477095</v>
      </c>
      <c r="D47" s="77">
        <v>54.936598515931777</v>
      </c>
      <c r="E47" s="147">
        <v>0.39448103945468205</v>
      </c>
      <c r="F47" s="75">
        <v>9</v>
      </c>
      <c r="G47" s="48"/>
      <c r="H47" s="252">
        <f t="shared" si="2"/>
        <v>0.39448103945468205</v>
      </c>
      <c r="I47" s="137" t="b">
        <f t="shared" si="3"/>
        <v>1</v>
      </c>
    </row>
    <row r="48" spans="1:9" ht="15" x14ac:dyDescent="0.2">
      <c r="A48" s="47"/>
      <c r="B48" s="84" t="s">
        <v>261</v>
      </c>
      <c r="C48" s="77">
        <v>50.40525043606975</v>
      </c>
      <c r="D48" s="77">
        <v>52.985570364655132</v>
      </c>
      <c r="E48" s="147">
        <v>2.5803199285853822</v>
      </c>
      <c r="F48" s="75">
        <v>10</v>
      </c>
      <c r="G48" s="48"/>
      <c r="H48" s="252">
        <f t="shared" si="2"/>
        <v>2.5803199285853822</v>
      </c>
      <c r="I48" s="137" t="b">
        <f t="shared" si="3"/>
        <v>1</v>
      </c>
    </row>
    <row r="49" spans="1:9" ht="15" x14ac:dyDescent="0.2">
      <c r="A49" s="47"/>
      <c r="B49" s="84" t="s">
        <v>282</v>
      </c>
      <c r="C49" s="77">
        <v>43.538846078869724</v>
      </c>
      <c r="D49" s="77">
        <v>49.385833614787892</v>
      </c>
      <c r="E49" s="147">
        <v>5.8469875359181671</v>
      </c>
      <c r="F49" s="75">
        <v>11</v>
      </c>
      <c r="G49" s="48"/>
      <c r="H49" s="252">
        <f t="shared" si="2"/>
        <v>5.8469875359181671</v>
      </c>
      <c r="I49" s="137" t="b">
        <f t="shared" si="3"/>
        <v>1</v>
      </c>
    </row>
    <row r="50" spans="1:9" x14ac:dyDescent="0.2">
      <c r="A50" s="47"/>
      <c r="B50" s="43"/>
      <c r="C50" s="43"/>
      <c r="D50" s="43"/>
      <c r="E50" s="43"/>
      <c r="F50" s="43"/>
      <c r="G50" s="186"/>
    </row>
    <row r="51" spans="1:9" x14ac:dyDescent="0.2">
      <c r="A51" s="65" t="s">
        <v>75</v>
      </c>
      <c r="B51" s="43"/>
      <c r="C51" s="43"/>
      <c r="D51" s="43"/>
      <c r="E51" s="43"/>
      <c r="F51" s="43"/>
      <c r="G51" s="48"/>
    </row>
    <row r="52" spans="1:9" x14ac:dyDescent="0.2">
      <c r="A52" s="79" t="s">
        <v>60</v>
      </c>
      <c r="B52" s="43"/>
      <c r="C52" s="43"/>
      <c r="D52" s="43"/>
      <c r="E52" s="43"/>
      <c r="F52" s="43"/>
      <c r="G52" s="48"/>
    </row>
    <row r="53" spans="1:9" x14ac:dyDescent="0.2">
      <c r="A53" s="79" t="s">
        <v>56</v>
      </c>
      <c r="B53" s="43"/>
      <c r="C53" s="43"/>
      <c r="D53" s="43"/>
      <c r="E53" s="43"/>
      <c r="F53" s="43"/>
      <c r="G53" s="48"/>
    </row>
    <row r="54" spans="1:9" x14ac:dyDescent="0.2">
      <c r="A54" s="79" t="s">
        <v>57</v>
      </c>
      <c r="B54" s="43"/>
      <c r="C54" s="43"/>
      <c r="D54" s="43"/>
      <c r="E54" s="43"/>
      <c r="F54" s="43"/>
      <c r="G54" s="48"/>
    </row>
    <row r="55" spans="1:9" x14ac:dyDescent="0.2">
      <c r="A55" s="79" t="s">
        <v>58</v>
      </c>
      <c r="B55" s="43"/>
      <c r="C55" s="43"/>
      <c r="D55" s="43"/>
      <c r="E55" s="43"/>
      <c r="F55" s="43"/>
      <c r="G55" s="48"/>
    </row>
    <row r="56" spans="1:9" x14ac:dyDescent="0.2">
      <c r="A56" s="79" t="s">
        <v>59</v>
      </c>
      <c r="B56" s="43"/>
      <c r="C56" s="43"/>
      <c r="D56" s="43"/>
      <c r="E56" s="43"/>
      <c r="F56" s="43"/>
      <c r="G56" s="48"/>
    </row>
    <row r="57" spans="1:9" x14ac:dyDescent="0.2">
      <c r="A57" s="66" t="s">
        <v>304</v>
      </c>
      <c r="B57" s="43"/>
      <c r="C57" s="43"/>
      <c r="D57" s="43"/>
      <c r="E57" s="43"/>
      <c r="F57" s="43"/>
      <c r="G57" s="48"/>
    </row>
    <row r="58" spans="1:9" x14ac:dyDescent="0.2">
      <c r="A58" s="267" t="s">
        <v>132</v>
      </c>
      <c r="B58" s="50"/>
      <c r="C58" s="183"/>
      <c r="D58" s="50"/>
      <c r="E58" s="50"/>
      <c r="F58" s="50"/>
      <c r="G58" s="51"/>
    </row>
    <row r="61" spans="1:9" x14ac:dyDescent="0.2">
      <c r="B61" s="83"/>
      <c r="C61" s="43"/>
    </row>
    <row r="62" spans="1:9" ht="15" x14ac:dyDescent="0.2">
      <c r="B62" s="80"/>
      <c r="C62" s="43"/>
    </row>
    <row r="63" spans="1:9" x14ac:dyDescent="0.2">
      <c r="B63" s="83"/>
      <c r="C63" s="43"/>
    </row>
    <row r="64" spans="1:9" x14ac:dyDescent="0.2">
      <c r="B64" s="83"/>
      <c r="C64" s="134"/>
      <c r="D64" s="144"/>
    </row>
    <row r="65" spans="2:4" x14ac:dyDescent="0.2">
      <c r="B65" s="83"/>
      <c r="C65" s="43"/>
    </row>
    <row r="66" spans="2:4" x14ac:dyDescent="0.2">
      <c r="B66" s="83"/>
      <c r="C66" s="43"/>
    </row>
    <row r="67" spans="2:4" x14ac:dyDescent="0.2">
      <c r="B67" s="83"/>
      <c r="C67" s="43"/>
      <c r="D67" s="145"/>
    </row>
    <row r="68" spans="2:4" x14ac:dyDescent="0.2">
      <c r="B68" s="83"/>
      <c r="C68" s="43"/>
    </row>
    <row r="69" spans="2:4" x14ac:dyDescent="0.2">
      <c r="B69" s="83"/>
      <c r="C69" s="43"/>
    </row>
    <row r="70" spans="2:4" x14ac:dyDescent="0.2">
      <c r="B70" s="83"/>
      <c r="C70" s="43"/>
    </row>
    <row r="71" spans="2:4" x14ac:dyDescent="0.2">
      <c r="B71" s="84"/>
      <c r="C71" s="43"/>
    </row>
    <row r="72" spans="2:4" x14ac:dyDescent="0.2">
      <c r="B72" s="84"/>
      <c r="C72" s="43"/>
    </row>
    <row r="73" spans="2:4" x14ac:dyDescent="0.2">
      <c r="B73" s="84"/>
      <c r="C73" s="43"/>
    </row>
    <row r="74" spans="2:4" x14ac:dyDescent="0.2">
      <c r="B74" s="83"/>
      <c r="C74" s="43"/>
    </row>
    <row r="75" spans="2:4" x14ac:dyDescent="0.2">
      <c r="B75" s="83"/>
      <c r="C75" s="43"/>
    </row>
    <row r="76" spans="2:4" x14ac:dyDescent="0.2">
      <c r="B76" s="83"/>
      <c r="C76" s="43"/>
    </row>
    <row r="77" spans="2:4" x14ac:dyDescent="0.2">
      <c r="B77" s="83"/>
      <c r="C77" s="43"/>
    </row>
    <row r="78" spans="2:4" x14ac:dyDescent="0.2">
      <c r="B78" s="83"/>
      <c r="C78" s="43"/>
    </row>
    <row r="79" spans="2:4" x14ac:dyDescent="0.2">
      <c r="B79" s="83"/>
      <c r="C79" s="43"/>
    </row>
    <row r="80" spans="2:4" x14ac:dyDescent="0.2">
      <c r="B80" s="43"/>
      <c r="C80" s="43"/>
    </row>
  </sheetData>
  <sortState ref="B39:F49">
    <sortCondition descending="1" ref="D39:D49"/>
  </sortState>
  <mergeCells count="5">
    <mergeCell ref="G13:G14"/>
    <mergeCell ref="E13:E14"/>
    <mergeCell ref="F13:F14"/>
    <mergeCell ref="B10:F10"/>
    <mergeCell ref="B11:F11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19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rgb="FF53722D"/>
  </sheetPr>
  <dimension ref="A1:N52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5703125" style="13" customWidth="1"/>
    <col min="2" max="2" width="31.7109375" style="13" customWidth="1"/>
    <col min="3" max="6" width="15.7109375" style="13" customWidth="1"/>
    <col min="7" max="7" width="15" style="13" customWidth="1"/>
    <col min="8" max="8" width="1.7109375" style="13" customWidth="1"/>
    <col min="9" max="9" width="5.85546875" style="13" customWidth="1"/>
    <col min="10" max="10" width="11.42578125" style="13"/>
    <col min="11" max="11" width="11.5703125" style="13" customWidth="1"/>
    <col min="12" max="14" width="14.5703125" style="13" bestFit="1" customWidth="1"/>
    <col min="15" max="16384" width="11.42578125" style="13"/>
  </cols>
  <sheetData>
    <row r="1" spans="1:11" x14ac:dyDescent="0.2">
      <c r="A1" s="44"/>
      <c r="B1" s="45"/>
      <c r="C1" s="45"/>
      <c r="D1" s="45"/>
      <c r="E1" s="45"/>
      <c r="F1" s="45"/>
      <c r="G1" s="45"/>
      <c r="H1" s="46"/>
    </row>
    <row r="2" spans="1:11" x14ac:dyDescent="0.2">
      <c r="A2" s="47"/>
      <c r="B2" s="43"/>
      <c r="C2" s="43"/>
      <c r="D2" s="43"/>
      <c r="E2" s="43"/>
      <c r="F2" s="43"/>
      <c r="G2" s="43"/>
      <c r="H2" s="48"/>
    </row>
    <row r="3" spans="1:11" x14ac:dyDescent="0.2">
      <c r="A3" s="47"/>
      <c r="B3" s="43"/>
      <c r="C3" s="43"/>
      <c r="D3" s="43"/>
      <c r="E3" s="43"/>
      <c r="F3" s="43"/>
      <c r="G3" s="43"/>
      <c r="H3" s="48"/>
    </row>
    <row r="4" spans="1:11" x14ac:dyDescent="0.2">
      <c r="A4" s="47"/>
      <c r="B4" s="43"/>
      <c r="C4" s="43"/>
      <c r="D4" s="43"/>
      <c r="E4" s="43"/>
      <c r="F4" s="43"/>
      <c r="G4" s="43"/>
      <c r="H4" s="48"/>
    </row>
    <row r="5" spans="1:11" ht="15.75" x14ac:dyDescent="0.25">
      <c r="A5" s="47"/>
      <c r="B5" s="43"/>
      <c r="C5" s="43"/>
      <c r="D5" s="43"/>
      <c r="E5" s="43"/>
      <c r="F5" s="43"/>
      <c r="G5" s="43"/>
      <c r="H5" s="48"/>
      <c r="K5" s="177"/>
    </row>
    <row r="6" spans="1:11" x14ac:dyDescent="0.2">
      <c r="A6" s="47"/>
      <c r="B6" s="43"/>
      <c r="C6" s="43"/>
      <c r="D6" s="43"/>
      <c r="E6" s="43"/>
      <c r="F6" s="43"/>
      <c r="G6" s="43"/>
      <c r="H6" s="48"/>
    </row>
    <row r="7" spans="1:11" x14ac:dyDescent="0.2">
      <c r="A7" s="47"/>
      <c r="B7" s="43"/>
      <c r="C7" s="43"/>
      <c r="D7" s="43"/>
      <c r="E7" s="43"/>
      <c r="F7" s="43"/>
      <c r="G7" s="43"/>
      <c r="H7" s="48"/>
    </row>
    <row r="8" spans="1:11" ht="15" x14ac:dyDescent="0.25">
      <c r="A8" s="47"/>
      <c r="B8" s="58"/>
      <c r="H8" s="48"/>
    </row>
    <row r="9" spans="1:11" ht="16.899999999999999" customHeight="1" x14ac:dyDescent="0.25">
      <c r="A9" s="47"/>
      <c r="B9" s="581" t="s">
        <v>306</v>
      </c>
      <c r="C9" s="581"/>
      <c r="D9" s="581"/>
      <c r="E9" s="581"/>
      <c r="F9" s="581"/>
      <c r="G9" s="581"/>
      <c r="H9" s="48"/>
    </row>
    <row r="10" spans="1:11" ht="14.45" customHeight="1" x14ac:dyDescent="0.25">
      <c r="A10" s="47"/>
      <c r="B10" s="581" t="s">
        <v>141</v>
      </c>
      <c r="C10" s="581"/>
      <c r="D10" s="581"/>
      <c r="E10" s="581"/>
      <c r="F10" s="581"/>
      <c r="G10" s="581"/>
      <c r="H10" s="48"/>
    </row>
    <row r="11" spans="1:11" ht="15" x14ac:dyDescent="0.25">
      <c r="A11" s="47"/>
      <c r="B11" s="55"/>
      <c r="C11" s="55"/>
      <c r="D11" s="106"/>
      <c r="E11" s="55"/>
      <c r="F11" s="55"/>
      <c r="G11" s="55"/>
      <c r="H11" s="48"/>
    </row>
    <row r="12" spans="1:11" ht="15" customHeight="1" x14ac:dyDescent="0.25">
      <c r="A12" s="47"/>
      <c r="B12" s="43"/>
      <c r="C12" s="366"/>
      <c r="D12" s="110"/>
      <c r="E12" s="582" t="s">
        <v>96</v>
      </c>
      <c r="F12" s="582"/>
      <c r="G12" s="583" t="s">
        <v>235</v>
      </c>
      <c r="H12" s="48"/>
      <c r="J12" s="136">
        <f>SUM(D16:D35)</f>
        <v>287727.06180610001</v>
      </c>
      <c r="K12" s="136">
        <f>SUM(D38:D48)</f>
        <v>59810.877949200003</v>
      </c>
    </row>
    <row r="13" spans="1:11" ht="15" x14ac:dyDescent="0.25">
      <c r="A13" s="47"/>
      <c r="B13" s="43"/>
      <c r="C13" s="56">
        <v>2014</v>
      </c>
      <c r="D13" s="109">
        <v>2017</v>
      </c>
      <c r="E13" s="107" t="s">
        <v>0</v>
      </c>
      <c r="F13" s="14" t="s">
        <v>33</v>
      </c>
      <c r="G13" s="583"/>
      <c r="H13" s="48"/>
      <c r="I13" s="98"/>
      <c r="J13" s="97"/>
      <c r="K13" s="98"/>
    </row>
    <row r="14" spans="1:11" x14ac:dyDescent="0.2">
      <c r="A14" s="47"/>
      <c r="B14" s="43"/>
      <c r="C14" s="49"/>
      <c r="D14" s="49"/>
      <c r="E14" s="49"/>
      <c r="F14" s="49"/>
      <c r="G14" s="49"/>
      <c r="H14" s="48"/>
      <c r="I14" s="98"/>
      <c r="J14" s="98"/>
      <c r="K14" s="98"/>
    </row>
    <row r="15" spans="1:11" ht="15" x14ac:dyDescent="0.25">
      <c r="A15" s="47"/>
      <c r="B15" s="57" t="s">
        <v>281</v>
      </c>
      <c r="C15" s="49"/>
      <c r="D15" s="49"/>
      <c r="E15" s="49"/>
      <c r="F15" s="49"/>
      <c r="G15" s="49"/>
      <c r="H15" s="48"/>
      <c r="I15" s="98"/>
      <c r="J15" s="98"/>
      <c r="K15" s="98"/>
    </row>
    <row r="16" spans="1:11" x14ac:dyDescent="0.2">
      <c r="A16" s="47"/>
      <c r="B16" s="43" t="s">
        <v>258</v>
      </c>
      <c r="C16" s="536">
        <v>2259.3680129999998</v>
      </c>
      <c r="D16" s="536">
        <v>1765.1424985000001</v>
      </c>
      <c r="E16" s="527">
        <v>-21.874502589056512</v>
      </c>
      <c r="F16" s="536">
        <v>-494.22551449999969</v>
      </c>
      <c r="G16" s="527">
        <v>0.61347809532407971</v>
      </c>
      <c r="H16" s="48"/>
      <c r="I16" s="98"/>
      <c r="J16" s="98"/>
      <c r="K16" s="98"/>
    </row>
    <row r="17" spans="1:11" x14ac:dyDescent="0.2">
      <c r="A17" s="47"/>
      <c r="B17" s="43" t="s">
        <v>259</v>
      </c>
      <c r="C17" s="414">
        <v>7244.7932897999999</v>
      </c>
      <c r="D17" s="414">
        <v>6781.9491577999997</v>
      </c>
      <c r="E17" s="389">
        <v>-6.388645106709145</v>
      </c>
      <c r="F17" s="414">
        <v>-462.84413200000017</v>
      </c>
      <c r="G17" s="389">
        <v>2.3570772645537152</v>
      </c>
      <c r="H17" s="48"/>
      <c r="I17" s="98"/>
      <c r="J17" s="98"/>
      <c r="K17" s="98"/>
    </row>
    <row r="18" spans="1:11" x14ac:dyDescent="0.2">
      <c r="A18" s="47"/>
      <c r="B18" s="43" t="s">
        <v>260</v>
      </c>
      <c r="C18" s="414">
        <v>16506.6178927</v>
      </c>
      <c r="D18" s="414">
        <v>19297.107577700001</v>
      </c>
      <c r="E18" s="389">
        <v>16.905278253482116</v>
      </c>
      <c r="F18" s="414">
        <v>2790.4896850000005</v>
      </c>
      <c r="G18" s="389">
        <v>6.7067405674563805</v>
      </c>
      <c r="H18" s="48"/>
      <c r="I18" s="98"/>
      <c r="J18" s="98"/>
      <c r="K18" s="98"/>
    </row>
    <row r="19" spans="1:11" x14ac:dyDescent="0.2">
      <c r="A19" s="47"/>
      <c r="B19" s="43" t="s">
        <v>262</v>
      </c>
      <c r="C19" s="414">
        <v>3063.9526701</v>
      </c>
      <c r="D19" s="414">
        <v>3155.8497139000001</v>
      </c>
      <c r="E19" s="389">
        <v>2.999297107190646</v>
      </c>
      <c r="F19" s="414">
        <v>91.89704380000012</v>
      </c>
      <c r="G19" s="389">
        <v>1.0968206098134541</v>
      </c>
      <c r="H19" s="48"/>
      <c r="I19" s="98"/>
      <c r="J19" s="98"/>
      <c r="K19" s="98"/>
    </row>
    <row r="20" spans="1:11" x14ac:dyDescent="0.2">
      <c r="A20" s="47"/>
      <c r="B20" s="43" t="s">
        <v>263</v>
      </c>
      <c r="C20" s="414">
        <v>2508.2009784000002</v>
      </c>
      <c r="D20" s="414">
        <v>2944.1042043000002</v>
      </c>
      <c r="E20" s="389">
        <v>17.379118725089793</v>
      </c>
      <c r="F20" s="414">
        <v>435.90322590000005</v>
      </c>
      <c r="G20" s="389">
        <v>1.0232281196698971</v>
      </c>
      <c r="H20" s="48"/>
      <c r="I20" s="98"/>
      <c r="J20" s="98"/>
      <c r="K20" s="98"/>
    </row>
    <row r="21" spans="1:11" x14ac:dyDescent="0.2">
      <c r="A21" s="47"/>
      <c r="B21" s="43" t="s">
        <v>264</v>
      </c>
      <c r="C21" s="414">
        <v>19507.1623081</v>
      </c>
      <c r="D21" s="414">
        <v>23980.120502199999</v>
      </c>
      <c r="E21" s="389">
        <v>22.929825073750898</v>
      </c>
      <c r="F21" s="414">
        <v>4472.9581940999997</v>
      </c>
      <c r="G21" s="389">
        <v>8.3343291908914239</v>
      </c>
      <c r="H21" s="48"/>
      <c r="I21" s="98"/>
      <c r="J21" s="98"/>
      <c r="K21" s="98"/>
    </row>
    <row r="22" spans="1:11" x14ac:dyDescent="0.2">
      <c r="A22" s="47"/>
      <c r="B22" s="43" t="s">
        <v>265</v>
      </c>
      <c r="C22" s="414">
        <v>10464.9030012</v>
      </c>
      <c r="D22" s="414">
        <v>14131.124761900001</v>
      </c>
      <c r="E22" s="389">
        <v>35.033499692062108</v>
      </c>
      <c r="F22" s="414">
        <v>3666.2217607000002</v>
      </c>
      <c r="G22" s="389">
        <v>4.9112949867131377</v>
      </c>
      <c r="H22" s="48"/>
      <c r="I22" s="98"/>
      <c r="J22" s="98"/>
      <c r="K22" s="98"/>
    </row>
    <row r="23" spans="1:11" x14ac:dyDescent="0.2">
      <c r="A23" s="47"/>
      <c r="B23" s="43" t="s">
        <v>266</v>
      </c>
      <c r="C23" s="414">
        <v>30332.2648782</v>
      </c>
      <c r="D23" s="414">
        <v>32804.610392000002</v>
      </c>
      <c r="E23" s="389">
        <v>8.1508767107493227</v>
      </c>
      <c r="F23" s="414">
        <v>2472.3455138000027</v>
      </c>
      <c r="G23" s="389">
        <v>11.401294749990223</v>
      </c>
      <c r="H23" s="48"/>
      <c r="I23" s="98"/>
      <c r="J23" s="98"/>
      <c r="K23" s="98"/>
    </row>
    <row r="24" spans="1:11" x14ac:dyDescent="0.2">
      <c r="A24" s="47"/>
      <c r="B24" s="43" t="s">
        <v>267</v>
      </c>
      <c r="C24" s="414">
        <v>1278.295914</v>
      </c>
      <c r="D24" s="414">
        <v>1394.4011499000001</v>
      </c>
      <c r="E24" s="389">
        <v>9.0828136606247547</v>
      </c>
      <c r="F24" s="414">
        <v>116.10523590000003</v>
      </c>
      <c r="G24" s="389">
        <v>0.48462634732623466</v>
      </c>
      <c r="H24" s="48"/>
      <c r="I24" s="98"/>
      <c r="J24" s="98"/>
      <c r="K24" s="98"/>
    </row>
    <row r="25" spans="1:11" x14ac:dyDescent="0.2">
      <c r="A25" s="47"/>
      <c r="B25" s="43" t="s">
        <v>284</v>
      </c>
      <c r="C25" s="414">
        <v>2894.1575886999999</v>
      </c>
      <c r="D25" s="414">
        <v>2648.2855813000001</v>
      </c>
      <c r="E25" s="389">
        <v>-8.4954602458410235</v>
      </c>
      <c r="F25" s="414">
        <v>-245.8720073999998</v>
      </c>
      <c r="G25" s="389">
        <v>0.92041588464997648</v>
      </c>
      <c r="H25" s="48"/>
      <c r="I25" s="98"/>
      <c r="J25" s="98"/>
      <c r="K25" s="98"/>
    </row>
    <row r="26" spans="1:11" x14ac:dyDescent="0.2">
      <c r="A26" s="47"/>
      <c r="B26" s="43" t="s">
        <v>271</v>
      </c>
      <c r="C26" s="414">
        <v>9827.5488308000004</v>
      </c>
      <c r="D26" s="414">
        <v>10096.174104899999</v>
      </c>
      <c r="E26" s="389">
        <v>2.7333903776505686</v>
      </c>
      <c r="F26" s="414">
        <v>268.62527409999893</v>
      </c>
      <c r="G26" s="389">
        <v>3.5089414396841949</v>
      </c>
      <c r="H26" s="48"/>
      <c r="I26" s="98"/>
      <c r="J26" s="98"/>
      <c r="K26" s="98"/>
    </row>
    <row r="27" spans="1:11" x14ac:dyDescent="0.2">
      <c r="A27" s="47"/>
      <c r="B27" s="43" t="s">
        <v>272</v>
      </c>
      <c r="C27" s="414">
        <v>13751.791259600001</v>
      </c>
      <c r="D27" s="414">
        <v>15828.445074200001</v>
      </c>
      <c r="E27" s="389">
        <v>15.100969578419887</v>
      </c>
      <c r="F27" s="414">
        <v>2076.6538146000003</v>
      </c>
      <c r="G27" s="389">
        <v>5.501201372871499</v>
      </c>
      <c r="H27" s="48"/>
      <c r="I27" s="98"/>
      <c r="J27" s="98"/>
      <c r="K27" s="98"/>
    </row>
    <row r="28" spans="1:11" x14ac:dyDescent="0.2">
      <c r="A28" s="47"/>
      <c r="B28" s="43" t="s">
        <v>274</v>
      </c>
      <c r="C28" s="414">
        <v>6017.6360154000004</v>
      </c>
      <c r="D28" s="414">
        <v>5409.2280263000002</v>
      </c>
      <c r="E28" s="389">
        <v>-10.110415245172621</v>
      </c>
      <c r="F28" s="414">
        <v>-608.40798910000012</v>
      </c>
      <c r="G28" s="389">
        <v>1.8799858422581373</v>
      </c>
      <c r="H28" s="48"/>
      <c r="I28" s="98"/>
      <c r="J28" s="98"/>
      <c r="K28" s="98"/>
    </row>
    <row r="29" spans="1:11" x14ac:dyDescent="0.2">
      <c r="A29" s="47"/>
      <c r="B29" s="43" t="s">
        <v>275</v>
      </c>
      <c r="C29" s="414">
        <v>121777.529679</v>
      </c>
      <c r="D29" s="414">
        <v>116564.69019350001</v>
      </c>
      <c r="E29" s="389">
        <v>-4.280625086779799</v>
      </c>
      <c r="F29" s="414">
        <v>-5212.8394854999933</v>
      </c>
      <c r="G29" s="389">
        <v>40.512244299096636</v>
      </c>
      <c r="H29" s="48"/>
      <c r="I29" s="98"/>
      <c r="J29" s="98"/>
      <c r="K29" s="98"/>
    </row>
    <row r="30" spans="1:11" x14ac:dyDescent="0.2">
      <c r="A30" s="47"/>
      <c r="B30" s="43" t="s">
        <v>276</v>
      </c>
      <c r="C30" s="414">
        <v>2303.7821478999999</v>
      </c>
      <c r="D30" s="414">
        <v>3059.8912051000002</v>
      </c>
      <c r="E30" s="389">
        <v>32.82033667502926</v>
      </c>
      <c r="F30" s="414">
        <v>756.10905720000028</v>
      </c>
      <c r="G30" s="389">
        <v>1.0634700767778555</v>
      </c>
      <c r="H30" s="48"/>
      <c r="I30" s="98"/>
      <c r="J30" s="98"/>
      <c r="K30" s="98"/>
    </row>
    <row r="31" spans="1:11" x14ac:dyDescent="0.2">
      <c r="A31" s="47"/>
      <c r="B31" s="43" t="s">
        <v>286</v>
      </c>
      <c r="C31" s="414">
        <v>1819.0103468</v>
      </c>
      <c r="D31" s="414">
        <v>2025.3846151</v>
      </c>
      <c r="E31" s="389">
        <v>11.345414756054218</v>
      </c>
      <c r="F31" s="414">
        <v>206.37426830000004</v>
      </c>
      <c r="G31" s="389">
        <v>0.7039256587080821</v>
      </c>
      <c r="H31" s="48"/>
      <c r="I31" s="98"/>
      <c r="J31" s="98"/>
      <c r="K31" s="98"/>
    </row>
    <row r="32" spans="1:11" x14ac:dyDescent="0.2">
      <c r="A32" s="47"/>
      <c r="B32" s="43" t="s">
        <v>287</v>
      </c>
      <c r="C32" s="414">
        <v>3118.0463823</v>
      </c>
      <c r="D32" s="414">
        <v>2653.3148682000001</v>
      </c>
      <c r="E32" s="389">
        <v>-14.904573477101223</v>
      </c>
      <c r="F32" s="414">
        <v>-464.73151409999991</v>
      </c>
      <c r="G32" s="389">
        <v>0.92216382134679975</v>
      </c>
      <c r="H32" s="48"/>
      <c r="I32" s="98"/>
      <c r="J32" s="98"/>
      <c r="K32" s="98"/>
    </row>
    <row r="33" spans="1:14" x14ac:dyDescent="0.2">
      <c r="A33" s="47"/>
      <c r="B33" s="43" t="s">
        <v>288</v>
      </c>
      <c r="C33" s="414">
        <v>2103.0117335999998</v>
      </c>
      <c r="D33" s="414">
        <v>1685.4986197000001</v>
      </c>
      <c r="E33" s="389">
        <v>-19.853104346939997</v>
      </c>
      <c r="F33" s="414">
        <v>-417.51311389999978</v>
      </c>
      <c r="G33" s="389">
        <v>0.58579773800903778</v>
      </c>
      <c r="H33" s="48"/>
      <c r="I33" s="98"/>
      <c r="J33" s="98"/>
      <c r="K33" s="98"/>
    </row>
    <row r="34" spans="1:14" x14ac:dyDescent="0.2">
      <c r="A34" s="47"/>
      <c r="B34" s="83" t="s">
        <v>289</v>
      </c>
      <c r="C34" s="421">
        <v>3066.3992118000001</v>
      </c>
      <c r="D34" s="421">
        <v>2287.2217175999999</v>
      </c>
      <c r="E34" s="389">
        <v>-25.41017787904455</v>
      </c>
      <c r="F34" s="414">
        <v>-779.17749420000018</v>
      </c>
      <c r="G34" s="389">
        <v>0.79492756198975978</v>
      </c>
      <c r="H34" s="48"/>
      <c r="I34" s="264"/>
      <c r="J34" s="97"/>
      <c r="K34" s="264"/>
      <c r="L34" s="137"/>
      <c r="M34" s="137"/>
      <c r="N34" s="137"/>
    </row>
    <row r="35" spans="1:14" x14ac:dyDescent="0.2">
      <c r="A35" s="47"/>
      <c r="B35" s="83" t="s">
        <v>279</v>
      </c>
      <c r="C35" s="421">
        <v>19668.6979971</v>
      </c>
      <c r="D35" s="421">
        <v>19214.517842000001</v>
      </c>
      <c r="E35" s="389">
        <v>-2.3091521114766422</v>
      </c>
      <c r="F35" s="414">
        <v>-454.18015509999896</v>
      </c>
      <c r="G35" s="389">
        <v>6.678036372869478</v>
      </c>
      <c r="H35" s="48"/>
      <c r="I35" s="264"/>
      <c r="J35" s="97"/>
      <c r="K35" s="264"/>
      <c r="L35" s="137"/>
      <c r="M35" s="137"/>
      <c r="N35" s="137"/>
    </row>
    <row r="36" spans="1:14" ht="15" x14ac:dyDescent="0.2">
      <c r="A36" s="47"/>
      <c r="B36" s="80"/>
      <c r="C36" s="398"/>
      <c r="D36" s="398"/>
      <c r="E36" s="330"/>
      <c r="F36" s="146"/>
      <c r="G36" s="330"/>
      <c r="H36" s="48"/>
      <c r="I36" s="264"/>
      <c r="J36" s="97"/>
      <c r="K36" s="264"/>
      <c r="L36" s="137"/>
      <c r="M36" s="137"/>
      <c r="N36" s="137"/>
    </row>
    <row r="37" spans="1:14" ht="15" x14ac:dyDescent="0.2">
      <c r="A37" s="47"/>
      <c r="B37" s="80" t="s">
        <v>280</v>
      </c>
      <c r="C37" s="398"/>
      <c r="D37" s="398"/>
      <c r="E37" s="330"/>
      <c r="F37" s="146"/>
      <c r="G37" s="330"/>
      <c r="H37" s="48"/>
      <c r="I37" s="264"/>
      <c r="J37" s="97"/>
      <c r="K37" s="264"/>
      <c r="L37" s="137"/>
      <c r="M37" s="137"/>
      <c r="N37" s="137"/>
    </row>
    <row r="38" spans="1:14" x14ac:dyDescent="0.2">
      <c r="A38" s="47"/>
      <c r="B38" s="83" t="s">
        <v>282</v>
      </c>
      <c r="C38" s="421">
        <v>2177.2652059000002</v>
      </c>
      <c r="D38" s="421">
        <v>2125.7801982000001</v>
      </c>
      <c r="E38" s="73">
        <v>-2.364664054727228</v>
      </c>
      <c r="F38" s="69">
        <v>-51.485007700000097</v>
      </c>
      <c r="G38" s="73">
        <v>3.5541698618861908</v>
      </c>
      <c r="H38" s="48"/>
      <c r="I38" s="264"/>
      <c r="J38" s="97"/>
      <c r="K38" s="264"/>
      <c r="L38" s="137"/>
      <c r="M38" s="137"/>
      <c r="N38" s="137"/>
    </row>
    <row r="39" spans="1:14" x14ac:dyDescent="0.2">
      <c r="A39" s="47"/>
      <c r="B39" s="83" t="s">
        <v>261</v>
      </c>
      <c r="C39" s="421">
        <v>3835.8325481000002</v>
      </c>
      <c r="D39" s="421">
        <v>4012.1136803999998</v>
      </c>
      <c r="E39" s="73">
        <v>4.5956420174628532</v>
      </c>
      <c r="F39" s="69">
        <v>176.28113229999963</v>
      </c>
      <c r="G39" s="73">
        <v>6.7079999792139207</v>
      </c>
      <c r="H39" s="48"/>
      <c r="I39" s="264"/>
      <c r="J39" s="97"/>
      <c r="K39" s="264"/>
      <c r="L39" s="137"/>
      <c r="M39" s="137"/>
      <c r="N39" s="137"/>
    </row>
    <row r="40" spans="1:14" x14ac:dyDescent="0.2">
      <c r="A40" s="47"/>
      <c r="B40" s="83" t="s">
        <v>283</v>
      </c>
      <c r="C40" s="421">
        <v>939.24039619999996</v>
      </c>
      <c r="D40" s="421">
        <v>492</v>
      </c>
      <c r="E40" s="73">
        <v>-47.617244531799876</v>
      </c>
      <c r="F40" s="69">
        <v>-447.24039619999996</v>
      </c>
      <c r="G40" s="73">
        <v>0.82259284075026817</v>
      </c>
      <c r="H40" s="48"/>
      <c r="I40" s="264"/>
      <c r="J40" s="97"/>
      <c r="K40" s="264"/>
      <c r="L40" s="137"/>
      <c r="M40" s="137"/>
      <c r="N40" s="137"/>
    </row>
    <row r="41" spans="1:14" x14ac:dyDescent="0.2">
      <c r="A41" s="47"/>
      <c r="B41" s="83" t="s">
        <v>268</v>
      </c>
      <c r="C41" s="421">
        <v>24625.063326200001</v>
      </c>
      <c r="D41" s="421">
        <v>27356.076214299999</v>
      </c>
      <c r="E41" s="73">
        <v>11.090379147144436</v>
      </c>
      <c r="F41" s="69">
        <v>2731.0128880999982</v>
      </c>
      <c r="G41" s="73">
        <v>45.737626920532271</v>
      </c>
      <c r="H41" s="48"/>
      <c r="I41" s="264"/>
      <c r="J41" s="97"/>
      <c r="K41" s="264"/>
      <c r="L41" s="137"/>
      <c r="M41" s="137"/>
      <c r="N41" s="137"/>
    </row>
    <row r="42" spans="1:14" ht="15" x14ac:dyDescent="0.2">
      <c r="A42" s="47"/>
      <c r="B42" s="80" t="s">
        <v>269</v>
      </c>
      <c r="C42" s="447">
        <v>5150.4951571000001</v>
      </c>
      <c r="D42" s="447">
        <v>5192.5308440999997</v>
      </c>
      <c r="E42" s="74">
        <v>0.81614846180475542</v>
      </c>
      <c r="F42" s="70">
        <v>42.035686999999598</v>
      </c>
      <c r="G42" s="74">
        <v>8.6815827189666788</v>
      </c>
      <c r="H42" s="48"/>
      <c r="I42" s="264"/>
      <c r="J42" s="97"/>
      <c r="K42" s="264"/>
      <c r="L42" s="137"/>
      <c r="M42" s="137"/>
      <c r="N42" s="137"/>
    </row>
    <row r="43" spans="1:14" x14ac:dyDescent="0.2">
      <c r="A43" s="47"/>
      <c r="B43" s="83" t="s">
        <v>270</v>
      </c>
      <c r="C43" s="421">
        <v>5065.5624412999996</v>
      </c>
      <c r="D43" s="421">
        <v>4850.6705387000002</v>
      </c>
      <c r="E43" s="73">
        <v>-4.2422120956987053</v>
      </c>
      <c r="F43" s="69">
        <v>-214.89190259999941</v>
      </c>
      <c r="G43" s="73">
        <v>8.1100139389692405</v>
      </c>
      <c r="H43" s="48"/>
      <c r="I43" s="264"/>
      <c r="J43" s="97"/>
      <c r="K43" s="264"/>
      <c r="L43" s="137"/>
      <c r="M43" s="137"/>
      <c r="N43" s="137"/>
    </row>
    <row r="44" spans="1:14" x14ac:dyDescent="0.2">
      <c r="A44" s="47"/>
      <c r="B44" s="83" t="s">
        <v>285</v>
      </c>
      <c r="C44" s="421">
        <v>991.32970569999998</v>
      </c>
      <c r="D44" s="421">
        <v>895</v>
      </c>
      <c r="E44" s="73">
        <v>-9.7172217422839537</v>
      </c>
      <c r="F44" s="69">
        <v>-96.329705699999977</v>
      </c>
      <c r="G44" s="73">
        <v>1.4963833180314836</v>
      </c>
      <c r="H44" s="48"/>
      <c r="I44" s="264"/>
      <c r="J44" s="97"/>
      <c r="K44" s="264"/>
      <c r="L44" s="137"/>
      <c r="M44" s="137"/>
      <c r="N44" s="137"/>
    </row>
    <row r="45" spans="1:14" x14ac:dyDescent="0.2">
      <c r="A45" s="47"/>
      <c r="B45" s="83" t="s">
        <v>273</v>
      </c>
      <c r="C45" s="421">
        <v>4384.2552621000004</v>
      </c>
      <c r="D45" s="421">
        <v>4257.4185860999996</v>
      </c>
      <c r="E45" s="73">
        <v>-2.8930039064205326</v>
      </c>
      <c r="F45" s="69">
        <v>-126.83667600000081</v>
      </c>
      <c r="G45" s="73">
        <v>7.1181342459410342</v>
      </c>
      <c r="H45" s="48"/>
      <c r="I45" s="264"/>
      <c r="J45" s="97"/>
      <c r="K45" s="264"/>
      <c r="L45" s="137"/>
      <c r="M45" s="137"/>
      <c r="N45" s="137"/>
    </row>
    <row r="46" spans="1:14" x14ac:dyDescent="0.2">
      <c r="A46" s="47"/>
      <c r="B46" s="83" t="s">
        <v>290</v>
      </c>
      <c r="C46" s="421">
        <v>797.46755099999996</v>
      </c>
      <c r="D46" s="421">
        <v>605</v>
      </c>
      <c r="E46" s="73">
        <v>-24.134844202582471</v>
      </c>
      <c r="F46" s="69">
        <v>-192.46755099999996</v>
      </c>
      <c r="G46" s="73">
        <v>1.0115216842559192</v>
      </c>
      <c r="H46" s="48"/>
      <c r="I46" s="264"/>
      <c r="J46" s="97"/>
      <c r="K46" s="264"/>
      <c r="L46" s="137"/>
      <c r="M46" s="137"/>
      <c r="N46" s="137"/>
    </row>
    <row r="47" spans="1:14" x14ac:dyDescent="0.2">
      <c r="A47" s="47"/>
      <c r="B47" s="83" t="s">
        <v>277</v>
      </c>
      <c r="C47" s="421">
        <v>6227.1917995000003</v>
      </c>
      <c r="D47" s="421">
        <v>5530.2283117999996</v>
      </c>
      <c r="E47" s="73">
        <v>-11.192259852281438</v>
      </c>
      <c r="F47" s="69">
        <v>-696.96348770000077</v>
      </c>
      <c r="G47" s="73">
        <v>9.2461914979697575</v>
      </c>
      <c r="H47" s="48"/>
      <c r="I47" s="264"/>
      <c r="J47" s="97"/>
      <c r="K47" s="264"/>
      <c r="L47" s="137"/>
      <c r="M47" s="137"/>
      <c r="N47" s="137"/>
    </row>
    <row r="48" spans="1:14" x14ac:dyDescent="0.2">
      <c r="A48" s="47"/>
      <c r="B48" s="83" t="s">
        <v>278</v>
      </c>
      <c r="C48" s="421">
        <v>3821.7943006</v>
      </c>
      <c r="D48" s="421">
        <v>4494.0595756000002</v>
      </c>
      <c r="E48" s="73">
        <v>17.590305027522234</v>
      </c>
      <c r="F48" s="69">
        <v>672.2652750000002</v>
      </c>
      <c r="G48" s="73">
        <v>7.5137829934832281</v>
      </c>
      <c r="H48" s="48"/>
      <c r="I48" s="264"/>
      <c r="J48" s="97"/>
      <c r="K48" s="264"/>
      <c r="L48" s="137"/>
      <c r="M48" s="137"/>
      <c r="N48" s="137"/>
    </row>
    <row r="49" spans="1:8" x14ac:dyDescent="0.2">
      <c r="A49" s="47"/>
      <c r="B49" s="43"/>
      <c r="C49" s="43"/>
      <c r="D49" s="43"/>
      <c r="E49" s="43"/>
      <c r="F49" s="43"/>
      <c r="G49" s="43"/>
      <c r="H49" s="48"/>
    </row>
    <row r="50" spans="1:8" x14ac:dyDescent="0.2">
      <c r="A50" s="65" t="s">
        <v>62</v>
      </c>
      <c r="B50" s="43"/>
      <c r="C50" s="43"/>
      <c r="D50" s="43"/>
      <c r="E50" s="43"/>
      <c r="F50" s="43"/>
      <c r="G50" s="43"/>
      <c r="H50" s="48"/>
    </row>
    <row r="51" spans="1:8" x14ac:dyDescent="0.2">
      <c r="A51" s="65" t="s">
        <v>63</v>
      </c>
      <c r="B51" s="43"/>
      <c r="C51" s="43"/>
      <c r="D51" s="43"/>
      <c r="E51" s="43"/>
      <c r="F51" s="43"/>
      <c r="G51" s="43"/>
      <c r="H51" s="48"/>
    </row>
    <row r="52" spans="1:8" x14ac:dyDescent="0.2">
      <c r="A52" s="12" t="s">
        <v>134</v>
      </c>
      <c r="B52" s="183"/>
      <c r="C52" s="50"/>
      <c r="D52" s="50"/>
      <c r="E52" s="50"/>
      <c r="F52" s="50"/>
      <c r="G52" s="50"/>
      <c r="H52" s="51"/>
    </row>
  </sheetData>
  <sortState ref="B15:AB33">
    <sortCondition descending="1" ref="G15:G33"/>
  </sortState>
  <mergeCells count="4">
    <mergeCell ref="E12:F12"/>
    <mergeCell ref="G12:G13"/>
    <mergeCell ref="B9:G9"/>
    <mergeCell ref="B10:G10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20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rgb="FF53722D"/>
  </sheetPr>
  <dimension ref="A1:K55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8.28515625" style="13" customWidth="1"/>
    <col min="6" max="6" width="19.85546875" style="13" customWidth="1"/>
    <col min="7" max="7" width="2.85546875" style="13" customWidth="1"/>
    <col min="8" max="16384" width="11.42578125" style="13"/>
  </cols>
  <sheetData>
    <row r="1" spans="1:11" x14ac:dyDescent="0.2">
      <c r="A1" s="44"/>
      <c r="B1" s="45"/>
      <c r="C1" s="45"/>
      <c r="D1" s="45"/>
      <c r="E1" s="45"/>
      <c r="F1" s="45"/>
      <c r="G1" s="46"/>
    </row>
    <row r="2" spans="1:11" x14ac:dyDescent="0.2">
      <c r="A2" s="47"/>
      <c r="B2" s="43"/>
      <c r="C2" s="43"/>
      <c r="D2" s="43"/>
      <c r="E2" s="43"/>
      <c r="F2" s="43"/>
      <c r="G2" s="48"/>
    </row>
    <row r="3" spans="1:11" x14ac:dyDescent="0.2">
      <c r="A3" s="47"/>
      <c r="B3" s="43"/>
      <c r="C3" s="43"/>
      <c r="D3" s="43"/>
      <c r="E3" s="43"/>
      <c r="F3" s="43"/>
      <c r="G3" s="48"/>
    </row>
    <row r="4" spans="1:11" x14ac:dyDescent="0.2">
      <c r="A4" s="47"/>
      <c r="B4" s="43"/>
      <c r="C4" s="43"/>
      <c r="D4" s="43"/>
      <c r="E4" s="43"/>
      <c r="F4" s="43"/>
      <c r="G4" s="48"/>
    </row>
    <row r="5" spans="1:11" ht="15.75" x14ac:dyDescent="0.25">
      <c r="A5" s="47"/>
      <c r="B5" s="43"/>
      <c r="C5" s="43"/>
      <c r="D5" s="43"/>
      <c r="E5" s="43"/>
      <c r="F5" s="43"/>
      <c r="G5" s="48"/>
      <c r="K5" s="177"/>
    </row>
    <row r="6" spans="1:11" x14ac:dyDescent="0.2">
      <c r="A6" s="47"/>
      <c r="B6" s="43"/>
      <c r="C6" s="43"/>
      <c r="D6" s="43"/>
      <c r="E6" s="43"/>
      <c r="F6" s="43"/>
      <c r="G6" s="48"/>
    </row>
    <row r="7" spans="1:11" x14ac:dyDescent="0.2">
      <c r="A7" s="47"/>
      <c r="B7" s="43"/>
      <c r="C7" s="43"/>
      <c r="D7" s="43"/>
      <c r="E7" s="43"/>
      <c r="F7" s="43"/>
      <c r="G7" s="48"/>
    </row>
    <row r="8" spans="1:11" ht="15" x14ac:dyDescent="0.25">
      <c r="A8" s="47"/>
      <c r="B8" s="58"/>
      <c r="G8" s="48"/>
    </row>
    <row r="9" spans="1:11" x14ac:dyDescent="0.2">
      <c r="A9" s="47"/>
      <c r="G9" s="48"/>
    </row>
    <row r="10" spans="1:11" ht="17.25" x14ac:dyDescent="0.2">
      <c r="A10" s="47"/>
      <c r="B10" s="579" t="s">
        <v>307</v>
      </c>
      <c r="C10" s="579"/>
      <c r="D10" s="579"/>
      <c r="E10" s="579"/>
      <c r="F10" s="579"/>
      <c r="G10" s="48"/>
    </row>
    <row r="11" spans="1:11" ht="15" x14ac:dyDescent="0.2">
      <c r="A11" s="47"/>
      <c r="B11" s="579" t="s">
        <v>142</v>
      </c>
      <c r="C11" s="579"/>
      <c r="D11" s="579"/>
      <c r="E11" s="579"/>
      <c r="F11" s="579"/>
      <c r="G11" s="48"/>
    </row>
    <row r="12" spans="1:11" ht="15" x14ac:dyDescent="0.2">
      <c r="A12" s="47"/>
      <c r="B12" s="303"/>
      <c r="C12" s="303"/>
      <c r="D12" s="303"/>
      <c r="E12" s="303"/>
      <c r="F12" s="303"/>
      <c r="G12" s="48"/>
    </row>
    <row r="13" spans="1:11" ht="15" customHeight="1" x14ac:dyDescent="0.25">
      <c r="A13" s="47"/>
      <c r="B13" s="43"/>
      <c r="C13" s="366"/>
      <c r="D13" s="110"/>
      <c r="E13" s="575" t="s">
        <v>97</v>
      </c>
      <c r="F13" s="575" t="s">
        <v>100</v>
      </c>
      <c r="G13" s="48"/>
    </row>
    <row r="14" spans="1:11" ht="15" x14ac:dyDescent="0.25">
      <c r="A14" s="47"/>
      <c r="B14" s="43"/>
      <c r="C14" s="109">
        <v>2014</v>
      </c>
      <c r="D14" s="109">
        <v>2017</v>
      </c>
      <c r="E14" s="587"/>
      <c r="F14" s="587"/>
      <c r="G14" s="48"/>
    </row>
    <row r="15" spans="1:11" x14ac:dyDescent="0.2">
      <c r="A15" s="47"/>
      <c r="B15" s="43"/>
      <c r="C15" s="49"/>
      <c r="D15" s="49"/>
      <c r="E15" s="49"/>
      <c r="F15" s="49"/>
      <c r="G15" s="48"/>
    </row>
    <row r="16" spans="1:11" ht="15" x14ac:dyDescent="0.25">
      <c r="A16" s="47"/>
      <c r="B16" s="57" t="s">
        <v>281</v>
      </c>
      <c r="C16" s="49"/>
      <c r="D16" s="49"/>
      <c r="E16" s="49"/>
      <c r="F16" s="49"/>
      <c r="G16" s="48"/>
    </row>
    <row r="17" spans="1:7" ht="15" x14ac:dyDescent="0.25">
      <c r="A17" s="47"/>
      <c r="B17" s="43" t="s">
        <v>266</v>
      </c>
      <c r="C17" s="389">
        <v>63.896445523344646</v>
      </c>
      <c r="D17" s="389">
        <v>74.940460808660049</v>
      </c>
      <c r="E17" s="394">
        <v>11.044015285315403</v>
      </c>
      <c r="F17" s="415">
        <v>1</v>
      </c>
      <c r="G17" s="48"/>
    </row>
    <row r="18" spans="1:7" ht="15" x14ac:dyDescent="0.25">
      <c r="A18" s="47"/>
      <c r="B18" s="43" t="s">
        <v>286</v>
      </c>
      <c r="C18" s="389">
        <v>57.422562900564735</v>
      </c>
      <c r="D18" s="389">
        <v>60.637407697562814</v>
      </c>
      <c r="E18" s="394">
        <v>3.2148447969980793</v>
      </c>
      <c r="F18" s="415">
        <v>2</v>
      </c>
      <c r="G18" s="48"/>
    </row>
    <row r="19" spans="1:7" ht="15" x14ac:dyDescent="0.25">
      <c r="A19" s="47"/>
      <c r="B19" s="43" t="s">
        <v>275</v>
      </c>
      <c r="C19" s="389">
        <v>51.873653215937111</v>
      </c>
      <c r="D19" s="389">
        <v>53.001859186314185</v>
      </c>
      <c r="E19" s="394">
        <v>1.1282059703770742</v>
      </c>
      <c r="F19" s="415">
        <v>3</v>
      </c>
      <c r="G19" s="48"/>
    </row>
    <row r="20" spans="1:7" ht="15" x14ac:dyDescent="0.25">
      <c r="A20" s="47"/>
      <c r="B20" s="43" t="s">
        <v>263</v>
      </c>
      <c r="C20" s="389">
        <v>40.384058064549613</v>
      </c>
      <c r="D20" s="389">
        <v>46.763949233163402</v>
      </c>
      <c r="E20" s="394">
        <v>6.3798911686137885</v>
      </c>
      <c r="F20" s="415">
        <v>4</v>
      </c>
      <c r="G20" s="48"/>
    </row>
    <row r="21" spans="1:7" ht="15" x14ac:dyDescent="0.25">
      <c r="A21" s="47"/>
      <c r="B21" s="43" t="s">
        <v>274</v>
      </c>
      <c r="C21" s="389">
        <v>51.331847159064623</v>
      </c>
      <c r="D21" s="389">
        <v>45.870151997901637</v>
      </c>
      <c r="E21" s="394">
        <v>-5.4616951611629858</v>
      </c>
      <c r="F21" s="415">
        <v>5</v>
      </c>
      <c r="G21" s="48"/>
    </row>
    <row r="22" spans="1:7" ht="15" x14ac:dyDescent="0.25">
      <c r="A22" s="47"/>
      <c r="B22" s="43" t="s">
        <v>264</v>
      </c>
      <c r="C22" s="389">
        <v>34.81657495046484</v>
      </c>
      <c r="D22" s="389">
        <v>45.673289126319887</v>
      </c>
      <c r="E22" s="394">
        <v>10.856714175855046</v>
      </c>
      <c r="F22" s="415">
        <v>6</v>
      </c>
      <c r="G22" s="48"/>
    </row>
    <row r="23" spans="1:7" ht="15" x14ac:dyDescent="0.25">
      <c r="A23" s="47"/>
      <c r="B23" s="43" t="s">
        <v>265</v>
      </c>
      <c r="C23" s="389">
        <v>28.483281668792333</v>
      </c>
      <c r="D23" s="389">
        <v>43.431588162720168</v>
      </c>
      <c r="E23" s="394">
        <v>14.948306493927834</v>
      </c>
      <c r="F23" s="415">
        <v>7</v>
      </c>
      <c r="G23" s="48"/>
    </row>
    <row r="24" spans="1:7" ht="15" x14ac:dyDescent="0.25">
      <c r="A24" s="47"/>
      <c r="B24" s="43" t="s">
        <v>287</v>
      </c>
      <c r="C24" s="389">
        <v>45.228252231818665</v>
      </c>
      <c r="D24" s="389">
        <v>42.849804706961244</v>
      </c>
      <c r="E24" s="394">
        <v>-2.3784475248574211</v>
      </c>
      <c r="F24" s="415">
        <v>8</v>
      </c>
      <c r="G24" s="48"/>
    </row>
    <row r="25" spans="1:7" ht="15" x14ac:dyDescent="0.25">
      <c r="A25" s="47"/>
      <c r="B25" s="43" t="s">
        <v>272</v>
      </c>
      <c r="C25" s="389">
        <v>33.529139448591103</v>
      </c>
      <c r="D25" s="389">
        <v>42.777545156605335</v>
      </c>
      <c r="E25" s="394">
        <v>9.2484057080142321</v>
      </c>
      <c r="F25" s="415">
        <v>9</v>
      </c>
      <c r="G25" s="48"/>
    </row>
    <row r="26" spans="1:7" ht="15" x14ac:dyDescent="0.25">
      <c r="A26" s="47"/>
      <c r="B26" s="43" t="s">
        <v>284</v>
      </c>
      <c r="C26" s="389">
        <v>43.778039518572832</v>
      </c>
      <c r="D26" s="389">
        <v>42.278874092172295</v>
      </c>
      <c r="E26" s="394">
        <v>-1.4991654264005376</v>
      </c>
      <c r="F26" s="415">
        <v>10</v>
      </c>
      <c r="G26" s="48"/>
    </row>
    <row r="27" spans="1:7" ht="15" x14ac:dyDescent="0.25">
      <c r="A27" s="47"/>
      <c r="B27" s="43" t="s">
        <v>262</v>
      </c>
      <c r="C27" s="389">
        <v>39.270386025309399</v>
      </c>
      <c r="D27" s="389">
        <v>41.73022891045035</v>
      </c>
      <c r="E27" s="394">
        <v>2.4598428851409508</v>
      </c>
      <c r="F27" s="415">
        <v>11</v>
      </c>
      <c r="G27" s="48"/>
    </row>
    <row r="28" spans="1:7" ht="15" x14ac:dyDescent="0.25">
      <c r="A28" s="47"/>
      <c r="B28" s="43" t="s">
        <v>258</v>
      </c>
      <c r="C28" s="527">
        <v>52.627407973584027</v>
      </c>
      <c r="D28" s="527">
        <v>41.278356524473864</v>
      </c>
      <c r="E28" s="441">
        <v>-11.349051449110164</v>
      </c>
      <c r="F28" s="529">
        <v>12</v>
      </c>
      <c r="G28" s="48"/>
    </row>
    <row r="29" spans="1:7" ht="15" x14ac:dyDescent="0.25">
      <c r="A29" s="47"/>
      <c r="B29" s="43" t="s">
        <v>260</v>
      </c>
      <c r="C29" s="389">
        <v>32.562304794721712</v>
      </c>
      <c r="D29" s="389">
        <v>40.743539324611696</v>
      </c>
      <c r="E29" s="394">
        <v>8.1812345298899842</v>
      </c>
      <c r="F29" s="415">
        <v>13</v>
      </c>
      <c r="G29" s="48"/>
    </row>
    <row r="30" spans="1:7" ht="15" x14ac:dyDescent="0.25">
      <c r="A30" s="47"/>
      <c r="B30" s="83" t="s">
        <v>279</v>
      </c>
      <c r="C30" s="77">
        <v>37.379783153998055</v>
      </c>
      <c r="D30" s="77">
        <v>40.497769897293495</v>
      </c>
      <c r="E30" s="394">
        <v>3.1179867432954396</v>
      </c>
      <c r="F30" s="415">
        <v>14</v>
      </c>
      <c r="G30" s="48"/>
    </row>
    <row r="31" spans="1:7" ht="15" x14ac:dyDescent="0.25">
      <c r="A31" s="47"/>
      <c r="B31" s="43" t="s">
        <v>259</v>
      </c>
      <c r="C31" s="389">
        <v>38.59293574700996</v>
      </c>
      <c r="D31" s="389">
        <v>39.218023815353696</v>
      </c>
      <c r="E31" s="394">
        <v>0.62508806834373587</v>
      </c>
      <c r="F31" s="415">
        <v>15</v>
      </c>
      <c r="G31" s="48"/>
    </row>
    <row r="32" spans="1:7" ht="15" x14ac:dyDescent="0.25">
      <c r="A32" s="47"/>
      <c r="B32" s="43" t="s">
        <v>267</v>
      </c>
      <c r="C32" s="389">
        <v>31.995263902940618</v>
      </c>
      <c r="D32" s="389">
        <v>38.353924805416497</v>
      </c>
      <c r="E32" s="394">
        <v>6.3586609024758793</v>
      </c>
      <c r="F32" s="415">
        <v>16</v>
      </c>
      <c r="G32" s="48"/>
    </row>
    <row r="33" spans="1:7" ht="15" x14ac:dyDescent="0.25">
      <c r="A33" s="47"/>
      <c r="B33" s="43" t="s">
        <v>288</v>
      </c>
      <c r="C33" s="389">
        <v>40.714362111142819</v>
      </c>
      <c r="D33" s="389">
        <v>35.886950673213832</v>
      </c>
      <c r="E33" s="394">
        <v>-4.827411437928987</v>
      </c>
      <c r="F33" s="415">
        <v>17</v>
      </c>
      <c r="G33" s="48"/>
    </row>
    <row r="34" spans="1:7" ht="15" x14ac:dyDescent="0.25">
      <c r="A34" s="47"/>
      <c r="B34" s="83" t="s">
        <v>289</v>
      </c>
      <c r="C34" s="77">
        <v>44.805075895414006</v>
      </c>
      <c r="D34" s="77">
        <v>33.886004891332519</v>
      </c>
      <c r="E34" s="394">
        <v>-10.919071004081488</v>
      </c>
      <c r="F34" s="415">
        <v>18</v>
      </c>
      <c r="G34" s="48"/>
    </row>
    <row r="35" spans="1:7" ht="15" x14ac:dyDescent="0.25">
      <c r="A35" s="47"/>
      <c r="B35" s="43" t="s">
        <v>276</v>
      </c>
      <c r="C35" s="389">
        <v>26.492335771608388</v>
      </c>
      <c r="D35" s="389">
        <v>33.654085262324379</v>
      </c>
      <c r="E35" s="394">
        <v>7.1617494907159909</v>
      </c>
      <c r="F35" s="415">
        <v>19</v>
      </c>
      <c r="G35" s="48"/>
    </row>
    <row r="36" spans="1:7" ht="15" x14ac:dyDescent="0.25">
      <c r="A36" s="47"/>
      <c r="B36" s="43" t="s">
        <v>271</v>
      </c>
      <c r="C36" s="389">
        <v>30.031778787234977</v>
      </c>
      <c r="D36" s="389">
        <v>32.121362898708199</v>
      </c>
      <c r="E36" s="394">
        <v>2.0895841114732221</v>
      </c>
      <c r="F36" s="415">
        <v>20</v>
      </c>
      <c r="G36" s="48"/>
    </row>
    <row r="37" spans="1:7" ht="15" x14ac:dyDescent="0.2">
      <c r="A37" s="47"/>
      <c r="B37" s="83"/>
      <c r="C37" s="243"/>
      <c r="D37" s="243"/>
      <c r="E37" s="243"/>
      <c r="F37" s="245"/>
      <c r="G37" s="48"/>
    </row>
    <row r="38" spans="1:7" ht="15" x14ac:dyDescent="0.2">
      <c r="A38" s="47"/>
      <c r="B38" s="80" t="s">
        <v>280</v>
      </c>
      <c r="C38" s="322"/>
      <c r="D38" s="322"/>
      <c r="E38" s="322"/>
      <c r="F38" s="324"/>
      <c r="G38" s="48"/>
    </row>
    <row r="39" spans="1:7" ht="15" x14ac:dyDescent="0.2">
      <c r="A39" s="47"/>
      <c r="B39" s="83" t="s">
        <v>273</v>
      </c>
      <c r="C39" s="71">
        <v>71.489787298676163</v>
      </c>
      <c r="D39" s="71">
        <v>68.878216039816465</v>
      </c>
      <c r="E39" s="71">
        <v>-2.6115712588596978</v>
      </c>
      <c r="F39" s="75">
        <v>1</v>
      </c>
      <c r="G39" s="48"/>
    </row>
    <row r="40" spans="1:7" ht="15" x14ac:dyDescent="0.2">
      <c r="A40" s="47"/>
      <c r="B40" s="83" t="s">
        <v>285</v>
      </c>
      <c r="C40" s="71">
        <v>68.023516958439103</v>
      </c>
      <c r="D40" s="71">
        <v>68.425076452599384</v>
      </c>
      <c r="E40" s="71">
        <v>0.40155949416028136</v>
      </c>
      <c r="F40" s="75">
        <v>2</v>
      </c>
      <c r="G40" s="48"/>
    </row>
    <row r="41" spans="1:7" ht="15" x14ac:dyDescent="0.2">
      <c r="A41" s="47"/>
      <c r="B41" s="80" t="s">
        <v>269</v>
      </c>
      <c r="C41" s="70">
        <v>69.666817313293578</v>
      </c>
      <c r="D41" s="70">
        <v>66.62072568956637</v>
      </c>
      <c r="E41" s="70">
        <v>-3.0460916237272073</v>
      </c>
      <c r="F41" s="67">
        <v>3</v>
      </c>
      <c r="G41" s="48"/>
    </row>
    <row r="42" spans="1:7" ht="15" x14ac:dyDescent="0.2">
      <c r="A42" s="47"/>
      <c r="B42" s="83" t="s">
        <v>282</v>
      </c>
      <c r="C42" s="71">
        <v>66.006363409728706</v>
      </c>
      <c r="D42" s="71">
        <v>66.610156810982701</v>
      </c>
      <c r="E42" s="71">
        <v>0.60379340125399494</v>
      </c>
      <c r="F42" s="75">
        <v>4</v>
      </c>
      <c r="G42" s="48"/>
    </row>
    <row r="43" spans="1:7" ht="15" x14ac:dyDescent="0.2">
      <c r="A43" s="47"/>
      <c r="B43" s="83" t="s">
        <v>290</v>
      </c>
      <c r="C43" s="71">
        <v>67.113443293691276</v>
      </c>
      <c r="D43" s="71">
        <v>65.193965517241381</v>
      </c>
      <c r="E43" s="71">
        <v>-1.9194777764498951</v>
      </c>
      <c r="F43" s="75">
        <v>5</v>
      </c>
      <c r="G43" s="48"/>
    </row>
    <row r="44" spans="1:7" ht="15" x14ac:dyDescent="0.2">
      <c r="A44" s="47"/>
      <c r="B44" s="83" t="s">
        <v>278</v>
      </c>
      <c r="C44" s="71">
        <v>59.321247388471896</v>
      </c>
      <c r="D44" s="71">
        <v>64.529690689891822</v>
      </c>
      <c r="E44" s="71">
        <v>5.2084433014199263</v>
      </c>
      <c r="F44" s="75">
        <v>6</v>
      </c>
      <c r="G44" s="48"/>
    </row>
    <row r="45" spans="1:7" ht="15" x14ac:dyDescent="0.2">
      <c r="A45" s="47"/>
      <c r="B45" s="83" t="s">
        <v>270</v>
      </c>
      <c r="C45" s="71">
        <v>56.352347085016653</v>
      </c>
      <c r="D45" s="71">
        <v>60.322132067972333</v>
      </c>
      <c r="E45" s="71">
        <v>3.9697849829556802</v>
      </c>
      <c r="F45" s="75">
        <v>7</v>
      </c>
      <c r="G45" s="48"/>
    </row>
    <row r="46" spans="1:7" ht="15" x14ac:dyDescent="0.2">
      <c r="A46" s="47"/>
      <c r="B46" s="83" t="s">
        <v>261</v>
      </c>
      <c r="C46" s="71">
        <v>59.795405786773181</v>
      </c>
      <c r="D46" s="71">
        <v>59.176605736367172</v>
      </c>
      <c r="E46" s="71">
        <v>-0.61880005040600849</v>
      </c>
      <c r="F46" s="75">
        <v>8</v>
      </c>
      <c r="G46" s="48"/>
    </row>
    <row r="47" spans="1:7" ht="15" x14ac:dyDescent="0.2">
      <c r="A47" s="47"/>
      <c r="B47" s="83" t="s">
        <v>268</v>
      </c>
      <c r="C47" s="71">
        <v>55.147248112786542</v>
      </c>
      <c r="D47" s="71">
        <v>58.574786955487191</v>
      </c>
      <c r="E47" s="71">
        <v>3.427538842700649</v>
      </c>
      <c r="F47" s="75">
        <v>9</v>
      </c>
      <c r="G47" s="48"/>
    </row>
    <row r="48" spans="1:7" ht="15" x14ac:dyDescent="0.2">
      <c r="A48" s="47"/>
      <c r="B48" s="83" t="s">
        <v>283</v>
      </c>
      <c r="C48" s="71">
        <v>60.472694258999361</v>
      </c>
      <c r="D48" s="71">
        <v>54.666666666666664</v>
      </c>
      <c r="E48" s="71">
        <v>-5.8060275923326969</v>
      </c>
      <c r="F48" s="75">
        <v>10</v>
      </c>
      <c r="G48" s="48"/>
    </row>
    <row r="49" spans="1:7" ht="15" x14ac:dyDescent="0.2">
      <c r="A49" s="47"/>
      <c r="B49" s="83" t="s">
        <v>277</v>
      </c>
      <c r="C49" s="71">
        <v>52.999410572892202</v>
      </c>
      <c r="D49" s="71">
        <v>50.272134974148855</v>
      </c>
      <c r="E49" s="71">
        <v>-2.727275598743347</v>
      </c>
      <c r="F49" s="75">
        <v>11</v>
      </c>
      <c r="G49" s="48"/>
    </row>
    <row r="50" spans="1:7" x14ac:dyDescent="0.2">
      <c r="A50" s="47"/>
      <c r="B50" s="43"/>
      <c r="C50" s="43"/>
      <c r="D50" s="43"/>
      <c r="E50" s="43"/>
      <c r="F50" s="43"/>
      <c r="G50" s="48"/>
    </row>
    <row r="51" spans="1:7" x14ac:dyDescent="0.2">
      <c r="A51" s="47"/>
      <c r="B51" s="43"/>
      <c r="C51" s="43"/>
      <c r="D51" s="43"/>
      <c r="E51" s="43"/>
      <c r="F51" s="43"/>
      <c r="G51" s="48"/>
    </row>
    <row r="52" spans="1:7" x14ac:dyDescent="0.2">
      <c r="A52" s="65" t="s">
        <v>75</v>
      </c>
      <c r="B52" s="43"/>
      <c r="C52" s="43"/>
      <c r="D52" s="43"/>
      <c r="E52" s="43"/>
      <c r="F52" s="43"/>
      <c r="G52" s="48"/>
    </row>
    <row r="53" spans="1:7" x14ac:dyDescent="0.2">
      <c r="A53" s="65" t="s">
        <v>64</v>
      </c>
      <c r="B53" s="43"/>
      <c r="C53" s="43"/>
      <c r="D53" s="43"/>
      <c r="E53" s="43"/>
      <c r="F53" s="43"/>
      <c r="G53" s="48"/>
    </row>
    <row r="54" spans="1:7" x14ac:dyDescent="0.2">
      <c r="A54" s="65" t="s">
        <v>63</v>
      </c>
      <c r="B54" s="43"/>
      <c r="C54" s="43"/>
      <c r="D54" s="43"/>
      <c r="E54" s="43"/>
      <c r="F54" s="43"/>
      <c r="G54" s="48"/>
    </row>
    <row r="55" spans="1:7" x14ac:dyDescent="0.2">
      <c r="A55" s="12" t="s">
        <v>134</v>
      </c>
      <c r="B55" s="183"/>
      <c r="C55" s="183"/>
      <c r="D55" s="50"/>
      <c r="E55" s="50"/>
      <c r="F55" s="50"/>
      <c r="G55" s="51"/>
    </row>
  </sheetData>
  <sortState ref="B39:F49">
    <sortCondition descending="1" ref="D39:D49"/>
  </sortState>
  <mergeCells count="4">
    <mergeCell ref="E13:E14"/>
    <mergeCell ref="F13:F14"/>
    <mergeCell ref="B10:F10"/>
    <mergeCell ref="B11:F11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21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A50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28515625" style="13" customWidth="1"/>
    <col min="3" max="3" width="9.7109375" style="13" customWidth="1"/>
    <col min="4" max="4" width="12.28515625" style="13" customWidth="1"/>
    <col min="5" max="5" width="10.140625" style="13" customWidth="1"/>
    <col min="6" max="6" width="12" style="13" customWidth="1"/>
    <col min="7" max="7" width="16.7109375" style="13" customWidth="1"/>
    <col min="8" max="8" width="7.28515625" style="13" customWidth="1"/>
    <col min="9" max="9" width="11" style="13" customWidth="1"/>
    <col min="10" max="10" width="13.140625" style="13" customWidth="1"/>
    <col min="11" max="11" width="2.7109375" style="13" customWidth="1"/>
    <col min="12" max="12" width="20.7109375" style="78" customWidth="1"/>
    <col min="13" max="13" width="8.42578125" style="78" bestFit="1" customWidth="1"/>
    <col min="14" max="15" width="10.140625" style="78" bestFit="1" customWidth="1"/>
    <col min="16" max="16" width="12.140625" style="78" customWidth="1"/>
    <col min="17" max="17" width="10.140625" style="78" bestFit="1" customWidth="1"/>
    <col min="18" max="18" width="17.28515625" style="78" customWidth="1"/>
    <col min="19" max="19" width="11.42578125" style="13"/>
    <col min="20" max="20" width="11.5703125" style="13" bestFit="1" customWidth="1"/>
    <col min="21" max="21" width="12.7109375" style="13" bestFit="1" customWidth="1"/>
    <col min="22" max="25" width="11.42578125" style="13"/>
    <col min="26" max="26" width="20.42578125" style="13" customWidth="1"/>
    <col min="27" max="16384" width="11.42578125" style="13"/>
  </cols>
  <sheetData>
    <row r="1" spans="1:27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27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27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27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27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9"/>
    </row>
    <row r="6" spans="1:27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27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27" ht="15" x14ac:dyDescent="0.25">
      <c r="A8" s="47"/>
      <c r="B8" s="58"/>
      <c r="C8" s="581" t="s">
        <v>247</v>
      </c>
      <c r="D8" s="581"/>
      <c r="E8" s="581"/>
      <c r="F8" s="581"/>
      <c r="G8" s="581"/>
      <c r="H8" s="581"/>
      <c r="I8" s="581"/>
      <c r="J8" s="581"/>
      <c r="K8" s="48"/>
      <c r="L8" s="399"/>
    </row>
    <row r="9" spans="1:27" ht="15" x14ac:dyDescent="0.25">
      <c r="A9" s="47"/>
      <c r="B9" s="58"/>
      <c r="C9" s="581" t="s">
        <v>310</v>
      </c>
      <c r="D9" s="581"/>
      <c r="E9" s="581"/>
      <c r="F9" s="581"/>
      <c r="G9" s="581"/>
      <c r="H9" s="581"/>
      <c r="I9" s="581"/>
      <c r="J9" s="581"/>
      <c r="K9" s="48"/>
      <c r="L9" s="399"/>
    </row>
    <row r="10" spans="1:27" ht="15" x14ac:dyDescent="0.25">
      <c r="A10" s="47"/>
      <c r="C10" s="581" t="s">
        <v>143</v>
      </c>
      <c r="D10" s="581"/>
      <c r="E10" s="581"/>
      <c r="F10" s="581"/>
      <c r="G10" s="581"/>
      <c r="H10" s="581"/>
      <c r="I10" s="581"/>
      <c r="J10" s="581"/>
      <c r="K10" s="48"/>
      <c r="L10" s="399"/>
    </row>
    <row r="11" spans="1:27" ht="19.899999999999999" customHeight="1" x14ac:dyDescent="0.25">
      <c r="A11" s="47"/>
      <c r="B11" s="90"/>
      <c r="C11" s="106"/>
      <c r="D11" s="106"/>
      <c r="E11" s="106"/>
      <c r="F11" s="106"/>
      <c r="G11" s="106"/>
      <c r="H11" s="106"/>
      <c r="I11" s="106"/>
      <c r="J11" s="106"/>
      <c r="K11" s="48"/>
      <c r="L11" s="401"/>
      <c r="M11" s="400"/>
      <c r="N11" s="400"/>
      <c r="O11" s="400"/>
      <c r="P11" s="400"/>
    </row>
    <row r="12" spans="1:27" ht="15" customHeight="1" x14ac:dyDescent="0.25">
      <c r="A12" s="47"/>
      <c r="B12" s="43"/>
      <c r="C12" s="586">
        <v>2014</v>
      </c>
      <c r="D12" s="586"/>
      <c r="E12" s="592">
        <v>2017</v>
      </c>
      <c r="F12" s="592"/>
      <c r="G12" s="583" t="s">
        <v>311</v>
      </c>
      <c r="H12" s="582" t="s">
        <v>96</v>
      </c>
      <c r="I12" s="582"/>
      <c r="J12" s="593" t="s">
        <v>100</v>
      </c>
      <c r="K12" s="48"/>
      <c r="L12" s="399"/>
      <c r="Z12" s="97"/>
    </row>
    <row r="13" spans="1:27" ht="42" customHeight="1" x14ac:dyDescent="0.2">
      <c r="A13" s="47"/>
      <c r="B13" s="43"/>
      <c r="C13" s="270" t="s">
        <v>76</v>
      </c>
      <c r="D13" s="269" t="s">
        <v>308</v>
      </c>
      <c r="E13" s="270" t="s">
        <v>76</v>
      </c>
      <c r="F13" s="269" t="s">
        <v>309</v>
      </c>
      <c r="G13" s="583"/>
      <c r="H13" s="107" t="s">
        <v>0</v>
      </c>
      <c r="I13" s="14" t="s">
        <v>76</v>
      </c>
      <c r="J13" s="593"/>
      <c r="K13" s="48"/>
      <c r="L13" s="399"/>
      <c r="S13" s="78"/>
      <c r="T13" s="78"/>
      <c r="U13" s="78"/>
      <c r="V13" s="78"/>
      <c r="W13" s="78"/>
      <c r="X13" s="78"/>
      <c r="Y13" s="78"/>
      <c r="Z13" s="78"/>
      <c r="AA13" s="78"/>
    </row>
    <row r="14" spans="1:27" ht="8.4499999999999993" customHeight="1" x14ac:dyDescent="0.2">
      <c r="A14" s="47"/>
      <c r="B14" s="43"/>
      <c r="C14" s="49"/>
      <c r="D14" s="49"/>
      <c r="E14" s="49"/>
      <c r="F14" s="49"/>
      <c r="G14" s="49"/>
      <c r="H14" s="49"/>
      <c r="I14" s="49"/>
      <c r="K14" s="48"/>
      <c r="L14" s="98"/>
      <c r="S14" s="78"/>
      <c r="T14" s="78"/>
      <c r="U14" s="78"/>
      <c r="V14" s="78"/>
      <c r="W14" s="78"/>
      <c r="X14" s="78"/>
      <c r="Y14" s="78"/>
      <c r="Z14" s="78"/>
      <c r="AA14" s="78"/>
    </row>
    <row r="15" spans="1:27" ht="15.75" customHeight="1" x14ac:dyDescent="0.25">
      <c r="A15" s="47"/>
      <c r="B15" s="57" t="s">
        <v>281</v>
      </c>
      <c r="C15" s="49"/>
      <c r="D15" s="49"/>
      <c r="E15" s="49"/>
      <c r="F15" s="49"/>
      <c r="G15" s="49"/>
      <c r="H15" s="49"/>
      <c r="I15" s="49"/>
      <c r="K15" s="48"/>
      <c r="L15" s="98"/>
      <c r="M15" s="97">
        <f>SUM(E16:E35)</f>
        <v>13735.460615959699</v>
      </c>
      <c r="N15" s="97">
        <f>SUM(E38:E48)</f>
        <v>2181.7876532795999</v>
      </c>
      <c r="S15" s="78"/>
      <c r="T15" s="78"/>
      <c r="U15" s="78"/>
      <c r="V15" s="78"/>
      <c r="W15" s="78"/>
      <c r="X15" s="78"/>
      <c r="Y15" s="78"/>
      <c r="Z15" s="78"/>
      <c r="AA15" s="78"/>
    </row>
    <row r="16" spans="1:27" ht="15.75" customHeight="1" x14ac:dyDescent="0.2">
      <c r="A16" s="47"/>
      <c r="B16" s="43" t="s">
        <v>275</v>
      </c>
      <c r="C16" s="414">
        <v>10322.722461146832</v>
      </c>
      <c r="D16" s="389">
        <v>6.8797828183963823</v>
      </c>
      <c r="E16" s="414">
        <v>6953.154011235998</v>
      </c>
      <c r="F16" s="389">
        <v>4.4170504632014653</v>
      </c>
      <c r="G16" s="389">
        <v>50.62192092165364</v>
      </c>
      <c r="H16" s="389">
        <v>-32.642245905509718</v>
      </c>
      <c r="I16" s="414">
        <v>-3369.5684499108338</v>
      </c>
      <c r="J16" s="424">
        <v>1</v>
      </c>
      <c r="K16" s="48"/>
      <c r="S16" s="78"/>
      <c r="T16" s="78"/>
      <c r="U16" s="78"/>
      <c r="V16" s="78"/>
      <c r="W16" s="78"/>
      <c r="X16" s="78"/>
      <c r="Y16" s="78"/>
      <c r="Z16" s="78"/>
      <c r="AA16" s="78"/>
    </row>
    <row r="17" spans="1:27" ht="15.75" customHeight="1" x14ac:dyDescent="0.2">
      <c r="A17" s="47"/>
      <c r="B17" s="43" t="s">
        <v>264</v>
      </c>
      <c r="C17" s="414">
        <v>1000.2771649484165</v>
      </c>
      <c r="D17" s="389">
        <v>2.9581460708188314</v>
      </c>
      <c r="E17" s="414">
        <v>1392.4126448969998</v>
      </c>
      <c r="F17" s="389">
        <v>3.6380852722757484</v>
      </c>
      <c r="G17" s="389">
        <v>10.137356757290746</v>
      </c>
      <c r="H17" s="389">
        <v>39.202682385417198</v>
      </c>
      <c r="I17" s="414">
        <v>392.13547994858334</v>
      </c>
      <c r="J17" s="424">
        <v>2</v>
      </c>
      <c r="K17" s="48"/>
      <c r="S17" s="78"/>
      <c r="T17" s="78"/>
      <c r="U17" s="78"/>
      <c r="V17" s="78"/>
      <c r="W17" s="78"/>
      <c r="X17" s="78"/>
      <c r="Y17" s="78"/>
      <c r="Z17" s="78"/>
      <c r="AA17" s="78"/>
    </row>
    <row r="18" spans="1:27" ht="15.75" customHeight="1" x14ac:dyDescent="0.2">
      <c r="A18" s="47"/>
      <c r="B18" s="43" t="s">
        <v>271</v>
      </c>
      <c r="C18" s="414">
        <v>211.89240881944613</v>
      </c>
      <c r="D18" s="389">
        <v>1.094828909610897</v>
      </c>
      <c r="E18" s="414">
        <v>854.0107397339998</v>
      </c>
      <c r="F18" s="389">
        <v>3.8266628964098661</v>
      </c>
      <c r="G18" s="389">
        <v>6.2175617084271328</v>
      </c>
      <c r="H18" s="389">
        <v>303.03979953416064</v>
      </c>
      <c r="I18" s="389">
        <v>642.11833091455367</v>
      </c>
      <c r="J18" s="424">
        <v>3</v>
      </c>
      <c r="K18" s="48"/>
      <c r="S18" s="78"/>
      <c r="T18" s="78"/>
      <c r="U18" s="78"/>
      <c r="V18" s="78"/>
      <c r="W18" s="78"/>
      <c r="X18" s="78"/>
      <c r="Y18" s="78"/>
      <c r="Z18" s="78"/>
      <c r="AA18" s="78"/>
    </row>
    <row r="19" spans="1:27" ht="15.75" customHeight="1" x14ac:dyDescent="0.2">
      <c r="A19" s="47"/>
      <c r="B19" s="43" t="s">
        <v>266</v>
      </c>
      <c r="C19" s="414">
        <v>1985.9769458146586</v>
      </c>
      <c r="D19" s="389">
        <v>5.6512313406148706</v>
      </c>
      <c r="E19" s="414">
        <v>754.67433735700001</v>
      </c>
      <c r="F19" s="389">
        <v>1.9938318196688418</v>
      </c>
      <c r="G19" s="389">
        <v>5.4943504150135176</v>
      </c>
      <c r="H19" s="389">
        <v>-61.999844008892637</v>
      </c>
      <c r="I19" s="414">
        <v>-1231.3026084576586</v>
      </c>
      <c r="J19" s="424">
        <v>4</v>
      </c>
      <c r="K19" s="48"/>
      <c r="S19" s="78"/>
      <c r="T19" s="78"/>
      <c r="U19" s="78"/>
      <c r="V19" s="78"/>
      <c r="W19" s="78"/>
      <c r="X19" s="78"/>
      <c r="Y19" s="78"/>
      <c r="Z19" s="78"/>
      <c r="AA19" s="78"/>
    </row>
    <row r="20" spans="1:27" ht="15.75" customHeight="1" x14ac:dyDescent="0.2">
      <c r="A20" s="47"/>
      <c r="B20" s="43" t="s">
        <v>272</v>
      </c>
      <c r="C20" s="414">
        <v>823.95570591771036</v>
      </c>
      <c r="D20" s="389">
        <v>3.7788305443606856</v>
      </c>
      <c r="E20" s="414">
        <v>704.48224435999987</v>
      </c>
      <c r="F20" s="389">
        <v>2.8737880572930412</v>
      </c>
      <c r="G20" s="389">
        <v>5.128930612938003</v>
      </c>
      <c r="H20" s="389">
        <v>-14.499985945803074</v>
      </c>
      <c r="I20" s="414">
        <v>-119.47346155771049</v>
      </c>
      <c r="J20" s="424">
        <v>5</v>
      </c>
      <c r="K20" s="48"/>
      <c r="S20" s="78"/>
      <c r="T20" s="78"/>
      <c r="U20" s="78"/>
      <c r="V20" s="78"/>
      <c r="W20" s="78"/>
      <c r="X20" s="78"/>
      <c r="Y20" s="78"/>
      <c r="Z20" s="78"/>
      <c r="AA20" s="78"/>
    </row>
    <row r="21" spans="1:27" ht="15.75" customHeight="1" x14ac:dyDescent="0.2">
      <c r="A21" s="47"/>
      <c r="B21" s="83" t="s">
        <v>279</v>
      </c>
      <c r="C21" s="423">
        <v>844.18930220704829</v>
      </c>
      <c r="D21" s="77">
        <v>2.80246180865349</v>
      </c>
      <c r="E21" s="421">
        <v>615.38389981199987</v>
      </c>
      <c r="F21" s="73">
        <v>1.842520748817843</v>
      </c>
      <c r="G21" s="389">
        <v>4.4802567385105698</v>
      </c>
      <c r="H21" s="389">
        <v>-27.103565728309942</v>
      </c>
      <c r="I21" s="414">
        <v>-228.80540239504842</v>
      </c>
      <c r="J21" s="424">
        <v>6</v>
      </c>
      <c r="K21" s="48"/>
      <c r="M21" s="97"/>
      <c r="N21" s="97"/>
      <c r="S21" s="78"/>
      <c r="T21" s="78"/>
      <c r="U21" s="78"/>
      <c r="V21" s="78"/>
      <c r="W21" s="78"/>
      <c r="X21" s="78"/>
      <c r="Y21" s="78"/>
      <c r="Z21" s="78"/>
      <c r="AA21" s="78"/>
    </row>
    <row r="22" spans="1:27" ht="15.75" customHeight="1" x14ac:dyDescent="0.2">
      <c r="A22" s="47"/>
      <c r="B22" s="43" t="s">
        <v>260</v>
      </c>
      <c r="C22" s="414">
        <v>853.10130504738174</v>
      </c>
      <c r="D22" s="389">
        <v>2.9324662847120222</v>
      </c>
      <c r="E22" s="414">
        <v>544.24652934000005</v>
      </c>
      <c r="F22" s="389">
        <v>1.6316194659072827</v>
      </c>
      <c r="G22" s="389">
        <v>3.962346400728793</v>
      </c>
      <c r="H22" s="389">
        <v>-36.203763126376622</v>
      </c>
      <c r="I22" s="414">
        <v>-308.85477570738169</v>
      </c>
      <c r="J22" s="424">
        <v>7</v>
      </c>
      <c r="K22" s="48"/>
      <c r="L22" s="98"/>
      <c r="M22" s="98"/>
      <c r="N22" s="98"/>
      <c r="S22" s="78"/>
      <c r="T22" s="78"/>
      <c r="U22" s="78"/>
      <c r="V22" s="78"/>
      <c r="W22" s="78"/>
      <c r="X22" s="78"/>
      <c r="Y22" s="78"/>
      <c r="Z22" s="78"/>
      <c r="AA22" s="78"/>
    </row>
    <row r="23" spans="1:27" ht="15.75" customHeight="1" x14ac:dyDescent="0.2">
      <c r="A23" s="47"/>
      <c r="B23" s="43" t="s">
        <v>265</v>
      </c>
      <c r="C23" s="414">
        <v>309.15254771044425</v>
      </c>
      <c r="D23" s="389">
        <v>1.5676575340995966</v>
      </c>
      <c r="E23" s="414">
        <v>531.764893454</v>
      </c>
      <c r="F23" s="389">
        <v>2.4634464889204026</v>
      </c>
      <c r="G23" s="389">
        <v>3.8714747784732042</v>
      </c>
      <c r="H23" s="389">
        <v>72.007281645324483</v>
      </c>
      <c r="I23" s="414">
        <v>222.61234574355575</v>
      </c>
      <c r="J23" s="424">
        <v>8</v>
      </c>
      <c r="K23" s="48"/>
      <c r="S23" s="78"/>
      <c r="T23" s="78"/>
      <c r="U23" s="78"/>
      <c r="V23" s="78"/>
      <c r="W23" s="78"/>
      <c r="X23" s="78"/>
      <c r="Y23" s="78"/>
      <c r="Z23" s="78"/>
      <c r="AA23" s="78"/>
    </row>
    <row r="24" spans="1:27" ht="15.75" customHeight="1" x14ac:dyDescent="0.2">
      <c r="A24" s="47"/>
      <c r="B24" s="43" t="s">
        <v>274</v>
      </c>
      <c r="C24" s="414">
        <v>154.36533862006195</v>
      </c>
      <c r="D24" s="389">
        <v>2.1737541131362494</v>
      </c>
      <c r="E24" s="414">
        <v>322.35784837610004</v>
      </c>
      <c r="F24" s="389">
        <v>4.1609610605642828</v>
      </c>
      <c r="G24" s="389">
        <v>2.3469023528889998</v>
      </c>
      <c r="H24" s="389">
        <v>108.82786981701673</v>
      </c>
      <c r="I24" s="414">
        <v>167.99250975603809</v>
      </c>
      <c r="J24" s="424">
        <v>9</v>
      </c>
      <c r="K24" s="48"/>
      <c r="S24" s="78"/>
      <c r="T24" s="78"/>
      <c r="U24" s="78"/>
      <c r="V24" s="78"/>
      <c r="W24" s="78"/>
      <c r="X24" s="78"/>
      <c r="Y24" s="78"/>
      <c r="Z24" s="78"/>
      <c r="AA24" s="78"/>
    </row>
    <row r="25" spans="1:27" ht="15.75" customHeight="1" x14ac:dyDescent="0.2">
      <c r="A25" s="47"/>
      <c r="B25" s="43" t="s">
        <v>259</v>
      </c>
      <c r="C25" s="414">
        <v>471.46801239428032</v>
      </c>
      <c r="D25" s="389">
        <v>4.2294003460979663</v>
      </c>
      <c r="E25" s="414">
        <v>247.22030761200003</v>
      </c>
      <c r="F25" s="389">
        <v>2.0748537847225768</v>
      </c>
      <c r="G25" s="389">
        <v>1.7998690726450508</v>
      </c>
      <c r="H25" s="389">
        <v>-47.563715647106498</v>
      </c>
      <c r="I25" s="414">
        <v>-224.24770478228029</v>
      </c>
      <c r="J25" s="424">
        <v>10</v>
      </c>
      <c r="K25" s="48"/>
      <c r="L25" s="98"/>
      <c r="M25" s="98"/>
      <c r="N25" s="98"/>
      <c r="S25" s="78"/>
      <c r="T25" s="78"/>
      <c r="U25" s="78"/>
      <c r="V25" s="78"/>
      <c r="W25" s="78"/>
      <c r="X25" s="78"/>
      <c r="Y25" s="78"/>
      <c r="Z25" s="78"/>
      <c r="AA25" s="78"/>
    </row>
    <row r="26" spans="1:27" ht="15.75" customHeight="1" x14ac:dyDescent="0.2">
      <c r="A26" s="47"/>
      <c r="B26" s="83" t="s">
        <v>289</v>
      </c>
      <c r="C26" s="423">
        <v>86.56117044670934</v>
      </c>
      <c r="D26" s="77">
        <v>2.2181129271297073</v>
      </c>
      <c r="E26" s="421">
        <v>197.89949876480003</v>
      </c>
      <c r="F26" s="73">
        <v>4.5159380191810099</v>
      </c>
      <c r="G26" s="389">
        <v>1.4407925900559453</v>
      </c>
      <c r="H26" s="389">
        <v>128.62387112317896</v>
      </c>
      <c r="I26" s="414">
        <v>111.33832831809069</v>
      </c>
      <c r="J26" s="424">
        <v>11</v>
      </c>
      <c r="K26" s="48"/>
      <c r="M26" s="97"/>
      <c r="N26" s="97"/>
      <c r="S26" s="78"/>
      <c r="T26" s="78"/>
      <c r="U26" s="78"/>
      <c r="V26" s="78"/>
      <c r="W26" s="78"/>
      <c r="X26" s="78"/>
      <c r="Y26" s="78"/>
      <c r="Z26" s="78"/>
      <c r="AA26" s="78"/>
    </row>
    <row r="27" spans="1:27" ht="15.75" customHeight="1" x14ac:dyDescent="0.2">
      <c r="A27" s="47"/>
      <c r="B27" s="43" t="s">
        <v>276</v>
      </c>
      <c r="C27" s="414">
        <v>74.830387840601944</v>
      </c>
      <c r="D27" s="389">
        <v>1.5076193040079535</v>
      </c>
      <c r="E27" s="414">
        <v>141.67685059519999</v>
      </c>
      <c r="F27" s="389">
        <v>2.5285564193567081</v>
      </c>
      <c r="G27" s="389">
        <v>1.0314677793228195</v>
      </c>
      <c r="H27" s="389">
        <v>89.330637837918658</v>
      </c>
      <c r="I27" s="414">
        <v>66.846462754598051</v>
      </c>
      <c r="J27" s="424">
        <v>12</v>
      </c>
      <c r="K27" s="48"/>
      <c r="S27" s="78"/>
      <c r="T27" s="78"/>
      <c r="U27" s="78"/>
      <c r="V27" s="78"/>
      <c r="W27" s="78"/>
      <c r="X27" s="78"/>
      <c r="Y27" s="78"/>
      <c r="Z27" s="78"/>
      <c r="AA27" s="78"/>
    </row>
    <row r="28" spans="1:27" ht="15.75" customHeight="1" x14ac:dyDescent="0.2">
      <c r="A28" s="47"/>
      <c r="B28" s="43" t="s">
        <v>262</v>
      </c>
      <c r="C28" s="414">
        <v>135.8965475639034</v>
      </c>
      <c r="D28" s="389">
        <v>3.2217946425163602</v>
      </c>
      <c r="E28" s="414">
        <v>133.63280465959997</v>
      </c>
      <c r="F28" s="389">
        <v>2.9268355301364597</v>
      </c>
      <c r="G28" s="389">
        <v>0.97290370083641364</v>
      </c>
      <c r="H28" s="389">
        <v>-1.6657839694116827</v>
      </c>
      <c r="I28" s="414">
        <v>-2.2637429043034274</v>
      </c>
      <c r="J28" s="424">
        <v>13</v>
      </c>
      <c r="K28" s="48"/>
      <c r="L28" s="98"/>
      <c r="M28" s="98"/>
      <c r="N28" s="98"/>
      <c r="S28" s="78"/>
      <c r="T28" s="78"/>
      <c r="U28" s="78"/>
      <c r="V28" s="78"/>
      <c r="W28" s="78"/>
      <c r="X28" s="78"/>
      <c r="Y28" s="78"/>
      <c r="Z28" s="78"/>
      <c r="AA28" s="78"/>
    </row>
    <row r="29" spans="1:27" ht="15.75" customHeight="1" x14ac:dyDescent="0.2">
      <c r="A29" s="47"/>
      <c r="B29" s="43" t="s">
        <v>284</v>
      </c>
      <c r="C29" s="414">
        <v>81.061202571050146</v>
      </c>
      <c r="D29" s="389">
        <v>2.2545959260790749</v>
      </c>
      <c r="E29" s="414">
        <v>125.04710591859998</v>
      </c>
      <c r="F29" s="389">
        <v>3.2494540611163907</v>
      </c>
      <c r="G29" s="389">
        <v>0.91039615936362195</v>
      </c>
      <c r="H29" s="389">
        <v>54.262584260326264</v>
      </c>
      <c r="I29" s="414">
        <v>43.985903347549836</v>
      </c>
      <c r="J29" s="424">
        <v>14</v>
      </c>
      <c r="K29" s="48"/>
      <c r="S29" s="78"/>
      <c r="T29" s="78"/>
      <c r="U29" s="78"/>
      <c r="V29" s="78"/>
      <c r="W29" s="78"/>
      <c r="X29" s="78"/>
      <c r="Y29" s="78"/>
      <c r="Z29" s="78"/>
      <c r="AA29" s="78"/>
    </row>
    <row r="30" spans="1:27" ht="15.75" customHeight="1" x14ac:dyDescent="0.2">
      <c r="A30" s="47"/>
      <c r="B30" s="43" t="s">
        <v>267</v>
      </c>
      <c r="C30" s="414">
        <v>58.419638241943794</v>
      </c>
      <c r="D30" s="389">
        <v>2.5545498325072451</v>
      </c>
      <c r="E30" s="414">
        <v>81.624266694400021</v>
      </c>
      <c r="F30" s="389">
        <v>3.2127929257132259</v>
      </c>
      <c r="G30" s="389">
        <v>0.5942594061939066</v>
      </c>
      <c r="H30" s="389">
        <v>39.720595934460775</v>
      </c>
      <c r="I30" s="414">
        <v>23.204628452456227</v>
      </c>
      <c r="J30" s="424">
        <v>15</v>
      </c>
      <c r="K30" s="48"/>
      <c r="S30" s="78"/>
      <c r="T30" s="78"/>
      <c r="U30" s="78"/>
      <c r="V30" s="78"/>
      <c r="W30" s="78"/>
      <c r="X30" s="78"/>
      <c r="Y30" s="78"/>
      <c r="Z30" s="78"/>
      <c r="AA30" s="78"/>
    </row>
    <row r="31" spans="1:27" ht="15.75" customHeight="1" x14ac:dyDescent="0.2">
      <c r="A31" s="47"/>
      <c r="B31" s="43" t="s">
        <v>258</v>
      </c>
      <c r="C31" s="536">
        <v>62.584478585462357</v>
      </c>
      <c r="D31" s="527">
        <v>2.2328425541257739</v>
      </c>
      <c r="E31" s="536">
        <v>42.852495230999999</v>
      </c>
      <c r="F31" s="527">
        <v>1.5118279065411817</v>
      </c>
      <c r="G31" s="527">
        <v>0.31198440612328815</v>
      </c>
      <c r="H31" s="527">
        <v>-31.528557560030336</v>
      </c>
      <c r="I31" s="536">
        <v>-19.731983354462358</v>
      </c>
      <c r="J31" s="537">
        <v>16</v>
      </c>
      <c r="K31" s="48"/>
      <c r="L31" s="98"/>
      <c r="S31" s="78"/>
      <c r="T31" s="78"/>
      <c r="U31" s="78"/>
      <c r="V31" s="78"/>
      <c r="W31" s="78"/>
      <c r="X31" s="78"/>
      <c r="Y31" s="78"/>
      <c r="Z31" s="78"/>
      <c r="AA31" s="78"/>
    </row>
    <row r="32" spans="1:27" ht="15.75" customHeight="1" x14ac:dyDescent="0.2">
      <c r="A32" s="47"/>
      <c r="B32" s="43" t="s">
        <v>263</v>
      </c>
      <c r="C32" s="414">
        <v>65.26489438094697</v>
      </c>
      <c r="D32" s="389">
        <v>1.7179588317543599</v>
      </c>
      <c r="E32" s="414">
        <v>36.823720680199997</v>
      </c>
      <c r="F32" s="389">
        <v>0.91440004031874744</v>
      </c>
      <c r="G32" s="389">
        <v>0.26809236115032986</v>
      </c>
      <c r="H32" s="389">
        <v>-43.578058266267441</v>
      </c>
      <c r="I32" s="414">
        <v>-28.441173700746972</v>
      </c>
      <c r="J32" s="424">
        <v>17</v>
      </c>
      <c r="K32" s="48"/>
      <c r="L32" s="98"/>
      <c r="M32" s="98"/>
      <c r="N32" s="98"/>
      <c r="S32" s="78"/>
      <c r="T32" s="78"/>
      <c r="U32" s="78"/>
      <c r="V32" s="78"/>
      <c r="W32" s="78"/>
      <c r="X32" s="78"/>
      <c r="Y32" s="78"/>
      <c r="Z32" s="78"/>
      <c r="AA32" s="78"/>
    </row>
    <row r="33" spans="1:27" ht="15.75" customHeight="1" x14ac:dyDescent="0.2">
      <c r="A33" s="47"/>
      <c r="B33" s="43" t="s">
        <v>286</v>
      </c>
      <c r="C33" s="414">
        <v>23.699919156723727</v>
      </c>
      <c r="D33" s="389">
        <v>1.233035465650872</v>
      </c>
      <c r="E33" s="414">
        <v>27.953161990299996</v>
      </c>
      <c r="F33" s="389">
        <v>1.3313425488038317</v>
      </c>
      <c r="G33" s="389">
        <v>0.20351091799440832</v>
      </c>
      <c r="H33" s="389">
        <v>17.946233510124078</v>
      </c>
      <c r="I33" s="414">
        <v>4.2532428335762695</v>
      </c>
      <c r="J33" s="424">
        <v>18</v>
      </c>
      <c r="K33" s="48"/>
      <c r="S33" s="78"/>
      <c r="T33" s="78"/>
      <c r="U33" s="78"/>
      <c r="V33" s="78"/>
      <c r="W33" s="78"/>
      <c r="X33" s="78"/>
      <c r="Y33" s="78"/>
      <c r="Z33" s="78"/>
      <c r="AA33" s="78"/>
    </row>
    <row r="34" spans="1:27" ht="15" x14ac:dyDescent="0.2">
      <c r="A34" s="47"/>
      <c r="B34" s="43" t="s">
        <v>287</v>
      </c>
      <c r="C34" s="414">
        <v>78.130128516740413</v>
      </c>
      <c r="D34" s="389">
        <v>1.8729910834994343</v>
      </c>
      <c r="E34" s="414">
        <v>17.739544908599999</v>
      </c>
      <c r="F34" s="389">
        <v>0.39073323775197849</v>
      </c>
      <c r="G34" s="389">
        <v>0.12915143805215981</v>
      </c>
      <c r="H34" s="389">
        <v>-77.294872995378384</v>
      </c>
      <c r="I34" s="414">
        <v>-60.390583608140417</v>
      </c>
      <c r="J34" s="424">
        <v>19</v>
      </c>
      <c r="K34" s="48"/>
      <c r="O34" s="97"/>
      <c r="P34" s="97"/>
      <c r="Q34" s="97"/>
      <c r="R34" s="97"/>
      <c r="S34" s="78"/>
      <c r="T34" s="149"/>
      <c r="U34" s="149"/>
      <c r="V34" s="150"/>
      <c r="W34" s="151"/>
      <c r="X34" s="78"/>
      <c r="Y34" s="78"/>
      <c r="Z34" s="78"/>
      <c r="AA34" s="78"/>
    </row>
    <row r="35" spans="1:27" ht="15" x14ac:dyDescent="0.2">
      <c r="A35" s="47"/>
      <c r="B35" s="43" t="s">
        <v>288</v>
      </c>
      <c r="C35" s="414">
        <v>97.739116459618714</v>
      </c>
      <c r="D35" s="389">
        <v>3.003949352251388</v>
      </c>
      <c r="E35" s="414">
        <v>10.503710338899999</v>
      </c>
      <c r="F35" s="389">
        <v>0.36136379499007809</v>
      </c>
      <c r="G35" s="389">
        <v>7.6471482337442553E-2</v>
      </c>
      <c r="H35" s="389">
        <v>-89.253319735870903</v>
      </c>
      <c r="I35" s="414">
        <v>-87.235406120718721</v>
      </c>
      <c r="J35" s="424">
        <v>20</v>
      </c>
      <c r="K35" s="48"/>
      <c r="O35" s="97"/>
      <c r="P35" s="97"/>
      <c r="Q35" s="97"/>
      <c r="R35" s="97"/>
      <c r="S35" s="78"/>
      <c r="T35" s="149"/>
      <c r="U35" s="149"/>
      <c r="V35" s="150"/>
      <c r="W35" s="151"/>
      <c r="X35" s="78"/>
      <c r="Y35" s="78"/>
      <c r="Z35" s="78"/>
      <c r="AA35" s="78"/>
    </row>
    <row r="36" spans="1:27" ht="15" x14ac:dyDescent="0.2">
      <c r="A36" s="47"/>
      <c r="B36" s="81"/>
      <c r="C36" s="242"/>
      <c r="D36" s="243"/>
      <c r="E36" s="146"/>
      <c r="F36" s="322"/>
      <c r="G36" s="330"/>
      <c r="H36" s="322"/>
      <c r="I36" s="146"/>
      <c r="J36" s="245"/>
      <c r="K36" s="48"/>
      <c r="M36" s="97"/>
      <c r="N36" s="97"/>
      <c r="O36" s="97"/>
      <c r="P36" s="97"/>
      <c r="Q36" s="97"/>
      <c r="R36" s="97"/>
      <c r="S36" s="78"/>
      <c r="T36" s="149"/>
      <c r="U36" s="149"/>
      <c r="V36" s="150"/>
      <c r="W36" s="151"/>
      <c r="X36" s="78"/>
      <c r="Y36" s="78"/>
      <c r="Z36" s="78"/>
      <c r="AA36" s="78"/>
    </row>
    <row r="37" spans="1:27" ht="15" x14ac:dyDescent="0.2">
      <c r="A37" s="47"/>
      <c r="B37" s="39" t="s">
        <v>280</v>
      </c>
      <c r="C37" s="242"/>
      <c r="D37" s="243"/>
      <c r="E37" s="146"/>
      <c r="F37" s="322"/>
      <c r="G37" s="330"/>
      <c r="H37" s="322"/>
      <c r="I37" s="146"/>
      <c r="J37" s="245"/>
      <c r="K37" s="48"/>
      <c r="M37" s="97"/>
      <c r="N37" s="97"/>
      <c r="O37" s="97"/>
      <c r="P37" s="97"/>
      <c r="Q37" s="97"/>
      <c r="R37" s="97"/>
      <c r="S37" s="78"/>
      <c r="T37" s="149"/>
      <c r="U37" s="149"/>
      <c r="V37" s="150"/>
      <c r="W37" s="151"/>
      <c r="X37" s="78"/>
      <c r="Y37" s="78"/>
      <c r="Z37" s="78"/>
      <c r="AA37" s="78"/>
    </row>
    <row r="38" spans="1:27" ht="15" x14ac:dyDescent="0.2">
      <c r="A38" s="47"/>
      <c r="B38" s="83" t="s">
        <v>268</v>
      </c>
      <c r="C38" s="76">
        <v>2273.6476544505704</v>
      </c>
      <c r="D38" s="71">
        <v>7.4167965634278312</v>
      </c>
      <c r="E38" s="41">
        <v>1055.5238940809998</v>
      </c>
      <c r="F38" s="69">
        <v>3.1879193921975664</v>
      </c>
      <c r="G38" s="73">
        <v>48.378855407599673</v>
      </c>
      <c r="H38" s="69">
        <v>-53.575748994579008</v>
      </c>
      <c r="I38" s="41">
        <v>-1218.1237603695706</v>
      </c>
      <c r="J38" s="75">
        <v>1</v>
      </c>
      <c r="K38" s="48"/>
      <c r="M38" s="97"/>
      <c r="N38" s="97"/>
      <c r="O38" s="97"/>
      <c r="P38" s="97"/>
      <c r="Q38" s="97"/>
      <c r="R38" s="97"/>
      <c r="S38" s="78"/>
      <c r="T38" s="149"/>
      <c r="U38" s="149"/>
      <c r="V38" s="150"/>
      <c r="W38" s="151"/>
      <c r="X38" s="78"/>
      <c r="Y38" s="78"/>
      <c r="Z38" s="78"/>
      <c r="AA38" s="78"/>
    </row>
    <row r="39" spans="1:27" ht="15" x14ac:dyDescent="0.2">
      <c r="A39" s="47"/>
      <c r="B39" s="80" t="s">
        <v>269</v>
      </c>
      <c r="C39" s="40">
        <v>113.58738228862568</v>
      </c>
      <c r="D39" s="70">
        <v>1.7917460350680634</v>
      </c>
      <c r="E39" s="40">
        <v>275.94030128700007</v>
      </c>
      <c r="F39" s="70">
        <v>4.0740186773155713</v>
      </c>
      <c r="G39" s="74">
        <v>12.647440775100849</v>
      </c>
      <c r="H39" s="70">
        <v>142.93217761268187</v>
      </c>
      <c r="I39" s="40">
        <v>162.35291899837438</v>
      </c>
      <c r="J39" s="67">
        <v>2</v>
      </c>
      <c r="K39" s="48"/>
      <c r="M39" s="97"/>
      <c r="N39" s="97"/>
      <c r="O39" s="97"/>
      <c r="P39" s="97"/>
      <c r="Q39" s="97"/>
      <c r="R39" s="97"/>
      <c r="S39" s="78"/>
      <c r="T39" s="149"/>
      <c r="U39" s="149"/>
      <c r="V39" s="150"/>
      <c r="W39" s="151"/>
      <c r="X39" s="78"/>
      <c r="Y39" s="78"/>
      <c r="Z39" s="78"/>
      <c r="AA39" s="78"/>
    </row>
    <row r="40" spans="1:27" ht="15" x14ac:dyDescent="0.2">
      <c r="A40" s="47"/>
      <c r="B40" s="83" t="s">
        <v>273</v>
      </c>
      <c r="C40" s="76">
        <v>154.28311346139708</v>
      </c>
      <c r="D40" s="71">
        <v>3.3193488023320263</v>
      </c>
      <c r="E40" s="41">
        <v>241.22599236419995</v>
      </c>
      <c r="F40" s="69">
        <v>4.6382725184996403</v>
      </c>
      <c r="G40" s="73">
        <v>11.056346019815265</v>
      </c>
      <c r="H40" s="69">
        <v>56.352815905907107</v>
      </c>
      <c r="I40" s="41">
        <v>86.942878902802875</v>
      </c>
      <c r="J40" s="75">
        <v>3</v>
      </c>
      <c r="K40" s="48"/>
      <c r="M40" s="97"/>
      <c r="N40" s="97"/>
      <c r="O40" s="97"/>
      <c r="P40" s="97"/>
      <c r="Q40" s="97"/>
      <c r="R40" s="97"/>
      <c r="S40" s="78"/>
      <c r="T40" s="149"/>
      <c r="U40" s="149"/>
      <c r="V40" s="150"/>
      <c r="W40" s="151"/>
      <c r="X40" s="78"/>
      <c r="Y40" s="78"/>
      <c r="Z40" s="78"/>
      <c r="AA40" s="78"/>
    </row>
    <row r="41" spans="1:27" ht="15" x14ac:dyDescent="0.2">
      <c r="A41" s="47"/>
      <c r="B41" s="83" t="s">
        <v>270</v>
      </c>
      <c r="C41" s="76">
        <v>171.43200906740236</v>
      </c>
      <c r="D41" s="71">
        <v>2.9289220697495226</v>
      </c>
      <c r="E41" s="41">
        <v>200.8733699956</v>
      </c>
      <c r="F41" s="69">
        <v>2.8915381229390573</v>
      </c>
      <c r="G41" s="73">
        <v>9.2068249489657248</v>
      </c>
      <c r="H41" s="69">
        <v>17.173782824082817</v>
      </c>
      <c r="I41" s="41">
        <v>29.441360928197639</v>
      </c>
      <c r="J41" s="75">
        <v>4</v>
      </c>
      <c r="K41" s="48"/>
      <c r="M41" s="97"/>
      <c r="N41" s="97"/>
      <c r="O41" s="97"/>
      <c r="P41" s="97"/>
      <c r="Q41" s="97"/>
      <c r="R41" s="97"/>
      <c r="S41" s="78"/>
      <c r="T41" s="149"/>
      <c r="U41" s="149"/>
      <c r="V41" s="150"/>
      <c r="W41" s="151"/>
      <c r="X41" s="78"/>
      <c r="Y41" s="78"/>
      <c r="Z41" s="78"/>
      <c r="AA41" s="78"/>
    </row>
    <row r="42" spans="1:27" ht="15" x14ac:dyDescent="0.2">
      <c r="A42" s="47"/>
      <c r="B42" s="83" t="s">
        <v>261</v>
      </c>
      <c r="C42" s="76">
        <v>188.231590153436</v>
      </c>
      <c r="D42" s="71">
        <v>4.8933307371828931</v>
      </c>
      <c r="E42" s="41">
        <v>114.33566880439999</v>
      </c>
      <c r="F42" s="69">
        <v>2.7214843521938876</v>
      </c>
      <c r="G42" s="73">
        <v>5.2404581459856523</v>
      </c>
      <c r="H42" s="69">
        <v>-39.257980708126695</v>
      </c>
      <c r="I42" s="41">
        <v>-73.895921349036016</v>
      </c>
      <c r="J42" s="75">
        <v>5</v>
      </c>
      <c r="K42" s="48"/>
      <c r="M42" s="97"/>
      <c r="N42" s="97"/>
      <c r="O42" s="97"/>
      <c r="P42" s="97"/>
      <c r="Q42" s="97"/>
      <c r="R42" s="97"/>
      <c r="S42" s="78"/>
      <c r="T42" s="149"/>
      <c r="U42" s="149"/>
      <c r="V42" s="150"/>
      <c r="W42" s="151"/>
      <c r="X42" s="78"/>
      <c r="Y42" s="78"/>
      <c r="Z42" s="78"/>
      <c r="AA42" s="78"/>
    </row>
    <row r="43" spans="1:27" ht="15" x14ac:dyDescent="0.2">
      <c r="A43" s="47"/>
      <c r="B43" s="83" t="s">
        <v>278</v>
      </c>
      <c r="C43" s="76">
        <v>141.34406818125362</v>
      </c>
      <c r="D43" s="71">
        <v>2.7646243109330779</v>
      </c>
      <c r="E43" s="41">
        <v>96.933390015399993</v>
      </c>
      <c r="F43" s="69">
        <v>1.6093590738747603</v>
      </c>
      <c r="G43" s="73">
        <v>4.4428425410553833</v>
      </c>
      <c r="H43" s="69">
        <v>-31.420263147444761</v>
      </c>
      <c r="I43" s="41">
        <v>-44.410678165853625</v>
      </c>
      <c r="J43" s="75">
        <v>6</v>
      </c>
      <c r="K43" s="48"/>
      <c r="M43" s="97"/>
      <c r="N43" s="97"/>
      <c r="O43" s="97"/>
      <c r="P43" s="97"/>
      <c r="Q43" s="97"/>
      <c r="R43" s="97"/>
      <c r="S43" s="78"/>
      <c r="T43" s="149"/>
      <c r="U43" s="149"/>
      <c r="V43" s="150"/>
      <c r="W43" s="151"/>
      <c r="X43" s="78"/>
      <c r="Y43" s="78"/>
      <c r="Z43" s="78"/>
      <c r="AA43" s="78"/>
    </row>
    <row r="44" spans="1:27" ht="15" x14ac:dyDescent="0.2">
      <c r="A44" s="47"/>
      <c r="B44" s="83" t="s">
        <v>277</v>
      </c>
      <c r="C44" s="41">
        <v>314.89629673233048</v>
      </c>
      <c r="D44" s="69">
        <v>4.0021579088849091</v>
      </c>
      <c r="E44" s="41">
        <v>68.22083962260001</v>
      </c>
      <c r="F44" s="69">
        <v>0.86597814225531056</v>
      </c>
      <c r="G44" s="73">
        <v>3.1268322341109789</v>
      </c>
      <c r="H44" s="69">
        <v>-78.335458266570413</v>
      </c>
      <c r="I44" s="41">
        <v>-246.67545710973047</v>
      </c>
      <c r="J44" s="75">
        <v>7</v>
      </c>
      <c r="K44" s="48"/>
      <c r="M44" s="97"/>
      <c r="N44" s="97"/>
      <c r="O44" s="97"/>
      <c r="P44" s="97"/>
      <c r="Q44" s="97"/>
      <c r="R44" s="97"/>
      <c r="S44" s="78"/>
      <c r="T44" s="149"/>
      <c r="U44" s="149"/>
      <c r="V44" s="150"/>
      <c r="W44" s="151"/>
      <c r="X44" s="78"/>
      <c r="Y44" s="78"/>
      <c r="Z44" s="78"/>
      <c r="AA44" s="78"/>
    </row>
    <row r="45" spans="1:27" ht="15" x14ac:dyDescent="0.2">
      <c r="A45" s="47"/>
      <c r="B45" s="83" t="s">
        <v>285</v>
      </c>
      <c r="C45" s="76">
        <v>65.203911772899488</v>
      </c>
      <c r="D45" s="71">
        <v>5.2911845101751096</v>
      </c>
      <c r="E45" s="41">
        <v>63</v>
      </c>
      <c r="F45" s="69">
        <v>5.7377049180327866</v>
      </c>
      <c r="G45" s="73">
        <v>2.8875404031781104</v>
      </c>
      <c r="H45" s="69">
        <v>-3.3800299904943598</v>
      </c>
      <c r="I45" s="41">
        <v>-2.2039117728994881</v>
      </c>
      <c r="J45" s="75">
        <v>8</v>
      </c>
      <c r="K45" s="48"/>
      <c r="M45" s="97"/>
      <c r="N45" s="97"/>
      <c r="O45" s="97"/>
      <c r="P45" s="97"/>
      <c r="Q45" s="97"/>
      <c r="R45" s="97"/>
      <c r="S45" s="78"/>
      <c r="T45" s="149"/>
      <c r="U45" s="149"/>
      <c r="V45" s="150"/>
      <c r="W45" s="151"/>
      <c r="X45" s="78"/>
      <c r="Y45" s="78"/>
      <c r="Z45" s="78"/>
      <c r="AA45" s="78"/>
    </row>
    <row r="46" spans="1:27" ht="15" x14ac:dyDescent="0.2">
      <c r="A46" s="47"/>
      <c r="B46" s="83" t="s">
        <v>290</v>
      </c>
      <c r="C46" s="76">
        <v>54.081479031919308</v>
      </c>
      <c r="D46" s="71">
        <v>5.2685927148872578</v>
      </c>
      <c r="E46" s="41">
        <v>29</v>
      </c>
      <c r="F46" s="69">
        <v>3.2805429864253397</v>
      </c>
      <c r="G46" s="73">
        <v>1.3291852649550033</v>
      </c>
      <c r="H46" s="69">
        <v>-46.377206172775018</v>
      </c>
      <c r="I46" s="41">
        <v>-25.081479031919308</v>
      </c>
      <c r="J46" s="75">
        <v>9</v>
      </c>
      <c r="K46" s="48"/>
      <c r="M46" s="97"/>
      <c r="N46" s="97"/>
      <c r="O46" s="97"/>
      <c r="P46" s="97"/>
      <c r="Q46" s="97"/>
      <c r="R46" s="97"/>
      <c r="S46" s="78"/>
      <c r="T46" s="149"/>
      <c r="U46" s="149"/>
      <c r="V46" s="150"/>
      <c r="W46" s="151"/>
      <c r="X46" s="78"/>
      <c r="Y46" s="78"/>
      <c r="Z46" s="78"/>
      <c r="AA46" s="78"/>
    </row>
    <row r="47" spans="1:27" ht="15" x14ac:dyDescent="0.2">
      <c r="A47" s="47"/>
      <c r="B47" s="83" t="s">
        <v>282</v>
      </c>
      <c r="C47" s="76">
        <v>38.632609877832422</v>
      </c>
      <c r="D47" s="71">
        <v>1.7502069295078175</v>
      </c>
      <c r="E47" s="41">
        <v>23.734197109400004</v>
      </c>
      <c r="F47" s="69">
        <v>0.94066287982315588</v>
      </c>
      <c r="G47" s="73">
        <v>1.0878325887362799</v>
      </c>
      <c r="H47" s="69">
        <v>-38.564344515023819</v>
      </c>
      <c r="I47" s="41">
        <v>-14.898412768432419</v>
      </c>
      <c r="J47" s="75">
        <v>10</v>
      </c>
      <c r="K47" s="48"/>
      <c r="M47" s="97"/>
      <c r="N47" s="97"/>
      <c r="O47" s="97"/>
      <c r="P47" s="97"/>
      <c r="Q47" s="97"/>
      <c r="R47" s="97"/>
      <c r="S47" s="78"/>
      <c r="T47" s="149"/>
      <c r="U47" s="149"/>
      <c r="V47" s="150"/>
      <c r="W47" s="151"/>
      <c r="X47" s="78"/>
      <c r="Y47" s="78"/>
      <c r="AA47" s="78"/>
    </row>
    <row r="48" spans="1:27" ht="15" x14ac:dyDescent="0.2">
      <c r="A48" s="47"/>
      <c r="B48" s="83" t="s">
        <v>283</v>
      </c>
      <c r="C48" s="76">
        <v>1.9643370800921343</v>
      </c>
      <c r="D48" s="71">
        <v>0.15119572013228</v>
      </c>
      <c r="E48" s="41">
        <v>13</v>
      </c>
      <c r="F48" s="69">
        <v>1.6434892541087229</v>
      </c>
      <c r="G48" s="73">
        <v>0.59584167049707049</v>
      </c>
      <c r="H48" s="69">
        <v>561.80087581456507</v>
      </c>
      <c r="I48" s="41">
        <v>11.035662919907866</v>
      </c>
      <c r="J48" s="75">
        <v>11</v>
      </c>
      <c r="K48" s="48"/>
      <c r="M48" s="97"/>
      <c r="N48" s="97"/>
      <c r="O48" s="97"/>
      <c r="P48" s="97"/>
      <c r="Q48" s="97"/>
      <c r="R48" s="97"/>
      <c r="S48" s="78"/>
      <c r="T48" s="149"/>
      <c r="U48" s="149"/>
      <c r="V48" s="150"/>
      <c r="W48" s="151"/>
      <c r="X48" s="78"/>
      <c r="Y48" s="78"/>
      <c r="Z48" s="78"/>
      <c r="AA48" s="78"/>
    </row>
    <row r="49" spans="1:18" x14ac:dyDescent="0.2">
      <c r="A49" s="47"/>
      <c r="B49" s="43"/>
      <c r="C49" s="43"/>
      <c r="D49" s="43"/>
      <c r="E49" s="43"/>
      <c r="F49" s="43"/>
      <c r="G49" s="43"/>
      <c r="H49" s="43"/>
      <c r="I49" s="43"/>
      <c r="J49" s="43"/>
      <c r="K49" s="48"/>
      <c r="R49" s="148"/>
    </row>
    <row r="50" spans="1:18" x14ac:dyDescent="0.2">
      <c r="A50" s="181" t="s">
        <v>134</v>
      </c>
      <c r="B50" s="50"/>
      <c r="C50" s="50"/>
      <c r="D50" s="50"/>
      <c r="E50" s="50"/>
      <c r="F50" s="50"/>
      <c r="G50" s="50"/>
      <c r="H50" s="50"/>
      <c r="I50" s="50"/>
      <c r="J50" s="50"/>
      <c r="K50" s="51"/>
    </row>
  </sheetData>
  <sortState ref="B38:L48">
    <sortCondition descending="1" ref="E38:E48"/>
  </sortState>
  <mergeCells count="8">
    <mergeCell ref="C8:J8"/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81" orientation="portrait" horizontalDpi="4294967294" r:id="rId1"/>
  <headerFooter>
    <oddFooter>&amp;CPágina 36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C50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42578125" style="13" customWidth="1"/>
    <col min="3" max="3" width="11" style="13" customWidth="1"/>
    <col min="4" max="4" width="11.85546875" style="13" customWidth="1"/>
    <col min="5" max="5" width="11" style="13" customWidth="1"/>
    <col min="6" max="6" width="12.42578125" style="13" customWidth="1"/>
    <col min="7" max="7" width="16.7109375" style="13" customWidth="1"/>
    <col min="8" max="8" width="7.85546875" style="13" bestFit="1" customWidth="1"/>
    <col min="9" max="9" width="11.28515625" style="13" bestFit="1" customWidth="1"/>
    <col min="10" max="10" width="10.85546875" style="13" customWidth="1"/>
    <col min="11" max="11" width="1.85546875" style="13" customWidth="1"/>
    <col min="12" max="12" width="18" style="78" bestFit="1" customWidth="1"/>
    <col min="13" max="13" width="8.42578125" style="78" bestFit="1" customWidth="1"/>
    <col min="14" max="15" width="10.140625" style="78" bestFit="1" customWidth="1"/>
    <col min="16" max="16" width="8.42578125" style="78" bestFit="1" customWidth="1"/>
    <col min="17" max="18" width="10.140625" style="78" bestFit="1" customWidth="1"/>
    <col min="19" max="19" width="11.42578125" style="13"/>
    <col min="20" max="20" width="11.5703125" style="13" bestFit="1" customWidth="1"/>
    <col min="21" max="22" width="12.7109375" style="13" bestFit="1" customWidth="1"/>
    <col min="23" max="23" width="11.5703125" style="13" bestFit="1" customWidth="1"/>
    <col min="24" max="16384" width="11.42578125" style="13"/>
  </cols>
  <sheetData>
    <row r="1" spans="1:29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29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29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29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29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9"/>
    </row>
    <row r="6" spans="1:29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29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29" ht="15" x14ac:dyDescent="0.25">
      <c r="A8" s="47"/>
      <c r="B8" s="58"/>
      <c r="C8" s="581" t="s">
        <v>248</v>
      </c>
      <c r="D8" s="581"/>
      <c r="E8" s="581"/>
      <c r="F8" s="581"/>
      <c r="G8" s="581"/>
      <c r="H8" s="581"/>
      <c r="I8" s="581"/>
      <c r="J8" s="581"/>
      <c r="K8" s="48"/>
    </row>
    <row r="9" spans="1:29" ht="15" x14ac:dyDescent="0.25">
      <c r="A9" s="47"/>
      <c r="B9" s="58"/>
      <c r="C9" s="581" t="s">
        <v>310</v>
      </c>
      <c r="D9" s="581"/>
      <c r="E9" s="581"/>
      <c r="F9" s="581"/>
      <c r="G9" s="581"/>
      <c r="H9" s="581"/>
      <c r="I9" s="581"/>
      <c r="J9" s="581"/>
      <c r="K9" s="48"/>
    </row>
    <row r="10" spans="1:29" ht="15" x14ac:dyDescent="0.25">
      <c r="A10" s="47"/>
      <c r="C10" s="581" t="s">
        <v>143</v>
      </c>
      <c r="D10" s="581"/>
      <c r="E10" s="581"/>
      <c r="F10" s="581"/>
      <c r="G10" s="581"/>
      <c r="H10" s="581"/>
      <c r="I10" s="581"/>
      <c r="J10" s="581"/>
      <c r="K10" s="48"/>
    </row>
    <row r="11" spans="1:29" ht="15" x14ac:dyDescent="0.25">
      <c r="A11" s="47"/>
      <c r="B11" s="90"/>
      <c r="C11" s="106"/>
      <c r="D11" s="106"/>
      <c r="E11" s="106"/>
      <c r="F11" s="106"/>
      <c r="G11" s="106"/>
      <c r="H11" s="106"/>
      <c r="I11" s="106"/>
      <c r="J11" s="106"/>
      <c r="K11" s="48"/>
    </row>
    <row r="12" spans="1:29" ht="15" customHeight="1" x14ac:dyDescent="0.25">
      <c r="A12" s="47"/>
      <c r="B12" s="43"/>
      <c r="C12" s="586">
        <v>2014</v>
      </c>
      <c r="D12" s="586"/>
      <c r="E12" s="592">
        <v>2017</v>
      </c>
      <c r="F12" s="592"/>
      <c r="G12" s="583" t="s">
        <v>311</v>
      </c>
      <c r="H12" s="582" t="s">
        <v>96</v>
      </c>
      <c r="I12" s="582"/>
      <c r="J12" s="593" t="s">
        <v>100</v>
      </c>
      <c r="K12" s="48"/>
      <c r="S12" s="137"/>
      <c r="T12" s="137"/>
      <c r="U12" s="137"/>
      <c r="V12" s="137"/>
      <c r="W12" s="137"/>
      <c r="X12" s="137"/>
      <c r="Y12" s="137"/>
      <c r="Z12" s="136"/>
      <c r="AA12" s="137"/>
      <c r="AB12" s="137"/>
      <c r="AC12" s="137"/>
    </row>
    <row r="13" spans="1:29" ht="42" customHeight="1" x14ac:dyDescent="0.2">
      <c r="A13" s="47"/>
      <c r="B13" s="43"/>
      <c r="C13" s="273" t="s">
        <v>76</v>
      </c>
      <c r="D13" s="272" t="s">
        <v>308</v>
      </c>
      <c r="E13" s="273" t="s">
        <v>76</v>
      </c>
      <c r="F13" s="272" t="s">
        <v>309</v>
      </c>
      <c r="G13" s="583"/>
      <c r="H13" s="107" t="s">
        <v>0</v>
      </c>
      <c r="I13" s="14" t="s">
        <v>76</v>
      </c>
      <c r="J13" s="593"/>
      <c r="K13" s="48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</row>
    <row r="14" spans="1:29" ht="9" customHeight="1" x14ac:dyDescent="0.2">
      <c r="A14" s="47"/>
      <c r="B14" s="43"/>
      <c r="C14" s="49"/>
      <c r="D14" s="49"/>
      <c r="E14" s="49"/>
      <c r="F14" s="49"/>
      <c r="G14" s="49"/>
      <c r="H14" s="49"/>
      <c r="I14" s="49"/>
      <c r="K14" s="48"/>
      <c r="S14" s="137"/>
      <c r="T14" s="152"/>
      <c r="U14" s="152"/>
      <c r="V14" s="152"/>
      <c r="W14" s="152"/>
      <c r="X14" s="137"/>
      <c r="Y14" s="137"/>
      <c r="AA14" s="137"/>
      <c r="AB14" s="137"/>
      <c r="AC14" s="137"/>
    </row>
    <row r="15" spans="1:29" ht="15" customHeight="1" x14ac:dyDescent="0.25">
      <c r="A15" s="47"/>
      <c r="B15" s="57" t="s">
        <v>281</v>
      </c>
      <c r="C15" s="49"/>
      <c r="D15" s="49"/>
      <c r="E15" s="49"/>
      <c r="F15" s="49"/>
      <c r="G15" s="49"/>
      <c r="H15" s="49"/>
      <c r="I15" s="49"/>
      <c r="K15" s="48"/>
      <c r="L15" s="97">
        <f>SUM(E16:E35)</f>
        <v>411987.49772006361</v>
      </c>
      <c r="M15" s="97">
        <f>SUM(E38:E48)</f>
        <v>73247.572853832346</v>
      </c>
      <c r="N15" s="399"/>
      <c r="O15" s="399"/>
      <c r="S15" s="137"/>
      <c r="T15" s="152"/>
      <c r="U15" s="152"/>
      <c r="V15" s="152"/>
      <c r="W15" s="152"/>
      <c r="X15" s="137"/>
      <c r="Y15" s="137"/>
      <c r="AA15" s="137"/>
      <c r="AB15" s="137"/>
      <c r="AC15" s="137"/>
    </row>
    <row r="16" spans="1:29" ht="15" customHeight="1" x14ac:dyDescent="0.25">
      <c r="A16" s="47"/>
      <c r="B16" s="43" t="s">
        <v>275</v>
      </c>
      <c r="C16" s="414">
        <v>139721.58465773644</v>
      </c>
      <c r="D16" s="389">
        <v>93.120217181603621</v>
      </c>
      <c r="E16" s="414">
        <v>150463.06908068611</v>
      </c>
      <c r="F16" s="389">
        <v>95.582949536798523</v>
      </c>
      <c r="G16" s="389">
        <v>36.521270648587119</v>
      </c>
      <c r="H16" s="389">
        <v>7.6877774105283292</v>
      </c>
      <c r="I16" s="414">
        <v>10741.484422949667</v>
      </c>
      <c r="J16" s="415">
        <v>1</v>
      </c>
      <c r="K16" s="48"/>
      <c r="S16" s="137"/>
      <c r="T16" s="152"/>
      <c r="U16" s="152"/>
      <c r="V16" s="152"/>
      <c r="W16" s="152"/>
      <c r="X16" s="137"/>
      <c r="Y16" s="137"/>
      <c r="AA16" s="137"/>
      <c r="AB16" s="137"/>
      <c r="AC16" s="137"/>
    </row>
    <row r="17" spans="1:29" ht="15" customHeight="1" x14ac:dyDescent="0.25">
      <c r="A17" s="47"/>
      <c r="B17" s="43" t="s">
        <v>266</v>
      </c>
      <c r="C17" s="414">
        <v>33156.398690829839</v>
      </c>
      <c r="D17" s="389">
        <v>94.348768659385115</v>
      </c>
      <c r="E17" s="414">
        <v>37095.776734406158</v>
      </c>
      <c r="F17" s="389">
        <v>98.006168180331173</v>
      </c>
      <c r="G17" s="389">
        <v>9.0041025370172552</v>
      </c>
      <c r="H17" s="389">
        <v>11.881200007001503</v>
      </c>
      <c r="I17" s="414">
        <v>3939.3780435763183</v>
      </c>
      <c r="J17" s="415">
        <v>2</v>
      </c>
      <c r="K17" s="48"/>
      <c r="S17" s="137"/>
      <c r="T17" s="152"/>
      <c r="U17" s="152"/>
      <c r="V17" s="152"/>
      <c r="W17" s="152"/>
      <c r="X17" s="137"/>
      <c r="Y17" s="137"/>
      <c r="AA17" s="137"/>
      <c r="AB17" s="137"/>
      <c r="AC17" s="137"/>
    </row>
    <row r="18" spans="1:29" ht="15" customHeight="1" x14ac:dyDescent="0.25">
      <c r="A18" s="47"/>
      <c r="B18" s="43" t="s">
        <v>264</v>
      </c>
      <c r="C18" s="414">
        <v>32814.049139483679</v>
      </c>
      <c r="D18" s="389">
        <v>97.041853929181173</v>
      </c>
      <c r="E18" s="414">
        <v>36880.814635067152</v>
      </c>
      <c r="F18" s="389">
        <v>96.361914727724255</v>
      </c>
      <c r="G18" s="389">
        <v>8.9519256868631594</v>
      </c>
      <c r="H18" s="389">
        <v>12.393366872514733</v>
      </c>
      <c r="I18" s="414">
        <v>4066.7654955834732</v>
      </c>
      <c r="J18" s="415">
        <v>3</v>
      </c>
      <c r="K18" s="48"/>
      <c r="S18" s="137"/>
      <c r="T18" s="152"/>
      <c r="U18" s="152"/>
      <c r="V18" s="152"/>
      <c r="W18" s="152"/>
      <c r="X18" s="137"/>
      <c r="Y18" s="137"/>
      <c r="AA18" s="137"/>
      <c r="AB18" s="137"/>
      <c r="AC18" s="137"/>
    </row>
    <row r="19" spans="1:29" ht="15" customHeight="1" x14ac:dyDescent="0.25">
      <c r="A19" s="47"/>
      <c r="B19" s="43" t="s">
        <v>260</v>
      </c>
      <c r="C19" s="414">
        <v>28238.496763612395</v>
      </c>
      <c r="D19" s="389">
        <v>97.067533715287979</v>
      </c>
      <c r="E19" s="414">
        <v>32811.9704509082</v>
      </c>
      <c r="F19" s="389">
        <v>98.368380534092708</v>
      </c>
      <c r="G19" s="389">
        <v>7.9643121775513706</v>
      </c>
      <c r="H19" s="389">
        <v>16.195882258113325</v>
      </c>
      <c r="I19" s="414">
        <v>4573.4736872958056</v>
      </c>
      <c r="J19" s="415">
        <v>4</v>
      </c>
      <c r="K19" s="48"/>
      <c r="S19" s="137"/>
      <c r="T19" s="152"/>
      <c r="U19" s="152"/>
      <c r="V19" s="152"/>
      <c r="W19" s="152"/>
      <c r="X19" s="137"/>
      <c r="Y19" s="137"/>
      <c r="AA19" s="137"/>
      <c r="AB19" s="137"/>
      <c r="AC19" s="137"/>
    </row>
    <row r="20" spans="1:29" ht="15" customHeight="1" x14ac:dyDescent="0.25">
      <c r="A20" s="47"/>
      <c r="B20" s="83" t="s">
        <v>279</v>
      </c>
      <c r="C20" s="423">
        <v>29278.943851663094</v>
      </c>
      <c r="D20" s="77">
        <v>97.19753819134651</v>
      </c>
      <c r="E20" s="421">
        <v>32783.637533560119</v>
      </c>
      <c r="F20" s="73">
        <v>98.157479251182167</v>
      </c>
      <c r="G20" s="389">
        <v>7.9574350471760855</v>
      </c>
      <c r="H20" s="389">
        <v>11.970014012981389</v>
      </c>
      <c r="I20" s="414">
        <v>3504.6936818970244</v>
      </c>
      <c r="J20" s="415">
        <v>5</v>
      </c>
      <c r="K20" s="48"/>
      <c r="M20" s="97"/>
      <c r="S20" s="137"/>
      <c r="T20" s="152"/>
      <c r="U20" s="152"/>
      <c r="V20" s="152"/>
      <c r="W20" s="152"/>
      <c r="X20" s="137"/>
      <c r="Y20" s="137"/>
      <c r="AA20" s="137"/>
      <c r="AB20" s="137"/>
      <c r="AC20" s="137"/>
    </row>
    <row r="21" spans="1:29" ht="15" customHeight="1" x14ac:dyDescent="0.25">
      <c r="A21" s="47"/>
      <c r="B21" s="43" t="s">
        <v>272</v>
      </c>
      <c r="C21" s="414">
        <v>20980.560168638654</v>
      </c>
      <c r="D21" s="389">
        <v>96.221169455639327</v>
      </c>
      <c r="E21" s="414">
        <v>23809.581782462687</v>
      </c>
      <c r="F21" s="389">
        <v>97.126211942706959</v>
      </c>
      <c r="G21" s="389">
        <v>5.7792000762704623</v>
      </c>
      <c r="H21" s="389">
        <v>13.484013730256827</v>
      </c>
      <c r="I21" s="414">
        <v>2829.0216138240321</v>
      </c>
      <c r="J21" s="415">
        <v>6</v>
      </c>
      <c r="K21" s="48"/>
      <c r="S21" s="137"/>
      <c r="T21" s="152"/>
      <c r="U21" s="152"/>
      <c r="V21" s="152"/>
      <c r="W21" s="152"/>
      <c r="X21" s="137"/>
      <c r="Y21" s="137"/>
      <c r="AA21" s="137"/>
      <c r="AB21" s="137"/>
      <c r="AC21" s="137"/>
    </row>
    <row r="22" spans="1:29" ht="15" customHeight="1" x14ac:dyDescent="0.25">
      <c r="A22" s="47"/>
      <c r="B22" s="43" t="s">
        <v>271</v>
      </c>
      <c r="C22" s="414">
        <v>19142.036498186932</v>
      </c>
      <c r="D22" s="389">
        <v>98.905171090389103</v>
      </c>
      <c r="E22" s="414">
        <v>21463.365074457095</v>
      </c>
      <c r="F22" s="389">
        <v>96.173337103590143</v>
      </c>
      <c r="G22" s="389">
        <v>5.2097127202245774</v>
      </c>
      <c r="H22" s="389">
        <v>12.126863181407233</v>
      </c>
      <c r="I22" s="414">
        <v>2321.3285762701635</v>
      </c>
      <c r="J22" s="415">
        <v>7</v>
      </c>
      <c r="K22" s="48"/>
      <c r="S22" s="137"/>
      <c r="T22" s="152"/>
      <c r="U22" s="152"/>
      <c r="V22" s="152"/>
      <c r="W22" s="152"/>
      <c r="X22" s="137"/>
      <c r="Y22" s="137"/>
      <c r="AA22" s="137"/>
      <c r="AB22" s="137"/>
      <c r="AC22" s="137"/>
    </row>
    <row r="23" spans="1:29" ht="15" customHeight="1" x14ac:dyDescent="0.25">
      <c r="A23" s="47"/>
      <c r="B23" s="43" t="s">
        <v>265</v>
      </c>
      <c r="C23" s="414">
        <v>19411.516092332153</v>
      </c>
      <c r="D23" s="389">
        <v>98.432342465900405</v>
      </c>
      <c r="E23" s="414">
        <v>21054.451646895704</v>
      </c>
      <c r="F23" s="389">
        <v>97.536553511079589</v>
      </c>
      <c r="G23" s="389">
        <v>5.1104588764005987</v>
      </c>
      <c r="H23" s="389">
        <v>8.4637158001921176</v>
      </c>
      <c r="I23" s="414">
        <v>1642.9355545635517</v>
      </c>
      <c r="J23" s="415">
        <v>8</v>
      </c>
      <c r="K23" s="48"/>
      <c r="S23" s="137"/>
      <c r="T23" s="152"/>
      <c r="U23" s="152"/>
      <c r="V23" s="152"/>
      <c r="W23" s="152"/>
      <c r="X23" s="137"/>
      <c r="Y23" s="137"/>
      <c r="AA23" s="137"/>
      <c r="AB23" s="137"/>
      <c r="AC23" s="137"/>
    </row>
    <row r="24" spans="1:29" ht="15" customHeight="1" x14ac:dyDescent="0.25">
      <c r="A24" s="47"/>
      <c r="B24" s="43" t="s">
        <v>259</v>
      </c>
      <c r="C24" s="414">
        <v>10675.928162320075</v>
      </c>
      <c r="D24" s="389">
        <v>95.770599653902039</v>
      </c>
      <c r="E24" s="414">
        <v>11667.850982341821</v>
      </c>
      <c r="F24" s="389">
        <v>97.925146215277422</v>
      </c>
      <c r="G24" s="389">
        <v>2.8320886063076278</v>
      </c>
      <c r="H24" s="389">
        <v>9.2912092039235219</v>
      </c>
      <c r="I24" s="414">
        <v>991.92282002174579</v>
      </c>
      <c r="J24" s="415">
        <v>9</v>
      </c>
      <c r="K24" s="48"/>
      <c r="S24" s="137"/>
      <c r="T24" s="152"/>
      <c r="U24" s="152"/>
      <c r="V24" s="152"/>
      <c r="W24" s="152"/>
      <c r="X24" s="137"/>
      <c r="Y24" s="137"/>
      <c r="AA24" s="137"/>
      <c r="AB24" s="137"/>
      <c r="AC24" s="137"/>
    </row>
    <row r="25" spans="1:29" ht="15" customHeight="1" x14ac:dyDescent="0.25">
      <c r="A25" s="47"/>
      <c r="B25" s="43" t="s">
        <v>274</v>
      </c>
      <c r="C25" s="414">
        <v>6946.9594012488215</v>
      </c>
      <c r="D25" s="389">
        <v>97.826245886863745</v>
      </c>
      <c r="E25" s="414">
        <v>7424.839101656974</v>
      </c>
      <c r="F25" s="389">
        <v>95.83903893943571</v>
      </c>
      <c r="G25" s="389">
        <v>1.8022001013977342</v>
      </c>
      <c r="H25" s="389">
        <v>6.8789764385588148</v>
      </c>
      <c r="I25" s="414">
        <v>477.87970040815253</v>
      </c>
      <c r="J25" s="415">
        <v>10</v>
      </c>
      <c r="K25" s="48"/>
      <c r="S25" s="137"/>
      <c r="T25" s="152"/>
      <c r="U25" s="152"/>
      <c r="V25" s="152"/>
      <c r="W25" s="152"/>
      <c r="X25" s="137"/>
      <c r="Y25" s="137"/>
      <c r="AA25" s="137"/>
      <c r="AB25" s="137"/>
      <c r="AC25" s="137"/>
    </row>
    <row r="26" spans="1:29" ht="15" customHeight="1" x14ac:dyDescent="0.25">
      <c r="A26" s="47"/>
      <c r="B26" s="43" t="s">
        <v>276</v>
      </c>
      <c r="C26" s="414">
        <v>4888.6499577392105</v>
      </c>
      <c r="D26" s="389">
        <v>98.49238069599204</v>
      </c>
      <c r="E26" s="414">
        <v>5461.3956974654084</v>
      </c>
      <c r="F26" s="389">
        <v>97.471443580643282</v>
      </c>
      <c r="G26" s="389">
        <v>1.3256217064082623</v>
      </c>
      <c r="H26" s="389">
        <v>11.715826346279613</v>
      </c>
      <c r="I26" s="414">
        <v>572.74573972619783</v>
      </c>
      <c r="J26" s="415">
        <v>11</v>
      </c>
      <c r="K26" s="48"/>
      <c r="S26" s="137"/>
      <c r="T26" s="152"/>
      <c r="U26" s="152"/>
      <c r="V26" s="152"/>
      <c r="W26" s="152"/>
      <c r="X26" s="137"/>
      <c r="Y26" s="137"/>
      <c r="AA26" s="137"/>
      <c r="AB26" s="137"/>
      <c r="AC26" s="137"/>
    </row>
    <row r="27" spans="1:29" ht="15" customHeight="1" x14ac:dyDescent="0.25">
      <c r="A27" s="47"/>
      <c r="B27" s="43" t="s">
        <v>287</v>
      </c>
      <c r="C27" s="414">
        <v>4093.2793995395637</v>
      </c>
      <c r="D27" s="389">
        <v>98.127008916500557</v>
      </c>
      <c r="E27" s="414">
        <v>4522.3259510962062</v>
      </c>
      <c r="F27" s="389">
        <v>99.609266762248026</v>
      </c>
      <c r="G27" s="389">
        <v>1.0976852395091432</v>
      </c>
      <c r="H27" s="389">
        <v>10.481731386450299</v>
      </c>
      <c r="I27" s="414">
        <v>429.0465515566425</v>
      </c>
      <c r="J27" s="415">
        <v>12</v>
      </c>
      <c r="K27" s="48"/>
      <c r="S27" s="137"/>
      <c r="T27" s="152"/>
      <c r="U27" s="152"/>
      <c r="V27" s="152"/>
      <c r="W27" s="152"/>
      <c r="X27" s="137"/>
      <c r="Y27" s="137"/>
      <c r="AA27" s="137"/>
      <c r="AB27" s="137"/>
      <c r="AC27" s="137"/>
    </row>
    <row r="28" spans="1:29" ht="15" customHeight="1" x14ac:dyDescent="0.25">
      <c r="A28" s="47"/>
      <c r="B28" s="43" t="s">
        <v>262</v>
      </c>
      <c r="C28" s="414">
        <v>4082.1422364897671</v>
      </c>
      <c r="D28" s="389">
        <v>96.778205357483643</v>
      </c>
      <c r="E28" s="414">
        <v>4432.1449195628993</v>
      </c>
      <c r="F28" s="389">
        <v>97.073164469863542</v>
      </c>
      <c r="G28" s="389">
        <v>1.0757959753852637</v>
      </c>
      <c r="H28" s="389">
        <v>8.5739952896423119</v>
      </c>
      <c r="I28" s="414">
        <v>350.00268307313218</v>
      </c>
      <c r="J28" s="415">
        <v>13</v>
      </c>
      <c r="K28" s="48"/>
      <c r="S28" s="137"/>
      <c r="T28" s="152"/>
      <c r="U28" s="152"/>
      <c r="V28" s="152"/>
      <c r="W28" s="152"/>
      <c r="X28" s="137"/>
      <c r="Y28" s="137"/>
      <c r="AA28" s="137"/>
      <c r="AB28" s="137"/>
      <c r="AC28" s="137"/>
    </row>
    <row r="29" spans="1:29" ht="15" customHeight="1" x14ac:dyDescent="0.25">
      <c r="A29" s="47"/>
      <c r="B29" s="83" t="s">
        <v>289</v>
      </c>
      <c r="C29" s="423">
        <v>3815.9078782649644</v>
      </c>
      <c r="D29" s="77">
        <v>97.781887072870305</v>
      </c>
      <c r="E29" s="421">
        <v>4184.3461814070943</v>
      </c>
      <c r="F29" s="73">
        <v>95.484061980818993</v>
      </c>
      <c r="G29" s="389">
        <v>1.0156488254044702</v>
      </c>
      <c r="H29" s="389">
        <v>9.6553248898045396</v>
      </c>
      <c r="I29" s="414">
        <v>368.43830314212983</v>
      </c>
      <c r="J29" s="415">
        <v>14</v>
      </c>
      <c r="K29" s="48"/>
      <c r="M29" s="97"/>
      <c r="S29" s="137"/>
      <c r="T29" s="152"/>
      <c r="U29" s="152"/>
      <c r="V29" s="152"/>
      <c r="W29" s="152"/>
      <c r="X29" s="137"/>
      <c r="Y29" s="137"/>
      <c r="AA29" s="137"/>
      <c r="AB29" s="137"/>
      <c r="AC29" s="137"/>
    </row>
    <row r="30" spans="1:29" ht="15" customHeight="1" x14ac:dyDescent="0.25">
      <c r="A30" s="47"/>
      <c r="B30" s="43" t="s">
        <v>263</v>
      </c>
      <c r="C30" s="414">
        <v>3733.7140552076885</v>
      </c>
      <c r="D30" s="389">
        <v>98.282041168245655</v>
      </c>
      <c r="E30" s="414">
        <v>3990.267164766803</v>
      </c>
      <c r="F30" s="389">
        <v>99.085599959681247</v>
      </c>
      <c r="G30" s="389">
        <v>0.96854083845964223</v>
      </c>
      <c r="H30" s="389">
        <v>6.8712575672815968</v>
      </c>
      <c r="I30" s="414">
        <v>256.55310955911455</v>
      </c>
      <c r="J30" s="415">
        <v>15</v>
      </c>
      <c r="K30" s="48"/>
      <c r="S30" s="137"/>
      <c r="T30" s="152"/>
      <c r="U30" s="152"/>
      <c r="V30" s="152"/>
      <c r="W30" s="152"/>
      <c r="X30" s="137"/>
      <c r="Y30" s="137"/>
      <c r="AA30" s="137"/>
      <c r="AB30" s="137"/>
      <c r="AC30" s="137"/>
    </row>
    <row r="31" spans="1:29" ht="15" customHeight="1" x14ac:dyDescent="0.25">
      <c r="A31" s="47"/>
      <c r="B31" s="43" t="s">
        <v>284</v>
      </c>
      <c r="C31" s="414">
        <v>3514.3148749517259</v>
      </c>
      <c r="D31" s="389">
        <v>97.745404073920923</v>
      </c>
      <c r="E31" s="414">
        <v>3723.2025866971026</v>
      </c>
      <c r="F31" s="389">
        <v>96.750545938883604</v>
      </c>
      <c r="G31" s="389">
        <v>0.90371737183804945</v>
      </c>
      <c r="H31" s="389">
        <v>5.9439099562257125</v>
      </c>
      <c r="I31" s="414">
        <v>208.88771174537669</v>
      </c>
      <c r="J31" s="415">
        <v>16</v>
      </c>
      <c r="K31" s="48"/>
      <c r="S31" s="137"/>
      <c r="T31" s="152"/>
      <c r="U31" s="152"/>
      <c r="V31" s="152"/>
      <c r="W31" s="152"/>
      <c r="X31" s="137"/>
      <c r="Y31" s="137"/>
      <c r="AA31" s="137"/>
      <c r="AB31" s="137"/>
      <c r="AC31" s="137"/>
    </row>
    <row r="32" spans="1:29" ht="15" customHeight="1" x14ac:dyDescent="0.25">
      <c r="A32" s="47"/>
      <c r="B32" s="43" t="s">
        <v>288</v>
      </c>
      <c r="C32" s="414">
        <v>3155.9481131990833</v>
      </c>
      <c r="D32" s="389">
        <v>96.996050647748604</v>
      </c>
      <c r="E32" s="414">
        <v>2896.1821515329011</v>
      </c>
      <c r="F32" s="389">
        <v>99.638636205009917</v>
      </c>
      <c r="G32" s="389">
        <v>0.70297816500751986</v>
      </c>
      <c r="H32" s="389">
        <v>-8.2309959590199266</v>
      </c>
      <c r="I32" s="414">
        <v>-259.76596166618219</v>
      </c>
      <c r="J32" s="415">
        <v>17</v>
      </c>
      <c r="K32" s="48"/>
      <c r="S32" s="137"/>
      <c r="T32" s="152"/>
      <c r="U32" s="152"/>
      <c r="V32" s="152"/>
      <c r="W32" s="152"/>
      <c r="X32" s="137"/>
      <c r="Y32" s="137"/>
      <c r="AA32" s="137"/>
      <c r="AB32" s="137"/>
      <c r="AC32" s="137"/>
    </row>
    <row r="33" spans="1:29" ht="15" customHeight="1" x14ac:dyDescent="0.25">
      <c r="A33" s="47"/>
      <c r="B33" s="43" t="s">
        <v>258</v>
      </c>
      <c r="C33" s="536">
        <v>2740.3215512114343</v>
      </c>
      <c r="D33" s="527">
        <v>97.767157445874219</v>
      </c>
      <c r="E33" s="536">
        <v>2791.6298585866111</v>
      </c>
      <c r="F33" s="527">
        <v>98.488172093458829</v>
      </c>
      <c r="G33" s="527">
        <v>0.67760062478484773</v>
      </c>
      <c r="H33" s="527">
        <v>1.8723462344225394</v>
      </c>
      <c r="I33" s="536">
        <v>51.30830737517681</v>
      </c>
      <c r="J33" s="529">
        <v>18</v>
      </c>
      <c r="K33" s="48"/>
      <c r="S33" s="137"/>
      <c r="T33" s="152"/>
      <c r="U33" s="152"/>
      <c r="V33" s="152"/>
      <c r="W33" s="152"/>
      <c r="X33" s="137"/>
      <c r="Y33" s="137"/>
      <c r="AA33" s="137"/>
      <c r="AB33" s="137"/>
      <c r="AC33" s="137"/>
    </row>
    <row r="34" spans="1:29" ht="15" x14ac:dyDescent="0.25">
      <c r="A34" s="47"/>
      <c r="B34" s="43" t="s">
        <v>267</v>
      </c>
      <c r="C34" s="414">
        <v>2228.4661957527669</v>
      </c>
      <c r="D34" s="389">
        <v>97.445450167492766</v>
      </c>
      <c r="E34" s="414">
        <v>2458.9772778723041</v>
      </c>
      <c r="F34" s="389">
        <v>96.787207074286769</v>
      </c>
      <c r="G34" s="389">
        <v>0.59685725695082259</v>
      </c>
      <c r="H34" s="389">
        <v>10.343934431622447</v>
      </c>
      <c r="I34" s="414">
        <v>230.51108211953715</v>
      </c>
      <c r="J34" s="415">
        <v>19</v>
      </c>
      <c r="K34" s="48"/>
      <c r="N34" s="97"/>
      <c r="O34" s="97"/>
      <c r="P34" s="97"/>
      <c r="Q34" s="97"/>
      <c r="R34" s="97"/>
      <c r="S34" s="137"/>
      <c r="T34" s="152"/>
      <c r="U34" s="152"/>
      <c r="V34" s="152"/>
      <c r="W34" s="153"/>
      <c r="X34" s="154"/>
      <c r="Y34" s="155"/>
      <c r="Z34" s="137"/>
      <c r="AA34" s="137"/>
      <c r="AB34" s="137"/>
      <c r="AC34" s="137"/>
    </row>
    <row r="35" spans="1:29" ht="15" x14ac:dyDescent="0.25">
      <c r="A35" s="47"/>
      <c r="B35" s="43" t="s">
        <v>286</v>
      </c>
      <c r="C35" s="414">
        <v>1898.3793573070272</v>
      </c>
      <c r="D35" s="389">
        <v>98.766964534349128</v>
      </c>
      <c r="E35" s="414">
        <v>2071.6689086341994</v>
      </c>
      <c r="F35" s="389">
        <v>98.668657451196168</v>
      </c>
      <c r="G35" s="389">
        <v>0.50284751845597331</v>
      </c>
      <c r="H35" s="389">
        <v>9.1282888565009657</v>
      </c>
      <c r="I35" s="414">
        <v>173.28955132717215</v>
      </c>
      <c r="J35" s="415">
        <v>20</v>
      </c>
      <c r="K35" s="48"/>
      <c r="N35" s="97"/>
      <c r="O35" s="97"/>
      <c r="P35" s="97"/>
      <c r="Q35" s="97"/>
      <c r="R35" s="97"/>
      <c r="S35" s="137"/>
      <c r="T35" s="152"/>
      <c r="U35" s="152"/>
      <c r="V35" s="152"/>
      <c r="W35" s="153"/>
      <c r="X35" s="154"/>
      <c r="Y35" s="137"/>
      <c r="Z35" s="137"/>
      <c r="AA35" s="137"/>
      <c r="AB35" s="137"/>
      <c r="AC35" s="137"/>
    </row>
    <row r="36" spans="1:29" ht="15" x14ac:dyDescent="0.2">
      <c r="A36" s="47"/>
      <c r="B36" s="83"/>
      <c r="C36" s="242"/>
      <c r="D36" s="243"/>
      <c r="E36" s="146"/>
      <c r="F36" s="322"/>
      <c r="G36" s="244"/>
      <c r="H36" s="331"/>
      <c r="I36" s="242"/>
      <c r="J36" s="245"/>
      <c r="K36" s="48"/>
      <c r="M36" s="97"/>
      <c r="N36" s="97"/>
      <c r="O36" s="97"/>
      <c r="P36" s="97"/>
      <c r="Q36" s="97"/>
      <c r="R36" s="97"/>
      <c r="S36" s="137"/>
      <c r="T36" s="152"/>
      <c r="U36" s="152"/>
      <c r="V36" s="152"/>
      <c r="W36" s="153"/>
      <c r="X36" s="154"/>
      <c r="Y36" s="137"/>
      <c r="Z36" s="137"/>
      <c r="AA36" s="137"/>
      <c r="AB36" s="137"/>
      <c r="AC36" s="137"/>
    </row>
    <row r="37" spans="1:29" ht="15" x14ac:dyDescent="0.2">
      <c r="A37" s="47"/>
      <c r="B37" s="80" t="s">
        <v>280</v>
      </c>
      <c r="C37" s="242"/>
      <c r="D37" s="243"/>
      <c r="E37" s="146"/>
      <c r="F37" s="322"/>
      <c r="G37" s="244"/>
      <c r="H37" s="331"/>
      <c r="I37" s="242"/>
      <c r="J37" s="245"/>
      <c r="K37" s="48"/>
      <c r="M37" s="97"/>
      <c r="N37" s="97"/>
      <c r="O37" s="97"/>
      <c r="P37" s="97"/>
      <c r="Q37" s="97"/>
      <c r="R37" s="97"/>
      <c r="S37" s="137"/>
      <c r="T37" s="152"/>
      <c r="U37" s="152"/>
      <c r="V37" s="152"/>
      <c r="W37" s="153"/>
      <c r="X37" s="154"/>
      <c r="Y37" s="137"/>
      <c r="Z37" s="137"/>
      <c r="AA37" s="137"/>
      <c r="AB37" s="137"/>
      <c r="AC37" s="137"/>
    </row>
    <row r="38" spans="1:29" ht="15" x14ac:dyDescent="0.2">
      <c r="A38" s="47"/>
      <c r="B38" s="83" t="s">
        <v>268</v>
      </c>
      <c r="C38" s="76">
        <v>28381.738872691214</v>
      </c>
      <c r="D38" s="71">
        <v>92.583203436572177</v>
      </c>
      <c r="E38" s="41">
        <v>32054.594782833941</v>
      </c>
      <c r="F38" s="69">
        <v>96.812080607802429</v>
      </c>
      <c r="G38" s="77">
        <v>43.761989010611742</v>
      </c>
      <c r="H38" s="69">
        <v>12.940912206322675</v>
      </c>
      <c r="I38" s="76">
        <v>3672.8559101427272</v>
      </c>
      <c r="J38" s="75">
        <v>1</v>
      </c>
      <c r="K38" s="48"/>
      <c r="M38" s="97"/>
      <c r="N38" s="97"/>
      <c r="O38" s="97"/>
      <c r="P38" s="97"/>
      <c r="Q38" s="97"/>
      <c r="R38" s="97"/>
      <c r="S38" s="137"/>
      <c r="T38" s="152"/>
      <c r="U38" s="152"/>
      <c r="V38" s="152"/>
      <c r="W38" s="153"/>
      <c r="X38" s="154"/>
      <c r="Y38" s="137"/>
      <c r="Z38" s="137"/>
      <c r="AA38" s="137"/>
      <c r="AB38" s="137"/>
      <c r="AC38" s="137"/>
    </row>
    <row r="39" spans="1:29" ht="15" x14ac:dyDescent="0.2">
      <c r="A39" s="47"/>
      <c r="B39" s="83" t="s">
        <v>277</v>
      </c>
      <c r="C39" s="76">
        <v>7553.266427013561</v>
      </c>
      <c r="D39" s="71">
        <v>95.997842091115089</v>
      </c>
      <c r="E39" s="41">
        <v>7809.6731040893092</v>
      </c>
      <c r="F39" s="69">
        <v>99.134021857744699</v>
      </c>
      <c r="G39" s="77">
        <v>10.662023053888404</v>
      </c>
      <c r="H39" s="69">
        <v>3.3946462706350822</v>
      </c>
      <c r="I39" s="76">
        <v>256.40667707574812</v>
      </c>
      <c r="J39" s="75">
        <v>2</v>
      </c>
      <c r="K39" s="48"/>
      <c r="M39" s="97"/>
      <c r="N39" s="97"/>
      <c r="O39" s="97"/>
      <c r="P39" s="97"/>
      <c r="Q39" s="97"/>
      <c r="R39" s="97"/>
      <c r="S39" s="137"/>
      <c r="T39" s="152"/>
      <c r="U39" s="152"/>
      <c r="V39" s="152"/>
      <c r="W39" s="153"/>
      <c r="X39" s="154"/>
      <c r="Y39" s="137"/>
      <c r="Z39" s="137"/>
      <c r="AA39" s="137"/>
      <c r="AB39" s="137"/>
      <c r="AC39" s="137"/>
    </row>
    <row r="40" spans="1:29" ht="15" x14ac:dyDescent="0.2">
      <c r="A40" s="47"/>
      <c r="B40" s="83" t="s">
        <v>270</v>
      </c>
      <c r="C40" s="76">
        <v>5681.6431149854197</v>
      </c>
      <c r="D40" s="71">
        <v>97.071077930250468</v>
      </c>
      <c r="E40" s="41">
        <v>6746.0649533153683</v>
      </c>
      <c r="F40" s="69">
        <v>97.108461877060932</v>
      </c>
      <c r="G40" s="77">
        <v>9.209950160092454</v>
      </c>
      <c r="H40" s="69">
        <v>18.734401594540849</v>
      </c>
      <c r="I40" s="76">
        <v>1064.4218383299485</v>
      </c>
      <c r="J40" s="75">
        <v>3</v>
      </c>
      <c r="K40" s="48"/>
      <c r="M40" s="97"/>
      <c r="N40" s="97"/>
      <c r="O40" s="97"/>
      <c r="P40" s="97"/>
      <c r="Q40" s="97"/>
      <c r="R40" s="97"/>
      <c r="S40" s="137"/>
      <c r="T40" s="152"/>
      <c r="U40" s="152"/>
      <c r="V40" s="152"/>
      <c r="W40" s="153"/>
      <c r="X40" s="154"/>
      <c r="Y40" s="137"/>
      <c r="Z40" s="137"/>
      <c r="AA40" s="137"/>
      <c r="AB40" s="137"/>
      <c r="AC40" s="137"/>
    </row>
    <row r="41" spans="1:29" ht="15" x14ac:dyDescent="0.2">
      <c r="A41" s="47"/>
      <c r="B41" s="80" t="s">
        <v>269</v>
      </c>
      <c r="C41" s="40">
        <v>6225.8926592737826</v>
      </c>
      <c r="D41" s="70">
        <v>98.208253964931941</v>
      </c>
      <c r="E41" s="40">
        <v>6497.2319186504174</v>
      </c>
      <c r="F41" s="70">
        <v>95.925981322684422</v>
      </c>
      <c r="G41" s="74">
        <v>8.8702351020092252</v>
      </c>
      <c r="H41" s="70">
        <v>4.3582386370324189</v>
      </c>
      <c r="I41" s="40">
        <v>271.3392593766348</v>
      </c>
      <c r="J41" s="67">
        <v>4</v>
      </c>
      <c r="K41" s="48"/>
      <c r="M41" s="97"/>
      <c r="N41" s="97"/>
      <c r="O41" s="97"/>
      <c r="P41" s="97"/>
      <c r="Q41" s="97"/>
      <c r="R41" s="97"/>
      <c r="S41" s="137"/>
      <c r="T41" s="152"/>
      <c r="U41" s="152"/>
      <c r="V41" s="152"/>
      <c r="W41" s="153"/>
      <c r="X41" s="154"/>
      <c r="Y41" s="137"/>
      <c r="Z41" s="137"/>
      <c r="AA41" s="137"/>
      <c r="AB41" s="137"/>
      <c r="AC41" s="137"/>
    </row>
    <row r="42" spans="1:29" ht="15" x14ac:dyDescent="0.2">
      <c r="A42" s="47"/>
      <c r="B42" s="83" t="s">
        <v>278</v>
      </c>
      <c r="C42" s="41">
        <v>4971.2517960122832</v>
      </c>
      <c r="D42" s="69">
        <v>97.235375689066927</v>
      </c>
      <c r="E42" s="41">
        <v>5926.1718068888003</v>
      </c>
      <c r="F42" s="69">
        <v>98.390640926125243</v>
      </c>
      <c r="G42" s="77">
        <v>8.0906050207488072</v>
      </c>
      <c r="H42" s="69">
        <v>19.20884417165334</v>
      </c>
      <c r="I42" s="76">
        <v>954.92001087651715</v>
      </c>
      <c r="J42" s="75">
        <v>5</v>
      </c>
      <c r="K42" s="48"/>
      <c r="M42" s="97"/>
      <c r="N42" s="97"/>
      <c r="O42" s="97"/>
      <c r="P42" s="97"/>
      <c r="Q42" s="97"/>
      <c r="R42" s="97"/>
      <c r="S42" s="137"/>
      <c r="T42" s="152"/>
      <c r="U42" s="152"/>
      <c r="V42" s="152"/>
      <c r="W42" s="153"/>
      <c r="X42" s="154"/>
      <c r="Y42" s="137"/>
      <c r="Z42" s="137"/>
      <c r="AA42" s="137"/>
      <c r="AB42" s="137"/>
      <c r="AC42" s="137"/>
    </row>
    <row r="43" spans="1:29" ht="15" x14ac:dyDescent="0.2">
      <c r="A43" s="47"/>
      <c r="B43" s="83" t="s">
        <v>273</v>
      </c>
      <c r="C43" s="76">
        <v>4493.7102927454062</v>
      </c>
      <c r="D43" s="71">
        <v>96.68065119766797</v>
      </c>
      <c r="E43" s="41">
        <v>4959.5463081437119</v>
      </c>
      <c r="F43" s="69">
        <v>95.361727481500367</v>
      </c>
      <c r="G43" s="77">
        <v>6.770936039123959</v>
      </c>
      <c r="H43" s="69">
        <v>10.366400703453138</v>
      </c>
      <c r="I43" s="76">
        <v>465.83601539830579</v>
      </c>
      <c r="J43" s="75">
        <v>6</v>
      </c>
      <c r="K43" s="48"/>
      <c r="M43" s="97"/>
      <c r="N43" s="97"/>
      <c r="O43" s="97"/>
      <c r="P43" s="97"/>
      <c r="Q43" s="97"/>
      <c r="R43" s="97"/>
      <c r="S43" s="137"/>
      <c r="T43" s="152"/>
      <c r="U43" s="152"/>
      <c r="V43" s="152"/>
      <c r="W43" s="153"/>
      <c r="X43" s="154"/>
      <c r="Y43" s="137"/>
      <c r="Z43" s="137"/>
      <c r="AA43" s="137"/>
      <c r="AB43" s="137"/>
      <c r="AC43" s="137"/>
    </row>
    <row r="44" spans="1:29" ht="15" x14ac:dyDescent="0.2">
      <c r="A44" s="47"/>
      <c r="B44" s="83" t="s">
        <v>261</v>
      </c>
      <c r="C44" s="76">
        <v>3658.4650723697587</v>
      </c>
      <c r="D44" s="71">
        <v>95.106669262817107</v>
      </c>
      <c r="E44" s="41">
        <v>4086.8888839743008</v>
      </c>
      <c r="F44" s="69">
        <v>97.278515647806103</v>
      </c>
      <c r="G44" s="77">
        <v>5.5795553691994764</v>
      </c>
      <c r="H44" s="69">
        <v>11.710479753932223</v>
      </c>
      <c r="I44" s="76">
        <v>428.42381160454215</v>
      </c>
      <c r="J44" s="75">
        <v>7</v>
      </c>
      <c r="K44" s="48"/>
      <c r="M44" s="97"/>
      <c r="N44" s="97"/>
      <c r="O44" s="97"/>
      <c r="P44" s="97"/>
      <c r="Q44" s="97"/>
      <c r="R44" s="97"/>
      <c r="S44" s="137"/>
      <c r="T44" s="152"/>
      <c r="U44" s="152"/>
      <c r="V44" s="152"/>
      <c r="W44" s="153"/>
      <c r="X44" s="154"/>
      <c r="Y44" s="137"/>
      <c r="Z44" s="137"/>
      <c r="AA44" s="137"/>
      <c r="AB44" s="137"/>
      <c r="AC44" s="137"/>
    </row>
    <row r="45" spans="1:29" ht="15" x14ac:dyDescent="0.2">
      <c r="A45" s="47"/>
      <c r="B45" s="83" t="s">
        <v>282</v>
      </c>
      <c r="C45" s="76">
        <v>2168.6840923075742</v>
      </c>
      <c r="D45" s="71">
        <v>98.249793070492188</v>
      </c>
      <c r="E45" s="41">
        <v>2499.4010959365014</v>
      </c>
      <c r="F45" s="69">
        <v>99.059337120176835</v>
      </c>
      <c r="G45" s="77">
        <v>3.412264732544966</v>
      </c>
      <c r="H45" s="69">
        <v>15.249662447471991</v>
      </c>
      <c r="I45" s="76">
        <v>330.71700362892716</v>
      </c>
      <c r="J45" s="75">
        <v>8</v>
      </c>
      <c r="K45" s="48"/>
      <c r="M45" s="97"/>
      <c r="N45" s="97"/>
      <c r="O45" s="97"/>
      <c r="P45" s="97"/>
      <c r="Q45" s="97"/>
      <c r="R45" s="97"/>
      <c r="S45" s="137"/>
      <c r="T45" s="152"/>
      <c r="U45" s="152"/>
      <c r="V45" s="152"/>
      <c r="W45" s="153"/>
      <c r="X45" s="154"/>
      <c r="Y45" s="137"/>
      <c r="Z45" s="137"/>
      <c r="AA45" s="137"/>
      <c r="AB45" s="137"/>
      <c r="AC45" s="137"/>
    </row>
    <row r="46" spans="1:29" ht="15" x14ac:dyDescent="0.2">
      <c r="A46" s="47"/>
      <c r="B46" s="83" t="s">
        <v>285</v>
      </c>
      <c r="C46" s="76">
        <v>1167.1082793349774</v>
      </c>
      <c r="D46" s="71">
        <v>94.708815489824886</v>
      </c>
      <c r="E46" s="41">
        <v>1035</v>
      </c>
      <c r="F46" s="69">
        <v>94.262295081967224</v>
      </c>
      <c r="G46" s="77">
        <v>1.4130161037081357</v>
      </c>
      <c r="H46" s="69">
        <v>-11.319282167225575</v>
      </c>
      <c r="I46" s="76">
        <v>-132.1082793349774</v>
      </c>
      <c r="J46" s="75">
        <v>9</v>
      </c>
      <c r="K46" s="48"/>
      <c r="M46" s="97"/>
      <c r="N46" s="97"/>
      <c r="O46" s="97"/>
      <c r="P46" s="97"/>
      <c r="Q46" s="97"/>
      <c r="R46" s="97"/>
      <c r="S46" s="137"/>
      <c r="T46" s="152"/>
      <c r="U46" s="152"/>
      <c r="V46" s="152"/>
      <c r="W46" s="153"/>
      <c r="X46" s="154"/>
      <c r="Y46" s="137"/>
      <c r="Z46" s="137"/>
      <c r="AA46" s="137"/>
      <c r="AB46" s="137"/>
      <c r="AC46" s="137"/>
    </row>
    <row r="47" spans="1:29" ht="14.25" customHeight="1" x14ac:dyDescent="0.2">
      <c r="A47" s="47"/>
      <c r="B47" s="84" t="s">
        <v>290</v>
      </c>
      <c r="C47" s="41">
        <v>972.40665467982831</v>
      </c>
      <c r="D47" s="69">
        <v>94.731407285112738</v>
      </c>
      <c r="E47" s="41">
        <v>855</v>
      </c>
      <c r="F47" s="69">
        <v>96.719457013574655</v>
      </c>
      <c r="G47" s="77">
        <v>1.1672741726284601</v>
      </c>
      <c r="H47" s="69">
        <v>-12.073822625009212</v>
      </c>
      <c r="I47" s="76">
        <v>-117.40665467982831</v>
      </c>
      <c r="J47" s="75">
        <v>10</v>
      </c>
      <c r="K47" s="48"/>
      <c r="M47" s="97"/>
      <c r="N47" s="97"/>
      <c r="O47" s="97"/>
      <c r="P47" s="97"/>
      <c r="Q47" s="97"/>
      <c r="R47" s="97"/>
      <c r="S47" s="137"/>
      <c r="T47" s="152"/>
      <c r="U47" s="152"/>
      <c r="V47" s="152"/>
      <c r="W47" s="153"/>
      <c r="X47" s="154"/>
      <c r="Y47" s="137"/>
      <c r="Z47" s="137"/>
      <c r="AA47" s="137"/>
      <c r="AB47" s="137"/>
      <c r="AC47" s="137"/>
    </row>
    <row r="48" spans="1:29" ht="14.25" customHeight="1" x14ac:dyDescent="0.2">
      <c r="A48" s="47"/>
      <c r="B48" s="83" t="s">
        <v>283</v>
      </c>
      <c r="C48" s="76">
        <v>1297.2371736330092</v>
      </c>
      <c r="D48" s="71">
        <v>99.848804279867736</v>
      </c>
      <c r="E48" s="41">
        <v>778</v>
      </c>
      <c r="F48" s="69">
        <v>98.356510745891285</v>
      </c>
      <c r="G48" s="77">
        <v>1.0621512354443765</v>
      </c>
      <c r="H48" s="69">
        <v>-40.026387170115306</v>
      </c>
      <c r="I48" s="76">
        <v>-519.23717363300921</v>
      </c>
      <c r="J48" s="75">
        <v>11</v>
      </c>
      <c r="K48" s="48"/>
      <c r="M48" s="97"/>
      <c r="N48" s="97"/>
      <c r="O48" s="97"/>
      <c r="P48" s="97"/>
      <c r="Q48" s="97"/>
      <c r="R48" s="97"/>
      <c r="S48" s="137"/>
      <c r="T48" s="152"/>
      <c r="U48" s="152"/>
      <c r="V48" s="152"/>
      <c r="W48" s="153"/>
      <c r="X48" s="154"/>
      <c r="Y48" s="137"/>
      <c r="Z48" s="137"/>
      <c r="AA48" s="137"/>
      <c r="AB48" s="137"/>
      <c r="AC48" s="137"/>
    </row>
    <row r="49" spans="1:29" x14ac:dyDescent="0.2">
      <c r="A49" s="47"/>
      <c r="B49" s="43"/>
      <c r="C49" s="43"/>
      <c r="D49" s="43"/>
      <c r="E49" s="43"/>
      <c r="F49" s="59"/>
      <c r="G49" s="43"/>
      <c r="H49" s="43"/>
      <c r="I49" s="43"/>
      <c r="J49" s="43"/>
      <c r="K49" s="48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</row>
    <row r="50" spans="1:29" x14ac:dyDescent="0.2">
      <c r="A50" s="181" t="s">
        <v>240</v>
      </c>
      <c r="B50" s="195"/>
      <c r="C50" s="195"/>
      <c r="D50" s="195"/>
      <c r="E50" s="277"/>
      <c r="F50" s="195"/>
      <c r="G50" s="195"/>
      <c r="H50" s="50"/>
      <c r="I50" s="50"/>
      <c r="J50" s="50"/>
      <c r="K50" s="51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</row>
  </sheetData>
  <sortState ref="B38:M48">
    <sortCondition descending="1" ref="E38:E48"/>
  </sortState>
  <mergeCells count="8">
    <mergeCell ref="C8:J8"/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80" orientation="portrait" horizontalDpi="4294967294" r:id="rId1"/>
  <headerFooter>
    <oddFooter>&amp;CPágina 37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71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5703125" style="13" customWidth="1"/>
    <col min="3" max="3" width="11.42578125" style="13" customWidth="1"/>
    <col min="4" max="4" width="11.5703125" style="13" customWidth="1"/>
    <col min="5" max="5" width="11.42578125" style="13" customWidth="1"/>
    <col min="6" max="6" width="12.42578125" style="13" customWidth="1"/>
    <col min="7" max="7" width="16.7109375" style="13" customWidth="1"/>
    <col min="8" max="8" width="10.140625" style="13" customWidth="1"/>
    <col min="9" max="9" width="9.5703125" style="13" bestFit="1" customWidth="1"/>
    <col min="10" max="10" width="10.42578125" style="13" customWidth="1"/>
    <col min="11" max="11" width="1.85546875" style="13" customWidth="1"/>
    <col min="12" max="12" width="11.42578125" style="13"/>
    <col min="13" max="13" width="15.7109375" style="13" customWidth="1"/>
    <col min="14" max="14" width="14.85546875" style="13" customWidth="1"/>
    <col min="15" max="15" width="17.7109375" style="13" customWidth="1"/>
    <col min="16" max="17" width="14.5703125" style="13" bestFit="1" customWidth="1"/>
    <col min="18" max="18" width="8.7109375" style="13" bestFit="1" customWidth="1"/>
    <col min="19" max="16384" width="11.42578125" style="13"/>
  </cols>
  <sheetData>
    <row r="1" spans="1:19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9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19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19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19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7"/>
    </row>
    <row r="6" spans="1:19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19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  <c r="M7" s="161"/>
    </row>
    <row r="8" spans="1:19" ht="15" x14ac:dyDescent="0.25">
      <c r="A8" s="47"/>
      <c r="B8" s="58"/>
      <c r="K8" s="48"/>
      <c r="M8" s="160"/>
    </row>
    <row r="9" spans="1:19" ht="15" x14ac:dyDescent="0.25">
      <c r="A9" s="47"/>
      <c r="C9" s="581" t="s">
        <v>312</v>
      </c>
      <c r="D9" s="581"/>
      <c r="E9" s="581"/>
      <c r="F9" s="581"/>
      <c r="G9" s="581"/>
      <c r="H9" s="581"/>
      <c r="I9" s="581"/>
      <c r="J9" s="581"/>
      <c r="K9" s="48"/>
    </row>
    <row r="10" spans="1:19" ht="15" x14ac:dyDescent="0.25">
      <c r="A10" s="47"/>
      <c r="C10" s="581" t="s">
        <v>143</v>
      </c>
      <c r="D10" s="581"/>
      <c r="E10" s="581"/>
      <c r="F10" s="581"/>
      <c r="G10" s="581"/>
      <c r="H10" s="581"/>
      <c r="I10" s="581"/>
      <c r="J10" s="581"/>
      <c r="K10" s="48"/>
    </row>
    <row r="11" spans="1:19" ht="15" x14ac:dyDescent="0.25">
      <c r="A11" s="47"/>
      <c r="B11" s="90"/>
      <c r="C11" s="90"/>
      <c r="D11" s="90"/>
      <c r="E11" s="90"/>
      <c r="F11" s="90"/>
      <c r="G11" s="90"/>
      <c r="H11" s="90"/>
      <c r="I11" s="90"/>
      <c r="J11" s="90"/>
      <c r="K11" s="48"/>
    </row>
    <row r="12" spans="1:19" ht="18.75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96</v>
      </c>
      <c r="I12" s="582"/>
      <c r="J12" s="593" t="s">
        <v>100</v>
      </c>
      <c r="K12" s="48"/>
    </row>
    <row r="13" spans="1:19" ht="42" customHeight="1" x14ac:dyDescent="0.2">
      <c r="A13" s="47"/>
      <c r="B13" s="43"/>
      <c r="C13" s="272" t="s">
        <v>76</v>
      </c>
      <c r="D13" s="272" t="s">
        <v>308</v>
      </c>
      <c r="E13" s="272" t="s">
        <v>76</v>
      </c>
      <c r="F13" s="272" t="s">
        <v>309</v>
      </c>
      <c r="G13" s="583"/>
      <c r="H13" s="91" t="s">
        <v>0</v>
      </c>
      <c r="I13" s="14" t="s">
        <v>76</v>
      </c>
      <c r="J13" s="593"/>
      <c r="K13" s="48"/>
      <c r="M13" s="137"/>
      <c r="N13" s="137"/>
    </row>
    <row r="14" spans="1:19" ht="13.9" customHeight="1" x14ac:dyDescent="0.2">
      <c r="A14" s="47"/>
      <c r="B14" s="43"/>
      <c r="C14" s="49"/>
      <c r="D14" s="49"/>
      <c r="E14" s="49"/>
      <c r="F14" s="49"/>
      <c r="G14" s="49"/>
      <c r="H14" s="49"/>
      <c r="I14" s="49"/>
      <c r="J14" s="49"/>
      <c r="K14" s="48"/>
      <c r="L14" s="133"/>
      <c r="M14" s="136">
        <f>SUM(E16:E35)</f>
        <v>109048.60409990602</v>
      </c>
      <c r="N14" s="136">
        <f>SUM(E38:E48)</f>
        <v>18150.061600895504</v>
      </c>
      <c r="O14" s="426"/>
      <c r="P14" s="156"/>
      <c r="Q14" s="156"/>
      <c r="R14" s="156"/>
      <c r="S14" s="137"/>
    </row>
    <row r="15" spans="1:19" ht="15" x14ac:dyDescent="0.25">
      <c r="A15" s="47"/>
      <c r="B15" s="57" t="s">
        <v>281</v>
      </c>
      <c r="C15" s="49"/>
      <c r="D15" s="49"/>
      <c r="E15" s="49"/>
      <c r="F15" s="49"/>
      <c r="G15" s="49"/>
      <c r="H15" s="49"/>
      <c r="I15" s="49"/>
      <c r="J15" s="49"/>
      <c r="K15" s="48"/>
      <c r="L15" s="133"/>
      <c r="M15" s="137"/>
      <c r="N15" s="137"/>
      <c r="O15" s="426"/>
      <c r="P15" s="156"/>
      <c r="Q15" s="156"/>
      <c r="R15" s="156"/>
      <c r="S15" s="137"/>
    </row>
    <row r="16" spans="1:19" ht="15" x14ac:dyDescent="0.25">
      <c r="A16" s="47"/>
      <c r="B16" s="43" t="s">
        <v>275</v>
      </c>
      <c r="C16" s="414">
        <v>53804.556379098249</v>
      </c>
      <c r="D16" s="389">
        <v>35.85911215976207</v>
      </c>
      <c r="E16" s="414">
        <v>64942.619743769901</v>
      </c>
      <c r="F16" s="389">
        <v>41.255353780053028</v>
      </c>
      <c r="G16" s="389">
        <v>59.553829487145052</v>
      </c>
      <c r="H16" s="389">
        <v>20.700966821833177</v>
      </c>
      <c r="I16" s="414">
        <v>11138.063364671652</v>
      </c>
      <c r="J16" s="415">
        <v>1</v>
      </c>
      <c r="K16" s="48"/>
      <c r="M16" s="137"/>
      <c r="N16" s="133"/>
      <c r="O16" s="426"/>
      <c r="P16" s="156"/>
      <c r="Q16" s="156"/>
      <c r="R16" s="156"/>
      <c r="S16" s="137"/>
    </row>
    <row r="17" spans="1:19" ht="15" x14ac:dyDescent="0.25">
      <c r="A17" s="47"/>
      <c r="B17" s="43" t="s">
        <v>264</v>
      </c>
      <c r="C17" s="414">
        <v>7248.5397440320794</v>
      </c>
      <c r="D17" s="389">
        <v>21.436297972560826</v>
      </c>
      <c r="E17" s="414">
        <v>7842.285445938006</v>
      </c>
      <c r="F17" s="389">
        <v>20.490264352605081</v>
      </c>
      <c r="G17" s="389">
        <v>7.191550511506974</v>
      </c>
      <c r="H17" s="389">
        <v>8.1912457249720294</v>
      </c>
      <c r="I17" s="414">
        <v>593.74570190592658</v>
      </c>
      <c r="J17" s="415">
        <v>2</v>
      </c>
      <c r="K17" s="48"/>
      <c r="M17" s="137"/>
      <c r="N17" s="133"/>
      <c r="O17" s="426"/>
      <c r="P17" s="156"/>
      <c r="Q17" s="156"/>
      <c r="R17" s="156"/>
      <c r="S17" s="137"/>
    </row>
    <row r="18" spans="1:19" ht="15" x14ac:dyDescent="0.25">
      <c r="A18" s="47"/>
      <c r="B18" s="82" t="s">
        <v>279</v>
      </c>
      <c r="C18" s="423">
        <v>7373.679027290872</v>
      </c>
      <c r="D18" s="77">
        <v>24.478459759234983</v>
      </c>
      <c r="E18" s="423">
        <v>7171.6914970549997</v>
      </c>
      <c r="F18" s="77">
        <v>21.472759348239737</v>
      </c>
      <c r="G18" s="389">
        <v>6.5766009168577524</v>
      </c>
      <c r="H18" s="389">
        <v>-2.7393046196924509</v>
      </c>
      <c r="I18" s="414">
        <v>-201.98753023587233</v>
      </c>
      <c r="J18" s="415">
        <v>3</v>
      </c>
      <c r="K18" s="48"/>
      <c r="M18" s="137"/>
      <c r="N18" s="137"/>
      <c r="O18" s="156"/>
      <c r="P18" s="156"/>
      <c r="Q18" s="156"/>
      <c r="R18" s="156"/>
      <c r="S18" s="137"/>
    </row>
    <row r="19" spans="1:19" ht="15" x14ac:dyDescent="0.25">
      <c r="A19" s="47"/>
      <c r="B19" s="43" t="s">
        <v>266</v>
      </c>
      <c r="C19" s="414">
        <v>7335.0145455697257</v>
      </c>
      <c r="D19" s="389">
        <v>20.872278588705267</v>
      </c>
      <c r="E19" s="414">
        <v>5658.7555798520007</v>
      </c>
      <c r="F19" s="389">
        <v>14.950298925429436</v>
      </c>
      <c r="G19" s="389">
        <v>5.1892049665006921</v>
      </c>
      <c r="H19" s="389">
        <v>-22.852837650201639</v>
      </c>
      <c r="I19" s="414">
        <v>-1676.258965717725</v>
      </c>
      <c r="J19" s="415">
        <v>4</v>
      </c>
      <c r="K19" s="48"/>
      <c r="M19" s="137"/>
      <c r="N19" s="137"/>
      <c r="O19" s="156"/>
      <c r="P19" s="156"/>
      <c r="Q19" s="156"/>
      <c r="R19" s="156"/>
      <c r="S19" s="137"/>
    </row>
    <row r="20" spans="1:19" ht="15" x14ac:dyDescent="0.25">
      <c r="A20" s="47"/>
      <c r="B20" s="43" t="s">
        <v>260</v>
      </c>
      <c r="C20" s="414">
        <v>4707.3167207299221</v>
      </c>
      <c r="D20" s="389">
        <v>16.181018002586431</v>
      </c>
      <c r="E20" s="414">
        <v>4915.909099704003</v>
      </c>
      <c r="F20" s="389">
        <v>14.737609791347007</v>
      </c>
      <c r="G20" s="389">
        <v>4.5079981906052105</v>
      </c>
      <c r="H20" s="389">
        <v>4.4312373980592623</v>
      </c>
      <c r="I20" s="414">
        <v>208.59237897408093</v>
      </c>
      <c r="J20" s="415">
        <v>5</v>
      </c>
      <c r="K20" s="48"/>
      <c r="M20" s="137"/>
      <c r="N20" s="137"/>
      <c r="O20" s="156"/>
      <c r="P20" s="156"/>
      <c r="Q20" s="156"/>
      <c r="R20" s="156"/>
      <c r="S20" s="137"/>
    </row>
    <row r="21" spans="1:19" ht="15" x14ac:dyDescent="0.25">
      <c r="A21" s="47"/>
      <c r="B21" s="43" t="s">
        <v>272</v>
      </c>
      <c r="C21" s="414">
        <v>3482.5216560522549</v>
      </c>
      <c r="D21" s="389">
        <v>15.971561469594468</v>
      </c>
      <c r="E21" s="414">
        <v>4893.0731321610037</v>
      </c>
      <c r="F21" s="389">
        <v>19.960269039058986</v>
      </c>
      <c r="G21" s="389">
        <v>4.4870570994913086</v>
      </c>
      <c r="H21" s="389">
        <v>40.503738825496157</v>
      </c>
      <c r="I21" s="414">
        <v>1410.5514761087488</v>
      </c>
      <c r="J21" s="415">
        <v>6</v>
      </c>
      <c r="K21" s="48"/>
      <c r="M21" s="137"/>
      <c r="N21" s="137"/>
      <c r="O21" s="156"/>
      <c r="P21" s="156"/>
      <c r="Q21" s="156"/>
      <c r="R21" s="156"/>
      <c r="S21" s="137"/>
    </row>
    <row r="22" spans="1:19" ht="15" x14ac:dyDescent="0.25">
      <c r="A22" s="47"/>
      <c r="B22" s="43" t="s">
        <v>271</v>
      </c>
      <c r="C22" s="414">
        <v>3306.559771476494</v>
      </c>
      <c r="D22" s="389">
        <v>17.084695243865809</v>
      </c>
      <c r="E22" s="414">
        <v>3097.3638913379982</v>
      </c>
      <c r="F22" s="389">
        <v>13.878710100712013</v>
      </c>
      <c r="G22" s="389">
        <v>2.8403517100506082</v>
      </c>
      <c r="H22" s="389">
        <v>-6.3266928347429419</v>
      </c>
      <c r="I22" s="414">
        <v>-209.1958801384958</v>
      </c>
      <c r="J22" s="415">
        <v>7</v>
      </c>
      <c r="K22" s="48"/>
      <c r="M22" s="137"/>
      <c r="N22" s="137"/>
      <c r="O22" s="156"/>
      <c r="P22" s="156"/>
      <c r="Q22" s="156"/>
      <c r="R22" s="156"/>
      <c r="S22" s="137"/>
    </row>
    <row r="23" spans="1:19" ht="15" x14ac:dyDescent="0.25">
      <c r="A23" s="47"/>
      <c r="B23" s="43" t="s">
        <v>265</v>
      </c>
      <c r="C23" s="414">
        <v>1922.334426329749</v>
      </c>
      <c r="D23" s="389">
        <v>9.7478156619216794</v>
      </c>
      <c r="E23" s="414">
        <v>2318.3029981990003</v>
      </c>
      <c r="F23" s="389">
        <v>10.739737525867723</v>
      </c>
      <c r="G23" s="389">
        <v>2.1259355104399713</v>
      </c>
      <c r="H23" s="389">
        <v>20.598318713214802</v>
      </c>
      <c r="I23" s="414">
        <v>395.96857186925126</v>
      </c>
      <c r="J23" s="415">
        <v>8</v>
      </c>
      <c r="K23" s="48"/>
      <c r="M23" s="137"/>
      <c r="N23" s="137"/>
      <c r="O23" s="156"/>
      <c r="P23" s="156"/>
      <c r="Q23" s="156"/>
      <c r="R23" s="156"/>
      <c r="S23" s="137"/>
    </row>
    <row r="24" spans="1:19" ht="15" x14ac:dyDescent="0.25">
      <c r="A24" s="47"/>
      <c r="B24" s="43" t="s">
        <v>259</v>
      </c>
      <c r="C24" s="414">
        <v>3130.4392769524216</v>
      </c>
      <c r="D24" s="389">
        <v>28.082246543396366</v>
      </c>
      <c r="E24" s="414">
        <v>1449.9709338717003</v>
      </c>
      <c r="F24" s="389">
        <v>12.169217443912764</v>
      </c>
      <c r="G24" s="389">
        <v>1.3296556575298242</v>
      </c>
      <c r="H24" s="389">
        <v>-53.681550555956115</v>
      </c>
      <c r="I24" s="414">
        <v>-1680.4683430807213</v>
      </c>
      <c r="J24" s="415">
        <v>9</v>
      </c>
      <c r="K24" s="48"/>
      <c r="L24" s="133"/>
      <c r="M24" s="133"/>
      <c r="N24" s="137"/>
      <c r="O24" s="156"/>
      <c r="P24" s="156"/>
      <c r="Q24" s="156"/>
      <c r="R24" s="156"/>
      <c r="S24" s="137"/>
    </row>
    <row r="25" spans="1:19" ht="15" x14ac:dyDescent="0.25">
      <c r="A25" s="47"/>
      <c r="B25" s="43" t="s">
        <v>274</v>
      </c>
      <c r="C25" s="414">
        <v>1325.1385470625451</v>
      </c>
      <c r="D25" s="389">
        <v>18.660441475417045</v>
      </c>
      <c r="E25" s="414">
        <v>1259.4811624482998</v>
      </c>
      <c r="F25" s="389">
        <v>16.257249823020466</v>
      </c>
      <c r="G25" s="389">
        <v>1.1549722922582419</v>
      </c>
      <c r="H25" s="389">
        <v>-4.954756222267398</v>
      </c>
      <c r="I25" s="414">
        <v>-65.657384614245302</v>
      </c>
      <c r="J25" s="415">
        <v>10</v>
      </c>
      <c r="K25" s="48"/>
      <c r="M25" s="137"/>
      <c r="N25" s="137"/>
      <c r="O25" s="156"/>
      <c r="P25" s="156"/>
      <c r="Q25" s="156"/>
      <c r="R25" s="156"/>
      <c r="S25" s="137"/>
    </row>
    <row r="26" spans="1:19" ht="15" x14ac:dyDescent="0.25">
      <c r="A26" s="47"/>
      <c r="B26" s="82" t="s">
        <v>289</v>
      </c>
      <c r="C26" s="423">
        <v>698.07110798102372</v>
      </c>
      <c r="D26" s="77">
        <v>17.887934517032974</v>
      </c>
      <c r="E26" s="423">
        <v>871.32289126679996</v>
      </c>
      <c r="F26" s="77">
        <v>19.883022424078739</v>
      </c>
      <c r="G26" s="389">
        <v>0.79902250786129136</v>
      </c>
      <c r="H26" s="389">
        <v>24.818644018495295</v>
      </c>
      <c r="I26" s="414">
        <v>173.25178328577624</v>
      </c>
      <c r="J26" s="415">
        <v>11</v>
      </c>
      <c r="K26" s="48"/>
      <c r="M26" s="136"/>
      <c r="N26" s="137"/>
      <c r="O26" s="156"/>
      <c r="P26" s="156"/>
      <c r="Q26" s="156"/>
      <c r="R26" s="156"/>
      <c r="S26" s="137"/>
    </row>
    <row r="27" spans="1:19" ht="15" x14ac:dyDescent="0.25">
      <c r="A27" s="47"/>
      <c r="B27" s="43" t="s">
        <v>276</v>
      </c>
      <c r="C27" s="414">
        <v>931.62113709664948</v>
      </c>
      <c r="D27" s="389">
        <v>18.769513974731392</v>
      </c>
      <c r="E27" s="414">
        <v>754.97850794609985</v>
      </c>
      <c r="F27" s="389">
        <v>13.474366099496974</v>
      </c>
      <c r="G27" s="389">
        <v>0.69233211573659248</v>
      </c>
      <c r="H27" s="389">
        <v>-18.960779453871936</v>
      </c>
      <c r="I27" s="414">
        <v>-176.64262915054962</v>
      </c>
      <c r="J27" s="415">
        <v>12</v>
      </c>
      <c r="K27" s="48"/>
      <c r="M27" s="137"/>
      <c r="N27" s="137"/>
      <c r="O27" s="156"/>
      <c r="P27" s="156"/>
      <c r="Q27" s="156"/>
      <c r="R27" s="156"/>
      <c r="S27" s="137"/>
    </row>
    <row r="28" spans="1:19" ht="15" x14ac:dyDescent="0.25">
      <c r="A28" s="47"/>
      <c r="B28" s="43" t="s">
        <v>262</v>
      </c>
      <c r="C28" s="414">
        <v>858.04096871873662</v>
      </c>
      <c r="D28" s="389">
        <v>20.342178264518772</v>
      </c>
      <c r="E28" s="414">
        <v>711.95556486600083</v>
      </c>
      <c r="F28" s="389">
        <v>15.593303219491231</v>
      </c>
      <c r="G28" s="389">
        <v>0.65287911820836819</v>
      </c>
      <c r="H28" s="389">
        <v>-17.025457895195462</v>
      </c>
      <c r="I28" s="414">
        <v>-146.08540385273579</v>
      </c>
      <c r="J28" s="415">
        <v>13</v>
      </c>
      <c r="K28" s="48"/>
      <c r="M28" s="137"/>
      <c r="N28" s="137"/>
      <c r="O28" s="156"/>
      <c r="P28" s="156"/>
      <c r="Q28" s="156"/>
      <c r="R28" s="156"/>
      <c r="S28" s="137"/>
    </row>
    <row r="29" spans="1:19" ht="15" x14ac:dyDescent="0.25">
      <c r="A29" s="47"/>
      <c r="B29" s="43" t="s">
        <v>287</v>
      </c>
      <c r="C29" s="414">
        <v>462.82728211604939</v>
      </c>
      <c r="D29" s="389">
        <v>11.095225223108388</v>
      </c>
      <c r="E29" s="414">
        <v>700.47584164809996</v>
      </c>
      <c r="F29" s="389">
        <v>15.428760714234407</v>
      </c>
      <c r="G29" s="389">
        <v>0.6423519562032648</v>
      </c>
      <c r="H29" s="389">
        <v>51.347137196735623</v>
      </c>
      <c r="I29" s="414">
        <v>237.64855953205057</v>
      </c>
      <c r="J29" s="415">
        <v>14</v>
      </c>
      <c r="K29" s="48"/>
      <c r="M29" s="137"/>
      <c r="N29" s="137"/>
      <c r="O29" s="156"/>
      <c r="P29" s="156"/>
      <c r="Q29" s="156"/>
      <c r="R29" s="156"/>
      <c r="S29" s="137"/>
    </row>
    <row r="30" spans="1:19" ht="15" x14ac:dyDescent="0.25">
      <c r="A30" s="47"/>
      <c r="B30" s="43" t="s">
        <v>284</v>
      </c>
      <c r="C30" s="414">
        <v>723.39194786101609</v>
      </c>
      <c r="D30" s="389">
        <v>20.12006344436255</v>
      </c>
      <c r="E30" s="414">
        <v>557.55506080609996</v>
      </c>
      <c r="F30" s="389">
        <v>14.488536486496104</v>
      </c>
      <c r="G30" s="389">
        <v>0.51129041532277675</v>
      </c>
      <c r="H30" s="389">
        <v>-22.924900884683062</v>
      </c>
      <c r="I30" s="414">
        <v>-165.83688705491613</v>
      </c>
      <c r="J30" s="415">
        <v>15</v>
      </c>
      <c r="K30" s="48"/>
      <c r="M30" s="137"/>
      <c r="N30" s="137"/>
      <c r="O30" s="156"/>
      <c r="P30" s="156"/>
      <c r="Q30" s="156"/>
      <c r="R30" s="156"/>
      <c r="S30" s="137"/>
    </row>
    <row r="31" spans="1:19" ht="15" x14ac:dyDescent="0.25">
      <c r="A31" s="47"/>
      <c r="B31" s="43" t="s">
        <v>267</v>
      </c>
      <c r="C31" s="414">
        <v>491.66180273202093</v>
      </c>
      <c r="D31" s="389">
        <v>21.499184411544942</v>
      </c>
      <c r="E31" s="414">
        <v>503.40150354789961</v>
      </c>
      <c r="F31" s="389">
        <v>19.814264248735427</v>
      </c>
      <c r="G31" s="389">
        <v>0.46163039655849519</v>
      </c>
      <c r="H31" s="389">
        <v>2.3877593806646447</v>
      </c>
      <c r="I31" s="414">
        <v>11.739700815878678</v>
      </c>
      <c r="J31" s="415">
        <v>16</v>
      </c>
      <c r="K31" s="48"/>
      <c r="M31" s="137"/>
      <c r="N31" s="137"/>
      <c r="O31" s="156"/>
      <c r="P31" s="156"/>
      <c r="Q31" s="156"/>
      <c r="R31" s="156"/>
      <c r="S31" s="137"/>
    </row>
    <row r="32" spans="1:19" ht="15" x14ac:dyDescent="0.25">
      <c r="A32" s="47"/>
      <c r="B32" s="43" t="s">
        <v>258</v>
      </c>
      <c r="C32" s="536">
        <v>722.38807330737234</v>
      </c>
      <c r="D32" s="527">
        <v>25.772825261634701</v>
      </c>
      <c r="E32" s="536">
        <v>414.71575190770005</v>
      </c>
      <c r="F32" s="527">
        <v>14.631093093564084</v>
      </c>
      <c r="G32" s="527">
        <v>0.38030358603009157</v>
      </c>
      <c r="H32" s="527">
        <v>-42.591002366779016</v>
      </c>
      <c r="I32" s="536">
        <v>-307.67232139967228</v>
      </c>
      <c r="J32" s="529">
        <v>17</v>
      </c>
      <c r="K32" s="48"/>
      <c r="L32" s="133"/>
      <c r="M32" s="133"/>
      <c r="N32" s="137"/>
      <c r="O32" s="156"/>
      <c r="P32" s="156"/>
      <c r="Q32" s="156"/>
      <c r="R32" s="156"/>
      <c r="S32" s="137"/>
    </row>
    <row r="33" spans="1:19" ht="15" x14ac:dyDescent="0.25">
      <c r="A33" s="47"/>
      <c r="B33" s="43" t="s">
        <v>263</v>
      </c>
      <c r="C33" s="414">
        <v>857.90703945995858</v>
      </c>
      <c r="D33" s="389">
        <v>22.582568917705004</v>
      </c>
      <c r="E33" s="414">
        <v>407.22180480390006</v>
      </c>
      <c r="F33" s="389">
        <v>10.112058962351906</v>
      </c>
      <c r="G33" s="389">
        <v>0.37343146954070089</v>
      </c>
      <c r="H33" s="389">
        <v>-52.533108358658431</v>
      </c>
      <c r="I33" s="414">
        <v>-450.68523465605853</v>
      </c>
      <c r="J33" s="415">
        <v>18</v>
      </c>
      <c r="K33" s="48"/>
      <c r="M33" s="137"/>
      <c r="N33" s="137"/>
      <c r="O33" s="156"/>
      <c r="P33" s="156"/>
      <c r="Q33" s="156"/>
      <c r="R33" s="156"/>
      <c r="S33" s="137"/>
    </row>
    <row r="34" spans="1:19" ht="15" x14ac:dyDescent="0.25">
      <c r="A34" s="47"/>
      <c r="B34" s="43" t="s">
        <v>286</v>
      </c>
      <c r="C34" s="414">
        <v>434.92562341056168</v>
      </c>
      <c r="D34" s="389">
        <v>22.62787121927348</v>
      </c>
      <c r="E34" s="414">
        <v>355.93298768790004</v>
      </c>
      <c r="F34" s="389">
        <v>16.952240723114183</v>
      </c>
      <c r="G34" s="389">
        <v>0.32639848132472044</v>
      </c>
      <c r="H34" s="389">
        <v>-18.162332010522654</v>
      </c>
      <c r="I34" s="414">
        <v>-78.992635722661646</v>
      </c>
      <c r="J34" s="415">
        <v>19</v>
      </c>
      <c r="K34" s="48"/>
      <c r="M34" s="137"/>
      <c r="N34" s="152"/>
      <c r="O34" s="152"/>
      <c r="P34" s="152"/>
      <c r="Q34" s="153"/>
      <c r="R34" s="153"/>
      <c r="S34" s="137"/>
    </row>
    <row r="35" spans="1:19" ht="15" x14ac:dyDescent="0.25">
      <c r="A35" s="47"/>
      <c r="B35" s="43" t="s">
        <v>288</v>
      </c>
      <c r="C35" s="414">
        <v>895.40081858352744</v>
      </c>
      <c r="D35" s="389">
        <v>27.519572576662597</v>
      </c>
      <c r="E35" s="414">
        <v>221.59070108859984</v>
      </c>
      <c r="F35" s="389">
        <v>7.6234829499567418</v>
      </c>
      <c r="G35" s="389">
        <v>0.20320361082805535</v>
      </c>
      <c r="H35" s="389">
        <v>-75.252345487114525</v>
      </c>
      <c r="I35" s="414">
        <v>-673.81011749492757</v>
      </c>
      <c r="J35" s="415">
        <v>20</v>
      </c>
      <c r="K35" s="48"/>
      <c r="M35" s="137"/>
      <c r="N35" s="152"/>
      <c r="O35" s="152"/>
      <c r="P35" s="152"/>
      <c r="Q35" s="153"/>
      <c r="R35" s="153"/>
      <c r="S35" s="137"/>
    </row>
    <row r="36" spans="1:19" ht="15" x14ac:dyDescent="0.2">
      <c r="A36" s="47"/>
      <c r="B36" s="81"/>
      <c r="C36" s="242"/>
      <c r="D36" s="243"/>
      <c r="E36" s="242"/>
      <c r="F36" s="243"/>
      <c r="G36" s="243"/>
      <c r="H36" s="243"/>
      <c r="I36" s="242"/>
      <c r="J36" s="245"/>
      <c r="K36" s="48"/>
      <c r="M36" s="137"/>
      <c r="N36" s="152"/>
      <c r="O36" s="152"/>
      <c r="P36" s="152"/>
      <c r="Q36" s="153"/>
      <c r="R36" s="153"/>
      <c r="S36" s="137"/>
    </row>
    <row r="37" spans="1:19" ht="15" x14ac:dyDescent="0.2">
      <c r="A37" s="47"/>
      <c r="B37" s="39" t="s">
        <v>280</v>
      </c>
      <c r="C37" s="242"/>
      <c r="D37" s="243"/>
      <c r="E37" s="242"/>
      <c r="F37" s="243"/>
      <c r="G37" s="243"/>
      <c r="H37" s="243"/>
      <c r="I37" s="242"/>
      <c r="J37" s="245"/>
      <c r="K37" s="48"/>
      <c r="M37" s="137"/>
      <c r="N37" s="152"/>
      <c r="O37" s="152"/>
      <c r="P37" s="152"/>
      <c r="Q37" s="153"/>
      <c r="R37" s="153"/>
      <c r="S37" s="137"/>
    </row>
    <row r="38" spans="1:19" ht="15" x14ac:dyDescent="0.2">
      <c r="A38" s="47"/>
      <c r="B38" s="81" t="s">
        <v>268</v>
      </c>
      <c r="C38" s="76">
        <v>12224.60552123649</v>
      </c>
      <c r="D38" s="71">
        <v>39.877512261713122</v>
      </c>
      <c r="E38" s="76">
        <v>8512.0472981340008</v>
      </c>
      <c r="F38" s="71">
        <v>25.70829594781479</v>
      </c>
      <c r="G38" s="71">
        <v>46.898173049253046</v>
      </c>
      <c r="H38" s="71">
        <v>-30.369554393007302</v>
      </c>
      <c r="I38" s="76">
        <v>-3712.5582231024891</v>
      </c>
      <c r="J38" s="75">
        <v>1</v>
      </c>
      <c r="K38" s="48"/>
      <c r="M38" s="137"/>
      <c r="N38" s="152"/>
      <c r="O38" s="152"/>
      <c r="P38" s="152"/>
      <c r="Q38" s="153"/>
      <c r="R38" s="153"/>
      <c r="S38" s="137"/>
    </row>
    <row r="39" spans="1:19" ht="15" x14ac:dyDescent="0.2">
      <c r="A39" s="47"/>
      <c r="B39" s="81" t="s">
        <v>273</v>
      </c>
      <c r="C39" s="76">
        <v>1887.8335437673475</v>
      </c>
      <c r="D39" s="71">
        <v>40.616097717487918</v>
      </c>
      <c r="E39" s="76">
        <v>1913.9444550425076</v>
      </c>
      <c r="F39" s="71">
        <v>36.801158452093539</v>
      </c>
      <c r="G39" s="71">
        <v>10.545112722637127</v>
      </c>
      <c r="H39" s="71">
        <v>1.3831151248141049</v>
      </c>
      <c r="I39" s="76">
        <v>26.110911275160106</v>
      </c>
      <c r="J39" s="75">
        <v>2</v>
      </c>
      <c r="K39" s="48"/>
      <c r="M39" s="137"/>
      <c r="N39" s="152"/>
      <c r="O39" s="152"/>
      <c r="P39" s="152"/>
      <c r="Q39" s="153"/>
      <c r="R39" s="153"/>
      <c r="S39" s="137"/>
    </row>
    <row r="40" spans="1:19" ht="15" x14ac:dyDescent="0.2">
      <c r="A40" s="47"/>
      <c r="B40" s="81" t="s">
        <v>270</v>
      </c>
      <c r="C40" s="76">
        <v>1130.6788154712644</v>
      </c>
      <c r="D40" s="71">
        <v>19.317688420311171</v>
      </c>
      <c r="E40" s="76">
        <v>1680.9416301905965</v>
      </c>
      <c r="F40" s="71">
        <v>24.196869929736938</v>
      </c>
      <c r="G40" s="71">
        <v>9.2613549593003075</v>
      </c>
      <c r="H40" s="71">
        <v>48.66658923736744</v>
      </c>
      <c r="I40" s="76">
        <v>550.26281471933203</v>
      </c>
      <c r="J40" s="75">
        <v>3</v>
      </c>
      <c r="K40" s="48"/>
      <c r="M40" s="137"/>
      <c r="N40" s="152"/>
      <c r="O40" s="152"/>
      <c r="P40" s="152"/>
      <c r="Q40" s="153"/>
      <c r="R40" s="153"/>
      <c r="S40" s="137"/>
    </row>
    <row r="41" spans="1:19" ht="15" x14ac:dyDescent="0.2">
      <c r="A41" s="47"/>
      <c r="B41" s="81" t="s">
        <v>277</v>
      </c>
      <c r="C41" s="76">
        <v>2847.5472755398146</v>
      </c>
      <c r="D41" s="71">
        <v>36.190752219015472</v>
      </c>
      <c r="E41" s="76">
        <v>1321.666150671299</v>
      </c>
      <c r="F41" s="71">
        <v>16.776896974174779</v>
      </c>
      <c r="G41" s="71">
        <v>7.2818824516060561</v>
      </c>
      <c r="H41" s="71">
        <v>-53.585804807375915</v>
      </c>
      <c r="I41" s="76">
        <v>-1525.8811248685156</v>
      </c>
      <c r="J41" s="75">
        <v>4</v>
      </c>
      <c r="K41" s="48"/>
      <c r="M41" s="137"/>
      <c r="N41" s="152"/>
      <c r="O41" s="152"/>
      <c r="P41" s="152"/>
      <c r="Q41" s="153"/>
      <c r="R41" s="153"/>
      <c r="S41" s="137"/>
    </row>
    <row r="42" spans="1:19" ht="15" x14ac:dyDescent="0.2">
      <c r="A42" s="47"/>
      <c r="B42" s="81" t="s">
        <v>278</v>
      </c>
      <c r="C42" s="76">
        <v>931.84473060130449</v>
      </c>
      <c r="D42" s="71">
        <v>18.226450033485982</v>
      </c>
      <c r="E42" s="76">
        <v>1132.8872758729999</v>
      </c>
      <c r="F42" s="71">
        <v>18.809023565706433</v>
      </c>
      <c r="G42" s="71">
        <v>6.2417819883162515</v>
      </c>
      <c r="H42" s="71">
        <v>21.574682848929761</v>
      </c>
      <c r="I42" s="76">
        <v>201.04254527169542</v>
      </c>
      <c r="J42" s="75">
        <v>5</v>
      </c>
      <c r="K42" s="48"/>
      <c r="M42" s="137"/>
      <c r="N42" s="152"/>
      <c r="O42" s="152"/>
      <c r="P42" s="152"/>
      <c r="Q42" s="153"/>
      <c r="R42" s="153"/>
      <c r="S42" s="137"/>
    </row>
    <row r="43" spans="1:19" ht="15" x14ac:dyDescent="0.2">
      <c r="A43" s="47"/>
      <c r="B43" s="39" t="s">
        <v>269</v>
      </c>
      <c r="C43" s="40">
        <v>1421.5062897142623</v>
      </c>
      <c r="D43" s="70">
        <v>22.423073823005893</v>
      </c>
      <c r="E43" s="40">
        <v>1087.7918430030993</v>
      </c>
      <c r="F43" s="70">
        <v>16.060300959144254</v>
      </c>
      <c r="G43" s="70">
        <v>5.9933231463491499</v>
      </c>
      <c r="H43" s="70">
        <v>-23.476114676794225</v>
      </c>
      <c r="I43" s="40">
        <v>-333.71444671116296</v>
      </c>
      <c r="J43" s="67">
        <v>6</v>
      </c>
      <c r="K43" s="48"/>
      <c r="M43" s="137"/>
      <c r="N43" s="152"/>
      <c r="O43" s="152"/>
      <c r="P43" s="152"/>
      <c r="Q43" s="153"/>
      <c r="R43" s="153"/>
      <c r="S43" s="137"/>
    </row>
    <row r="44" spans="1:19" ht="15" x14ac:dyDescent="0.2">
      <c r="A44" s="47"/>
      <c r="B44" s="81" t="s">
        <v>261</v>
      </c>
      <c r="C44" s="76">
        <v>1226.8030833977766</v>
      </c>
      <c r="D44" s="71">
        <v>31.892379124926144</v>
      </c>
      <c r="E44" s="76">
        <v>876.36718522540014</v>
      </c>
      <c r="F44" s="71">
        <v>20.859803474341039</v>
      </c>
      <c r="G44" s="71">
        <v>4.8284529523699309</v>
      </c>
      <c r="H44" s="71">
        <v>-28.564967182981206</v>
      </c>
      <c r="I44" s="76">
        <v>-350.43589817237648</v>
      </c>
      <c r="J44" s="75">
        <v>7</v>
      </c>
      <c r="K44" s="48"/>
      <c r="M44" s="137"/>
      <c r="N44" s="152"/>
      <c r="O44" s="152"/>
      <c r="P44" s="152"/>
      <c r="Q44" s="153"/>
      <c r="R44" s="153"/>
      <c r="S44" s="137"/>
    </row>
    <row r="45" spans="1:19" ht="15" x14ac:dyDescent="0.2">
      <c r="A45" s="47"/>
      <c r="B45" s="81" t="s">
        <v>282</v>
      </c>
      <c r="C45" s="76">
        <v>777.10366150883181</v>
      </c>
      <c r="D45" s="71">
        <v>35.205807156691279</v>
      </c>
      <c r="E45" s="76">
        <v>688.41576275559999</v>
      </c>
      <c r="F45" s="71">
        <v>27.284139881557905</v>
      </c>
      <c r="G45" s="71">
        <v>3.7929114396043393</v>
      </c>
      <c r="H45" s="71">
        <v>-11.412621397386625</v>
      </c>
      <c r="I45" s="76">
        <v>-88.687898753231821</v>
      </c>
      <c r="J45" s="75">
        <v>8</v>
      </c>
      <c r="K45" s="48"/>
      <c r="M45" s="137"/>
      <c r="N45" s="152"/>
      <c r="O45" s="152"/>
      <c r="P45" s="152"/>
      <c r="Q45" s="153"/>
      <c r="R45" s="153"/>
      <c r="S45" s="137"/>
    </row>
    <row r="46" spans="1:19" ht="15" x14ac:dyDescent="0.2">
      <c r="A46" s="47"/>
      <c r="B46" s="81" t="s">
        <v>285</v>
      </c>
      <c r="C46" s="76">
        <v>804.78287075677099</v>
      </c>
      <c r="D46" s="71">
        <v>65.306736114754514</v>
      </c>
      <c r="E46" s="76">
        <v>512</v>
      </c>
      <c r="F46" s="71">
        <v>46.630236794171218</v>
      </c>
      <c r="G46" s="71">
        <v>2.8209270649237825</v>
      </c>
      <c r="H46" s="71">
        <v>-36.380355670524523</v>
      </c>
      <c r="I46" s="76">
        <v>-292.78287075677099</v>
      </c>
      <c r="J46" s="75">
        <v>9</v>
      </c>
      <c r="K46" s="48"/>
      <c r="M46" s="137"/>
      <c r="N46" s="152"/>
      <c r="O46" s="152"/>
      <c r="P46" s="152"/>
      <c r="Q46" s="153"/>
      <c r="R46" s="153"/>
      <c r="S46" s="137"/>
    </row>
    <row r="47" spans="1:19" ht="15" x14ac:dyDescent="0.2">
      <c r="A47" s="47"/>
      <c r="B47" s="82" t="s">
        <v>290</v>
      </c>
      <c r="C47" s="76">
        <v>402.86852746796603</v>
      </c>
      <c r="D47" s="71">
        <v>39.24726591930542</v>
      </c>
      <c r="E47" s="76">
        <v>250</v>
      </c>
      <c r="F47" s="71">
        <v>28.280542986425338</v>
      </c>
      <c r="G47" s="71">
        <v>1.3774057934198156</v>
      </c>
      <c r="H47" s="71">
        <v>-37.945016064855388</v>
      </c>
      <c r="I47" s="76">
        <v>-152.86852746796603</v>
      </c>
      <c r="J47" s="75">
        <v>10</v>
      </c>
      <c r="K47" s="48"/>
      <c r="M47" s="137"/>
      <c r="N47" s="152"/>
      <c r="O47" s="152"/>
      <c r="P47" s="152"/>
      <c r="Q47" s="153"/>
      <c r="R47" s="153"/>
      <c r="S47" s="137"/>
    </row>
    <row r="48" spans="1:19" ht="15" x14ac:dyDescent="0.2">
      <c r="A48" s="47"/>
      <c r="B48" s="82" t="s">
        <v>283</v>
      </c>
      <c r="C48" s="76">
        <v>245.92766970718071</v>
      </c>
      <c r="D48" s="71">
        <v>18.929139758481099</v>
      </c>
      <c r="E48" s="76">
        <v>174</v>
      </c>
      <c r="F48" s="71">
        <v>21.997471554993677</v>
      </c>
      <c r="G48" s="71">
        <v>0.95867443222019155</v>
      </c>
      <c r="H48" s="71">
        <v>-29.247489634990242</v>
      </c>
      <c r="I48" s="76">
        <v>-71.927669707180712</v>
      </c>
      <c r="J48" s="75">
        <v>11</v>
      </c>
      <c r="K48" s="48"/>
      <c r="M48" s="137"/>
      <c r="N48" s="152"/>
      <c r="O48" s="152"/>
      <c r="P48" s="152"/>
      <c r="Q48" s="153"/>
      <c r="R48" s="153"/>
      <c r="S48" s="137"/>
    </row>
    <row r="49" spans="1:19" x14ac:dyDescent="0.2">
      <c r="A49" s="47"/>
      <c r="B49" s="43"/>
      <c r="C49" s="43"/>
      <c r="D49" s="43"/>
      <c r="E49" s="72"/>
      <c r="F49" s="43"/>
      <c r="G49" s="43"/>
      <c r="H49" s="43"/>
      <c r="I49" s="43"/>
      <c r="J49" s="43"/>
      <c r="K49" s="48"/>
      <c r="M49" s="128"/>
      <c r="N49" s="128"/>
      <c r="O49" s="128"/>
      <c r="P49" s="128"/>
      <c r="Q49" s="128"/>
      <c r="R49" s="128"/>
      <c r="S49" s="137"/>
    </row>
    <row r="50" spans="1:19" x14ac:dyDescent="0.2">
      <c r="A50" s="181" t="s">
        <v>134</v>
      </c>
      <c r="B50" s="195"/>
      <c r="C50" s="195"/>
      <c r="D50" s="195"/>
      <c r="E50" s="195"/>
      <c r="F50" s="195"/>
      <c r="G50" s="195"/>
      <c r="H50" s="50"/>
      <c r="I50" s="50"/>
      <c r="J50" s="50"/>
      <c r="K50" s="51"/>
      <c r="M50" s="136"/>
      <c r="N50" s="137"/>
      <c r="O50" s="137"/>
      <c r="P50" s="137"/>
      <c r="Q50" s="137"/>
      <c r="R50" s="137"/>
      <c r="S50" s="137"/>
    </row>
    <row r="52" spans="1:19" x14ac:dyDescent="0.2">
      <c r="L52" s="174"/>
      <c r="M52" s="174"/>
      <c r="N52" s="136"/>
      <c r="O52" s="137"/>
      <c r="P52" s="137"/>
      <c r="Q52" s="137"/>
    </row>
    <row r="53" spans="1:19" x14ac:dyDescent="0.2">
      <c r="L53" s="174"/>
      <c r="M53" s="174"/>
      <c r="N53" s="136"/>
      <c r="O53" s="137"/>
      <c r="P53" s="137"/>
      <c r="Q53" s="137"/>
    </row>
    <row r="54" spans="1:19" x14ac:dyDescent="0.2">
      <c r="L54" s="174"/>
      <c r="M54" s="174"/>
      <c r="N54" s="136"/>
      <c r="O54" s="137"/>
      <c r="P54" s="137"/>
      <c r="Q54" s="137"/>
    </row>
    <row r="55" spans="1:19" x14ac:dyDescent="0.2">
      <c r="L55" s="174"/>
      <c r="M55" s="174"/>
      <c r="N55" s="136"/>
      <c r="O55" s="137"/>
      <c r="P55" s="137"/>
      <c r="Q55" s="137"/>
    </row>
    <row r="56" spans="1:19" x14ac:dyDescent="0.2">
      <c r="L56" s="174"/>
      <c r="M56" s="174"/>
      <c r="N56" s="136"/>
      <c r="O56" s="137"/>
      <c r="P56" s="137"/>
      <c r="Q56" s="137"/>
    </row>
    <row r="57" spans="1:19" x14ac:dyDescent="0.2">
      <c r="L57" s="174"/>
      <c r="M57" s="174"/>
      <c r="N57" s="136"/>
      <c r="O57" s="137"/>
      <c r="P57" s="137"/>
      <c r="Q57" s="137"/>
    </row>
    <row r="58" spans="1:19" x14ac:dyDescent="0.2">
      <c r="L58" s="174"/>
      <c r="M58" s="174"/>
      <c r="N58" s="136"/>
      <c r="O58" s="137"/>
      <c r="P58" s="137"/>
      <c r="Q58" s="137"/>
    </row>
    <row r="59" spans="1:19" x14ac:dyDescent="0.2">
      <c r="L59" s="174"/>
      <c r="M59" s="174"/>
      <c r="N59" s="136"/>
      <c r="O59" s="137"/>
      <c r="P59" s="137"/>
      <c r="Q59" s="137"/>
    </row>
    <row r="60" spans="1:19" x14ac:dyDescent="0.2">
      <c r="L60" s="174"/>
      <c r="M60" s="174"/>
      <c r="N60" s="136"/>
      <c r="O60" s="137"/>
      <c r="P60" s="137"/>
      <c r="Q60" s="137"/>
    </row>
    <row r="61" spans="1:19" x14ac:dyDescent="0.2">
      <c r="L61" s="174"/>
      <c r="M61" s="174"/>
      <c r="N61" s="136"/>
      <c r="O61" s="137"/>
      <c r="P61" s="137"/>
      <c r="Q61" s="137"/>
    </row>
    <row r="62" spans="1:19" x14ac:dyDescent="0.2">
      <c r="L62" s="174"/>
      <c r="M62" s="174"/>
      <c r="N62" s="136"/>
      <c r="O62" s="137"/>
      <c r="P62" s="137"/>
      <c r="Q62" s="137"/>
    </row>
    <row r="63" spans="1:19" x14ac:dyDescent="0.2">
      <c r="L63" s="174"/>
      <c r="M63" s="174"/>
      <c r="N63" s="136"/>
      <c r="O63" s="137"/>
      <c r="P63" s="137"/>
      <c r="Q63" s="137"/>
    </row>
    <row r="64" spans="1:19" x14ac:dyDescent="0.2">
      <c r="L64" s="174"/>
      <c r="M64" s="174"/>
      <c r="N64" s="136"/>
      <c r="O64" s="137"/>
      <c r="P64" s="137"/>
      <c r="Q64" s="137"/>
    </row>
    <row r="65" spans="12:17" x14ac:dyDescent="0.2">
      <c r="L65" s="174"/>
      <c r="M65" s="174"/>
      <c r="N65" s="136"/>
      <c r="O65" s="137"/>
      <c r="P65" s="137"/>
      <c r="Q65" s="137"/>
    </row>
    <row r="66" spans="12:17" x14ac:dyDescent="0.2">
      <c r="L66" s="174"/>
      <c r="M66" s="174"/>
      <c r="N66" s="136"/>
      <c r="O66" s="137"/>
      <c r="P66" s="137"/>
      <c r="Q66" s="137"/>
    </row>
    <row r="67" spans="12:17" x14ac:dyDescent="0.2">
      <c r="L67" s="174"/>
      <c r="M67" s="174"/>
      <c r="N67" s="136"/>
      <c r="O67" s="137"/>
      <c r="P67" s="137"/>
      <c r="Q67" s="137"/>
    </row>
    <row r="68" spans="12:17" x14ac:dyDescent="0.2">
      <c r="L68" s="174"/>
      <c r="M68" s="174"/>
      <c r="N68" s="136"/>
      <c r="O68" s="137"/>
      <c r="P68" s="137"/>
      <c r="Q68" s="137"/>
    </row>
    <row r="69" spans="12:17" x14ac:dyDescent="0.2">
      <c r="L69" s="174"/>
      <c r="M69" s="174"/>
      <c r="N69" s="136"/>
      <c r="O69" s="137"/>
      <c r="P69" s="137"/>
      <c r="Q69" s="137"/>
    </row>
    <row r="70" spans="12:17" x14ac:dyDescent="0.2">
      <c r="L70" s="174"/>
      <c r="M70" s="174"/>
      <c r="N70" s="136"/>
      <c r="O70" s="137"/>
      <c r="P70" s="137"/>
      <c r="Q70" s="137"/>
    </row>
    <row r="71" spans="12:17" x14ac:dyDescent="0.2">
      <c r="L71" s="94"/>
    </row>
  </sheetData>
  <sortState ref="B38:N48">
    <sortCondition descending="1" ref="E38:E48"/>
  </sortState>
  <mergeCells count="7"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39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53722D"/>
  </sheetPr>
  <dimension ref="A1:P40"/>
  <sheetViews>
    <sheetView showGridLines="0" zoomScaleNormal="100" zoomScaleSheetLayoutView="80" workbookViewId="0">
      <selection activeCell="G1" sqref="G1"/>
    </sheetView>
  </sheetViews>
  <sheetFormatPr baseColWidth="10" defaultColWidth="11.42578125" defaultRowHeight="15" x14ac:dyDescent="0.2"/>
  <cols>
    <col min="1" max="1" width="1.7109375" style="17" customWidth="1"/>
    <col min="2" max="2" width="39.5703125" style="17" customWidth="1"/>
    <col min="3" max="5" width="16.7109375" style="17" customWidth="1"/>
    <col min="6" max="6" width="2.28515625" style="17" customWidth="1"/>
    <col min="7" max="7" width="11.42578125" style="17"/>
    <col min="8" max="8" width="16.7109375" style="17" customWidth="1"/>
    <col min="9" max="9" width="16.28515625" style="17" customWidth="1"/>
    <col min="10" max="10" width="14.85546875" style="17" customWidth="1"/>
    <col min="11" max="11" width="16.85546875" style="17" customWidth="1"/>
    <col min="12" max="16384" width="11.42578125" style="17"/>
  </cols>
  <sheetData>
    <row r="1" spans="1:16" ht="15.75" x14ac:dyDescent="0.25">
      <c r="A1" s="1"/>
      <c r="B1" s="2"/>
      <c r="C1" s="2"/>
      <c r="D1" s="2"/>
      <c r="E1" s="2"/>
      <c r="F1" s="3"/>
      <c r="G1" s="24"/>
    </row>
    <row r="2" spans="1:16" ht="15.75" x14ac:dyDescent="0.25">
      <c r="A2" s="21"/>
      <c r="B2" s="22"/>
      <c r="C2" s="22"/>
      <c r="D2" s="22"/>
      <c r="E2" s="22"/>
      <c r="F2" s="23"/>
      <c r="G2" s="24"/>
    </row>
    <row r="3" spans="1:16" ht="15.75" x14ac:dyDescent="0.25">
      <c r="A3" s="21"/>
      <c r="B3" s="22"/>
      <c r="C3" s="22"/>
      <c r="D3" s="22"/>
      <c r="E3" s="22"/>
      <c r="F3" s="23"/>
      <c r="G3" s="24"/>
    </row>
    <row r="4" spans="1:16" ht="15.75" x14ac:dyDescent="0.25">
      <c r="A4" s="21"/>
      <c r="B4" s="22"/>
      <c r="C4" s="22"/>
      <c r="D4" s="22"/>
      <c r="E4" s="22"/>
      <c r="F4" s="23"/>
      <c r="G4" s="24"/>
    </row>
    <row r="5" spans="1:16" ht="15.75" x14ac:dyDescent="0.25">
      <c r="A5" s="21"/>
      <c r="B5" s="22"/>
      <c r="C5" s="22"/>
      <c r="D5" s="22"/>
      <c r="E5" s="22"/>
      <c r="F5" s="23"/>
      <c r="G5" s="369"/>
      <c r="H5" s="370"/>
      <c r="I5" s="370"/>
      <c r="J5" s="371"/>
      <c r="K5" s="370"/>
      <c r="L5" s="370"/>
      <c r="M5" s="370"/>
      <c r="N5" s="370"/>
      <c r="O5" s="370"/>
      <c r="P5" s="370"/>
    </row>
    <row r="6" spans="1:16" ht="15.75" x14ac:dyDescent="0.25">
      <c r="A6" s="21"/>
      <c r="B6" s="22"/>
      <c r="C6" s="22"/>
      <c r="D6" s="22"/>
      <c r="E6" s="22"/>
      <c r="F6" s="23"/>
      <c r="G6" s="384"/>
      <c r="H6" s="370"/>
      <c r="I6" s="370"/>
      <c r="J6" s="370"/>
      <c r="K6" s="370"/>
      <c r="L6" s="370"/>
      <c r="M6" s="370"/>
      <c r="N6" s="370"/>
      <c r="O6" s="370"/>
      <c r="P6" s="370"/>
    </row>
    <row r="7" spans="1:16" ht="15.75" x14ac:dyDescent="0.25">
      <c r="A7" s="21"/>
      <c r="B7" s="22"/>
      <c r="C7" s="22"/>
      <c r="D7" s="22"/>
      <c r="E7" s="22"/>
      <c r="F7" s="23"/>
      <c r="G7" s="369"/>
      <c r="H7" s="370"/>
      <c r="I7" s="370"/>
      <c r="J7" s="370"/>
      <c r="K7" s="370"/>
      <c r="L7" s="370"/>
      <c r="M7" s="370"/>
      <c r="N7" s="370"/>
      <c r="O7" s="370"/>
      <c r="P7" s="370"/>
    </row>
    <row r="8" spans="1:16" ht="15.75" x14ac:dyDescent="0.25">
      <c r="A8" s="21"/>
      <c r="B8" s="22"/>
      <c r="C8" s="22"/>
      <c r="D8" s="22"/>
      <c r="E8" s="22"/>
      <c r="F8" s="5"/>
      <c r="G8" s="370"/>
      <c r="H8" s="370"/>
      <c r="I8" s="370"/>
      <c r="J8" s="370"/>
      <c r="K8" s="370"/>
      <c r="L8" s="370"/>
      <c r="M8" s="370"/>
      <c r="N8" s="370"/>
      <c r="O8" s="370"/>
      <c r="P8" s="370"/>
    </row>
    <row r="9" spans="1:16" ht="15.75" x14ac:dyDescent="0.2">
      <c r="A9" s="21"/>
      <c r="B9" s="574" t="s">
        <v>372</v>
      </c>
      <c r="C9" s="574"/>
      <c r="D9" s="574"/>
      <c r="E9" s="574"/>
      <c r="F9" s="5"/>
      <c r="G9" s="370"/>
      <c r="H9" s="370"/>
      <c r="I9" s="370"/>
      <c r="J9" s="370"/>
      <c r="K9" s="370"/>
      <c r="L9" s="370"/>
      <c r="M9" s="370"/>
      <c r="N9" s="370"/>
      <c r="O9" s="370"/>
      <c r="P9" s="370"/>
    </row>
    <row r="10" spans="1:16" ht="15.75" x14ac:dyDescent="0.25">
      <c r="A10" s="21"/>
      <c r="B10" s="574" t="s">
        <v>141</v>
      </c>
      <c r="C10" s="574"/>
      <c r="D10" s="574"/>
      <c r="E10" s="574"/>
      <c r="F10" s="8"/>
      <c r="G10" s="370"/>
      <c r="H10" s="370"/>
      <c r="I10" s="370"/>
      <c r="J10" s="370"/>
      <c r="K10" s="370"/>
      <c r="L10" s="370"/>
      <c r="M10" s="370"/>
      <c r="N10" s="370"/>
      <c r="O10" s="370"/>
      <c r="P10" s="370"/>
    </row>
    <row r="11" spans="1:16" ht="15.75" x14ac:dyDescent="0.25">
      <c r="A11" s="21"/>
      <c r="B11" s="22"/>
      <c r="C11" s="85"/>
      <c r="D11" s="105"/>
      <c r="E11" s="125"/>
      <c r="F11" s="5"/>
      <c r="G11" s="483"/>
      <c r="H11" s="483"/>
      <c r="I11" s="483"/>
      <c r="J11" s="370"/>
      <c r="K11" s="370"/>
      <c r="L11" s="370"/>
      <c r="M11" s="370"/>
      <c r="N11" s="370"/>
      <c r="O11" s="370"/>
      <c r="P11" s="370"/>
    </row>
    <row r="12" spans="1:16" s="13" customFormat="1" ht="15" customHeight="1" x14ac:dyDescent="0.25">
      <c r="A12" s="25"/>
      <c r="B12" s="26"/>
      <c r="C12" s="43"/>
      <c r="D12" s="43"/>
      <c r="E12" s="576" t="s">
        <v>377</v>
      </c>
      <c r="F12" s="27"/>
      <c r="G12" s="484"/>
      <c r="H12" s="485">
        <v>1619891.0000000214</v>
      </c>
      <c r="I12" s="137"/>
      <c r="J12" s="128"/>
      <c r="K12" s="128"/>
      <c r="L12" s="128"/>
      <c r="M12" s="128"/>
      <c r="N12" s="128"/>
      <c r="O12" s="128"/>
      <c r="P12" s="128"/>
    </row>
    <row r="13" spans="1:16" s="13" customFormat="1" ht="25.5" customHeight="1" x14ac:dyDescent="0.25">
      <c r="A13" s="25"/>
      <c r="B13" s="26"/>
      <c r="C13" s="106">
        <v>2014</v>
      </c>
      <c r="D13" s="106">
        <v>2017</v>
      </c>
      <c r="E13" s="577"/>
      <c r="F13" s="27"/>
      <c r="G13" s="486"/>
      <c r="H13" s="487"/>
      <c r="I13" s="137"/>
      <c r="J13" s="128"/>
      <c r="K13" s="128"/>
      <c r="L13" s="128"/>
      <c r="M13" s="128"/>
      <c r="N13" s="128"/>
      <c r="O13" s="128"/>
      <c r="P13" s="128"/>
    </row>
    <row r="14" spans="1:16" s="13" customFormat="1" ht="9.75" customHeight="1" x14ac:dyDescent="0.25">
      <c r="A14" s="25"/>
      <c r="B14" s="26"/>
      <c r="C14" s="32"/>
      <c r="D14" s="32"/>
      <c r="E14" s="28"/>
      <c r="F14" s="27"/>
      <c r="G14" s="373"/>
      <c r="H14" s="373"/>
      <c r="I14" s="128"/>
      <c r="J14" s="128"/>
      <c r="K14" s="128"/>
      <c r="L14" s="128"/>
      <c r="M14" s="128"/>
      <c r="N14" s="128"/>
      <c r="O14" s="128"/>
      <c r="P14" s="128"/>
    </row>
    <row r="15" spans="1:16" s="13" customFormat="1" x14ac:dyDescent="0.25">
      <c r="A15" s="25"/>
      <c r="B15" s="26" t="s">
        <v>1</v>
      </c>
      <c r="C15" s="37">
        <v>19139.000000000098</v>
      </c>
      <c r="D15" s="29">
        <v>20310.99999998292</v>
      </c>
      <c r="E15" s="30">
        <v>6.1236219237306821</v>
      </c>
      <c r="F15" s="27"/>
      <c r="G15" s="94"/>
      <c r="H15" s="374"/>
      <c r="I15" s="375"/>
      <c r="J15" s="376"/>
      <c r="K15" s="376"/>
      <c r="L15" s="128"/>
      <c r="M15" s="128"/>
      <c r="N15" s="128"/>
      <c r="O15" s="128"/>
      <c r="P15" s="128"/>
    </row>
    <row r="16" spans="1:16" s="13" customFormat="1" x14ac:dyDescent="0.25">
      <c r="A16" s="25"/>
      <c r="B16" s="26" t="s">
        <v>26</v>
      </c>
      <c r="C16" s="37">
        <v>14873</v>
      </c>
      <c r="D16" s="29">
        <v>15651.577294164592</v>
      </c>
      <c r="E16" s="30">
        <v>5.2348369136327122</v>
      </c>
      <c r="F16" s="27"/>
      <c r="G16" s="94"/>
      <c r="H16" s="374"/>
      <c r="I16" s="375"/>
      <c r="J16" s="376"/>
      <c r="K16" s="376"/>
      <c r="L16" s="128"/>
      <c r="M16" s="128"/>
      <c r="N16" s="128"/>
      <c r="O16" s="128"/>
      <c r="P16" s="128"/>
    </row>
    <row r="17" spans="1:16" s="13" customFormat="1" x14ac:dyDescent="0.25">
      <c r="A17" s="25"/>
      <c r="B17" s="26" t="s">
        <v>27</v>
      </c>
      <c r="C17" s="37">
        <v>7836.4690649000004</v>
      </c>
      <c r="D17" s="29">
        <v>8526.740723559622</v>
      </c>
      <c r="E17" s="30">
        <v>8.8084525433959513</v>
      </c>
      <c r="F17" s="27"/>
      <c r="G17" s="94"/>
      <c r="H17" s="374"/>
      <c r="I17" s="375"/>
      <c r="J17" s="376"/>
      <c r="K17" s="376"/>
      <c r="L17" s="128"/>
      <c r="M17" s="128"/>
      <c r="N17" s="128"/>
      <c r="O17" s="128"/>
      <c r="P17" s="128"/>
    </row>
    <row r="18" spans="1:16" s="13" customFormat="1" x14ac:dyDescent="0.25">
      <c r="A18" s="25"/>
      <c r="B18" s="26" t="s">
        <v>2</v>
      </c>
      <c r="C18" s="37">
        <v>7057.8459722999996</v>
      </c>
      <c r="D18" s="29">
        <v>7794.1673411442225</v>
      </c>
      <c r="E18" s="30">
        <v>10.432664183010942</v>
      </c>
      <c r="F18" s="27"/>
      <c r="G18" s="94"/>
      <c r="H18" s="374"/>
      <c r="I18" s="375"/>
      <c r="J18" s="376"/>
      <c r="K18" s="376"/>
      <c r="L18" s="128"/>
      <c r="M18" s="128"/>
      <c r="N18" s="128"/>
      <c r="O18" s="128"/>
      <c r="P18" s="128"/>
    </row>
    <row r="19" spans="1:16" s="13" customFormat="1" x14ac:dyDescent="0.25">
      <c r="A19" s="25"/>
      <c r="B19" s="26" t="s">
        <v>14</v>
      </c>
      <c r="C19" s="37">
        <v>7036.5309350000007</v>
      </c>
      <c r="D19" s="29">
        <v>7124.8365706050163</v>
      </c>
      <c r="E19" s="30">
        <v>1.2549598150102481</v>
      </c>
      <c r="F19" s="27"/>
      <c r="G19" s="94"/>
      <c r="H19" s="374"/>
      <c r="I19" s="375"/>
      <c r="J19" s="376"/>
      <c r="K19" s="376"/>
      <c r="L19" s="128"/>
      <c r="M19" s="128"/>
      <c r="N19" s="128"/>
      <c r="O19" s="128"/>
      <c r="P19" s="128"/>
    </row>
    <row r="20" spans="1:16" s="13" customFormat="1" x14ac:dyDescent="0.25">
      <c r="A20" s="25"/>
      <c r="B20" s="31"/>
      <c r="C20" s="33"/>
      <c r="D20" s="33"/>
      <c r="E20" s="33"/>
      <c r="F20" s="27"/>
      <c r="G20" s="128"/>
      <c r="H20" s="128"/>
      <c r="I20" s="128"/>
      <c r="J20" s="128"/>
      <c r="K20" s="128"/>
      <c r="L20" s="128"/>
      <c r="M20" s="128"/>
      <c r="N20" s="128"/>
      <c r="O20" s="128"/>
      <c r="P20" s="128"/>
    </row>
    <row r="21" spans="1:16" s="13" customFormat="1" ht="15.6" customHeight="1" x14ac:dyDescent="0.2">
      <c r="A21" s="25"/>
      <c r="B21" s="574" t="s">
        <v>372</v>
      </c>
      <c r="C21" s="574"/>
      <c r="D21" s="574"/>
      <c r="E21" s="574"/>
      <c r="F21" s="27"/>
      <c r="G21" s="128"/>
      <c r="H21" s="128"/>
      <c r="I21" s="128"/>
      <c r="J21" s="128"/>
      <c r="K21" s="128"/>
      <c r="L21" s="128"/>
      <c r="M21" s="128"/>
      <c r="N21" s="128"/>
      <c r="O21" s="128"/>
      <c r="P21" s="128"/>
    </row>
    <row r="22" spans="1:16" s="13" customFormat="1" ht="15.75" x14ac:dyDescent="0.2">
      <c r="A22" s="25"/>
      <c r="B22" s="574" t="s">
        <v>291</v>
      </c>
      <c r="C22" s="574"/>
      <c r="D22" s="574"/>
      <c r="E22" s="574"/>
      <c r="F22" s="27"/>
      <c r="G22" s="128"/>
      <c r="H22" s="128"/>
      <c r="I22" s="128"/>
      <c r="J22" s="128"/>
      <c r="K22" s="128"/>
      <c r="L22" s="128"/>
      <c r="M22" s="128"/>
      <c r="N22" s="128"/>
      <c r="O22" s="128"/>
      <c r="P22" s="128"/>
    </row>
    <row r="23" spans="1:16" s="13" customFormat="1" ht="15.75" x14ac:dyDescent="0.25">
      <c r="A23" s="25"/>
      <c r="B23" s="85"/>
      <c r="C23" s="85"/>
      <c r="D23" s="105"/>
      <c r="E23" s="85"/>
      <c r="F23" s="27"/>
      <c r="G23" s="128"/>
      <c r="H23" s="374"/>
      <c r="I23" s="128"/>
      <c r="J23" s="128"/>
      <c r="K23" s="128"/>
      <c r="L23" s="128"/>
      <c r="M23" s="128"/>
      <c r="N23" s="128"/>
      <c r="O23" s="128"/>
      <c r="P23" s="128"/>
    </row>
    <row r="24" spans="1:16" s="13" customFormat="1" ht="14.25" customHeight="1" x14ac:dyDescent="0.2">
      <c r="A24" s="25"/>
      <c r="B24" s="43"/>
      <c r="C24" s="43"/>
      <c r="D24" s="43"/>
      <c r="E24" s="575" t="s">
        <v>370</v>
      </c>
      <c r="F24" s="27"/>
      <c r="G24" s="128"/>
      <c r="H24" s="128"/>
      <c r="I24" s="128"/>
      <c r="J24" s="128"/>
      <c r="K24" s="128"/>
      <c r="L24" s="128"/>
      <c r="M24" s="128"/>
      <c r="N24" s="128"/>
      <c r="O24" s="128"/>
      <c r="P24" s="128"/>
    </row>
    <row r="25" spans="1:16" s="13" customFormat="1" x14ac:dyDescent="0.25">
      <c r="A25" s="25"/>
      <c r="B25" s="43"/>
      <c r="C25" s="106">
        <v>2014</v>
      </c>
      <c r="D25" s="106">
        <v>2017</v>
      </c>
      <c r="E25" s="575"/>
      <c r="F25" s="27"/>
      <c r="G25" s="372"/>
      <c r="H25" s="372"/>
      <c r="I25" s="128"/>
      <c r="J25" s="128"/>
      <c r="K25" s="128"/>
      <c r="L25" s="128"/>
      <c r="M25" s="128"/>
      <c r="N25" s="128"/>
      <c r="O25" s="128"/>
      <c r="P25" s="128"/>
    </row>
    <row r="26" spans="1:16" s="13" customFormat="1" ht="9.75" customHeight="1" x14ac:dyDescent="0.25">
      <c r="A26" s="25"/>
      <c r="B26" s="43"/>
      <c r="C26" s="32"/>
      <c r="D26" s="32"/>
      <c r="E26" s="32"/>
      <c r="F26" s="27"/>
      <c r="G26" s="128"/>
      <c r="H26" s="128"/>
      <c r="I26" s="128"/>
      <c r="J26" s="128"/>
      <c r="K26" s="128"/>
      <c r="L26" s="128"/>
      <c r="M26" s="128"/>
      <c r="N26" s="128"/>
      <c r="O26" s="128"/>
      <c r="P26" s="128"/>
    </row>
    <row r="27" spans="1:16" s="13" customFormat="1" x14ac:dyDescent="0.25">
      <c r="A27" s="25"/>
      <c r="B27" s="26" t="s">
        <v>28</v>
      </c>
      <c r="C27" s="38">
        <v>77.710434191963657</v>
      </c>
      <c r="D27" s="127">
        <v>77.059609542502855</v>
      </c>
      <c r="E27" s="388">
        <v>-0.65082464946080165</v>
      </c>
      <c r="F27" s="27"/>
      <c r="G27" s="510"/>
      <c r="H27" s="375"/>
      <c r="I27" s="377"/>
      <c r="J27" s="377"/>
      <c r="K27" s="128"/>
      <c r="L27" s="128"/>
      <c r="M27" s="128"/>
      <c r="N27" s="128"/>
      <c r="O27" s="128"/>
      <c r="P27" s="128"/>
    </row>
    <row r="28" spans="1:16" s="13" customFormat="1" x14ac:dyDescent="0.25">
      <c r="A28" s="25"/>
      <c r="B28" s="26" t="s">
        <v>29</v>
      </c>
      <c r="C28" s="38">
        <v>52.689229240233985</v>
      </c>
      <c r="D28" s="127">
        <v>54.478475640526426</v>
      </c>
      <c r="E28" s="388">
        <v>1.7892464002924413</v>
      </c>
      <c r="F28" s="27"/>
      <c r="G28" s="375"/>
      <c r="H28" s="375"/>
      <c r="I28" s="377"/>
      <c r="J28" s="377"/>
      <c r="K28" s="128"/>
      <c r="L28" s="128"/>
      <c r="M28" s="128"/>
      <c r="N28" s="128"/>
      <c r="O28" s="128"/>
      <c r="P28" s="128"/>
    </row>
    <row r="29" spans="1:16" s="13" customFormat="1" x14ac:dyDescent="0.25">
      <c r="A29" s="25"/>
      <c r="B29" s="26" t="s">
        <v>30</v>
      </c>
      <c r="C29" s="38">
        <v>47.454084396557519</v>
      </c>
      <c r="D29" s="127">
        <v>49.797967288895137</v>
      </c>
      <c r="E29" s="388">
        <v>2.3438828923376178</v>
      </c>
      <c r="F29" s="27"/>
      <c r="G29" s="375"/>
      <c r="H29" s="375"/>
      <c r="I29" s="377"/>
      <c r="J29" s="377"/>
      <c r="K29" s="128"/>
      <c r="L29" s="128"/>
      <c r="M29" s="128"/>
      <c r="N29" s="128"/>
      <c r="O29" s="128"/>
      <c r="P29" s="128"/>
    </row>
    <row r="30" spans="1:16" s="13" customFormat="1" x14ac:dyDescent="0.25">
      <c r="A30" s="25"/>
      <c r="B30" s="15"/>
      <c r="C30" s="15"/>
      <c r="D30" s="15"/>
      <c r="E30" s="32"/>
      <c r="F30" s="27"/>
      <c r="G30" s="128"/>
      <c r="H30" s="378"/>
      <c r="I30" s="128"/>
      <c r="J30" s="128"/>
      <c r="K30" s="128"/>
      <c r="L30" s="128"/>
      <c r="M30" s="128"/>
      <c r="N30" s="128"/>
      <c r="O30" s="128"/>
      <c r="P30" s="128"/>
    </row>
    <row r="31" spans="1:16" s="13" customFormat="1" x14ac:dyDescent="0.2">
      <c r="A31" s="25"/>
      <c r="B31" s="15"/>
      <c r="C31" s="15"/>
      <c r="D31" s="15"/>
      <c r="E31" s="16"/>
      <c r="F31" s="27"/>
      <c r="G31" s="128"/>
      <c r="H31" s="378"/>
      <c r="I31" s="128"/>
      <c r="J31" s="128"/>
      <c r="K31" s="128"/>
      <c r="L31" s="128"/>
      <c r="M31" s="128"/>
      <c r="N31" s="128"/>
      <c r="O31" s="128"/>
      <c r="P31" s="128"/>
    </row>
    <row r="32" spans="1:16" ht="15.75" x14ac:dyDescent="0.25">
      <c r="A32" s="66" t="s">
        <v>95</v>
      </c>
      <c r="B32" s="4"/>
      <c r="C32" s="6"/>
      <c r="D32" s="6"/>
      <c r="E32" s="6"/>
      <c r="F32" s="5"/>
      <c r="G32" s="370"/>
      <c r="H32" s="370"/>
      <c r="I32" s="370"/>
      <c r="J32" s="370"/>
      <c r="K32" s="370"/>
      <c r="L32" s="370"/>
      <c r="M32" s="370"/>
      <c r="N32" s="370"/>
      <c r="O32" s="370"/>
      <c r="P32" s="370"/>
    </row>
    <row r="33" spans="1:16" ht="15.75" x14ac:dyDescent="0.25">
      <c r="A33" s="383" t="s">
        <v>292</v>
      </c>
      <c r="B33" s="4"/>
      <c r="C33" s="6"/>
      <c r="D33" s="6"/>
      <c r="E33" s="6"/>
      <c r="F33" s="5"/>
      <c r="G33" s="370"/>
      <c r="H33" s="370"/>
      <c r="I33" s="370"/>
      <c r="J33" s="370"/>
      <c r="K33" s="370"/>
      <c r="L33" s="370"/>
      <c r="M33" s="370"/>
      <c r="N33" s="370"/>
      <c r="O33" s="370"/>
      <c r="P33" s="370"/>
    </row>
    <row r="34" spans="1:16" x14ac:dyDescent="0.2">
      <c r="A34" s="380" t="s">
        <v>132</v>
      </c>
      <c r="B34" s="381"/>
      <c r="C34" s="181"/>
      <c r="D34" s="181"/>
      <c r="E34" s="181"/>
      <c r="F34" s="7"/>
      <c r="G34" s="370"/>
      <c r="H34" s="370"/>
      <c r="I34" s="370"/>
      <c r="J34" s="370"/>
      <c r="K34" s="370"/>
      <c r="L34" s="370"/>
      <c r="M34" s="370"/>
      <c r="N34" s="370"/>
      <c r="O34" s="370"/>
      <c r="P34" s="370"/>
    </row>
    <row r="35" spans="1:16" x14ac:dyDescent="0.2">
      <c r="A35" s="35"/>
      <c r="B35" s="10"/>
      <c r="C35" s="9"/>
      <c r="D35" s="9"/>
      <c r="E35" s="9"/>
      <c r="F35" s="9"/>
      <c r="G35" s="379"/>
      <c r="H35" s="379"/>
      <c r="I35" s="370"/>
      <c r="J35" s="370"/>
      <c r="K35" s="370"/>
      <c r="L35" s="370"/>
      <c r="M35" s="370"/>
      <c r="N35" s="370"/>
      <c r="O35" s="370"/>
      <c r="P35" s="370"/>
    </row>
    <row r="36" spans="1:16" x14ac:dyDescent="0.2">
      <c r="A36" s="9"/>
      <c r="B36" s="10"/>
      <c r="C36" s="9"/>
      <c r="D36" s="9"/>
      <c r="E36" s="288"/>
      <c r="F36" s="9"/>
      <c r="G36" s="9"/>
      <c r="H36" s="9"/>
    </row>
    <row r="37" spans="1:16" x14ac:dyDescent="0.2">
      <c r="A37" s="9"/>
      <c r="B37" s="9"/>
      <c r="C37" s="182"/>
      <c r="D37" s="9"/>
      <c r="E37" s="11"/>
      <c r="F37" s="9"/>
      <c r="G37" s="9"/>
      <c r="H37" s="9"/>
    </row>
    <row r="38" spans="1:16" x14ac:dyDescent="0.2">
      <c r="A38" s="9"/>
      <c r="B38" s="9"/>
      <c r="C38" s="9"/>
      <c r="D38" s="289"/>
      <c r="E38" s="11"/>
      <c r="F38" s="9"/>
      <c r="G38" s="9"/>
      <c r="H38" s="9"/>
    </row>
    <row r="39" spans="1:16" x14ac:dyDescent="0.2">
      <c r="A39" s="9"/>
      <c r="B39" s="9"/>
      <c r="C39" s="9"/>
      <c r="D39" s="382"/>
      <c r="E39" s="9"/>
      <c r="F39" s="9"/>
      <c r="G39" s="9"/>
      <c r="H39" s="9"/>
    </row>
    <row r="40" spans="1:16" x14ac:dyDescent="0.2">
      <c r="D40" s="289"/>
    </row>
  </sheetData>
  <sortState ref="B16:H19">
    <sortCondition descending="1" ref="D16:D19"/>
  </sortState>
  <mergeCells count="6">
    <mergeCell ref="B9:E9"/>
    <mergeCell ref="B10:E10"/>
    <mergeCell ref="B21:E21"/>
    <mergeCell ref="B22:E22"/>
    <mergeCell ref="E24:E25"/>
    <mergeCell ref="E12:E13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1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73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6.140625" style="13" customWidth="1"/>
    <col min="3" max="3" width="10.28515625" style="13" customWidth="1"/>
    <col min="4" max="4" width="11.7109375" style="13" customWidth="1"/>
    <col min="5" max="5" width="11.42578125" style="13" customWidth="1"/>
    <col min="6" max="6" width="11.5703125" style="13" customWidth="1"/>
    <col min="7" max="7" width="16.7109375" style="13" customWidth="1"/>
    <col min="8" max="8" width="10.140625" style="13" customWidth="1"/>
    <col min="9" max="9" width="9.5703125" style="13" bestFit="1" customWidth="1"/>
    <col min="10" max="10" width="10.42578125" style="13" customWidth="1"/>
    <col min="11" max="11" width="2.42578125" style="13" customWidth="1"/>
    <col min="12" max="13" width="11.42578125" style="13"/>
    <col min="14" max="14" width="13.85546875" style="13" customWidth="1"/>
    <col min="15" max="15" width="14.42578125" style="13" bestFit="1" customWidth="1"/>
    <col min="16" max="16" width="17.42578125" style="13" bestFit="1" customWidth="1"/>
    <col min="17" max="17" width="14.5703125" style="13" bestFit="1" customWidth="1"/>
    <col min="18" max="16384" width="11.42578125" style="13"/>
  </cols>
  <sheetData>
    <row r="1" spans="1:19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9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19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19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19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7"/>
    </row>
    <row r="6" spans="1:19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19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  <c r="M7" s="137"/>
      <c r="N7" s="137"/>
      <c r="O7" s="137"/>
      <c r="P7" s="137"/>
      <c r="Q7" s="137"/>
      <c r="R7" s="137"/>
      <c r="S7" s="137"/>
    </row>
    <row r="8" spans="1:19" ht="15" x14ac:dyDescent="0.25">
      <c r="A8" s="47"/>
      <c r="B8" s="58"/>
      <c r="K8" s="48"/>
      <c r="M8" s="137"/>
      <c r="N8" s="137"/>
      <c r="O8" s="137"/>
      <c r="P8" s="137"/>
      <c r="Q8" s="137"/>
      <c r="R8" s="137"/>
      <c r="S8" s="137"/>
    </row>
    <row r="9" spans="1:19" ht="15" x14ac:dyDescent="0.2">
      <c r="A9" s="47"/>
      <c r="B9" s="579" t="s">
        <v>313</v>
      </c>
      <c r="C9" s="579"/>
      <c r="D9" s="579"/>
      <c r="E9" s="579"/>
      <c r="F9" s="579"/>
      <c r="G9" s="579"/>
      <c r="H9" s="579"/>
      <c r="I9" s="579"/>
      <c r="J9" s="579"/>
      <c r="K9" s="48"/>
      <c r="M9" s="137"/>
      <c r="N9" s="137"/>
      <c r="O9" s="137"/>
      <c r="P9" s="137"/>
      <c r="Q9" s="137"/>
      <c r="R9" s="137"/>
      <c r="S9" s="137"/>
    </row>
    <row r="10" spans="1:19" ht="15" x14ac:dyDescent="0.2">
      <c r="A10" s="47"/>
      <c r="B10" s="579" t="s">
        <v>143</v>
      </c>
      <c r="C10" s="579"/>
      <c r="D10" s="579"/>
      <c r="E10" s="579"/>
      <c r="F10" s="579"/>
      <c r="G10" s="579"/>
      <c r="H10" s="579"/>
      <c r="I10" s="579"/>
      <c r="J10" s="579"/>
      <c r="K10" s="48"/>
      <c r="M10" s="137"/>
      <c r="N10" s="137"/>
      <c r="O10" s="137"/>
      <c r="P10" s="137"/>
      <c r="Q10" s="137"/>
      <c r="R10" s="137"/>
      <c r="S10" s="137"/>
    </row>
    <row r="11" spans="1:19" ht="15" x14ac:dyDescent="0.25">
      <c r="A11" s="47"/>
      <c r="B11" s="90"/>
      <c r="C11" s="106"/>
      <c r="D11" s="106"/>
      <c r="E11" s="106"/>
      <c r="F11" s="106"/>
      <c r="G11" s="106"/>
      <c r="H11" s="106"/>
      <c r="I11" s="106"/>
      <c r="J11" s="106"/>
      <c r="K11" s="48"/>
      <c r="M11" s="137"/>
      <c r="N11" s="137"/>
      <c r="O11" s="137"/>
      <c r="P11" s="137"/>
      <c r="Q11" s="137"/>
      <c r="R11" s="137"/>
      <c r="S11" s="137"/>
    </row>
    <row r="12" spans="1:19" ht="24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96</v>
      </c>
      <c r="I12" s="582"/>
      <c r="J12" s="594" t="s">
        <v>100</v>
      </c>
      <c r="K12" s="48"/>
      <c r="M12" s="137"/>
      <c r="N12" s="137"/>
      <c r="O12" s="152"/>
      <c r="P12" s="152"/>
      <c r="Q12" s="152"/>
      <c r="R12" s="153"/>
      <c r="S12" s="137"/>
    </row>
    <row r="13" spans="1:19" ht="42" customHeight="1" x14ac:dyDescent="0.2">
      <c r="A13" s="47"/>
      <c r="B13" s="43"/>
      <c r="C13" s="272" t="s">
        <v>76</v>
      </c>
      <c r="D13" s="272" t="s">
        <v>308</v>
      </c>
      <c r="E13" s="272" t="s">
        <v>76</v>
      </c>
      <c r="F13" s="272" t="s">
        <v>309</v>
      </c>
      <c r="G13" s="583"/>
      <c r="H13" s="107" t="s">
        <v>0</v>
      </c>
      <c r="I13" s="14" t="s">
        <v>76</v>
      </c>
      <c r="J13" s="594"/>
      <c r="K13" s="48"/>
      <c r="M13" s="137"/>
      <c r="N13" s="137"/>
      <c r="O13" s="152"/>
      <c r="P13" s="152"/>
      <c r="Q13" s="152"/>
      <c r="R13" s="153"/>
      <c r="S13" s="137"/>
    </row>
    <row r="14" spans="1:19" ht="11.45" customHeight="1" x14ac:dyDescent="0.2">
      <c r="A14" s="47"/>
      <c r="B14" s="43"/>
      <c r="C14" s="49"/>
      <c r="D14" s="49"/>
      <c r="E14" s="49"/>
      <c r="F14" s="49"/>
      <c r="G14" s="49"/>
      <c r="H14" s="49"/>
      <c r="I14" s="49"/>
      <c r="J14" s="49"/>
      <c r="K14" s="48"/>
      <c r="L14" s="137"/>
      <c r="M14" s="136"/>
      <c r="N14" s="136"/>
      <c r="O14" s="152"/>
      <c r="P14" s="152"/>
      <c r="Q14" s="152"/>
      <c r="R14" s="153"/>
      <c r="S14" s="137"/>
    </row>
    <row r="15" spans="1:19" ht="15" x14ac:dyDescent="0.25">
      <c r="A15" s="47"/>
      <c r="B15" s="57" t="s">
        <v>281</v>
      </c>
      <c r="C15" s="49"/>
      <c r="D15" s="49"/>
      <c r="E15" s="49"/>
      <c r="F15" s="49"/>
      <c r="G15" s="49"/>
      <c r="H15" s="49"/>
      <c r="I15" s="49"/>
      <c r="J15" s="49"/>
      <c r="K15" s="48"/>
      <c r="L15" s="137"/>
      <c r="M15" s="136">
        <f>SUM(E16:E35)</f>
        <v>316674.35423611687</v>
      </c>
      <c r="N15" s="136">
        <f>SUM(E38:E48)</f>
        <v>57279.298906216427</v>
      </c>
      <c r="O15" s="152"/>
      <c r="P15" s="152"/>
      <c r="Q15" s="152"/>
      <c r="R15" s="153"/>
      <c r="S15" s="137"/>
    </row>
    <row r="16" spans="1:19" ht="15" x14ac:dyDescent="0.25">
      <c r="A16" s="47"/>
      <c r="B16" s="43" t="s">
        <v>275</v>
      </c>
      <c r="C16" s="414">
        <v>96239.750739785115</v>
      </c>
      <c r="D16" s="389">
        <v>64.140887840237937</v>
      </c>
      <c r="E16" s="414">
        <v>92473.603348151999</v>
      </c>
      <c r="F16" s="389">
        <v>58.744646219946986</v>
      </c>
      <c r="G16" s="389">
        <v>29.201481620201669</v>
      </c>
      <c r="H16" s="389">
        <v>-3.9132971175456333</v>
      </c>
      <c r="I16" s="414">
        <v>-3766.1473916331161</v>
      </c>
      <c r="J16" s="415">
        <v>1</v>
      </c>
      <c r="K16" s="48"/>
      <c r="M16" s="137"/>
      <c r="N16" s="137"/>
      <c r="O16" s="152"/>
      <c r="P16" s="152"/>
      <c r="Q16" s="152"/>
      <c r="R16" s="153"/>
      <c r="S16" s="137"/>
    </row>
    <row r="17" spans="1:19" ht="15" x14ac:dyDescent="0.25">
      <c r="A17" s="47"/>
      <c r="B17" s="43" t="s">
        <v>266</v>
      </c>
      <c r="C17" s="414">
        <v>27807.36109107477</v>
      </c>
      <c r="D17" s="389">
        <v>79.127721411294743</v>
      </c>
      <c r="E17" s="414">
        <v>32191.695491911145</v>
      </c>
      <c r="F17" s="389">
        <v>85.04970107457055</v>
      </c>
      <c r="G17" s="389">
        <v>10.165551792018043</v>
      </c>
      <c r="H17" s="389">
        <v>15.766812199391333</v>
      </c>
      <c r="I17" s="414">
        <v>4384.3344008363747</v>
      </c>
      <c r="J17" s="415">
        <v>2</v>
      </c>
      <c r="K17" s="48"/>
      <c r="M17" s="137"/>
      <c r="N17" s="137"/>
      <c r="O17" s="152"/>
      <c r="P17" s="152"/>
      <c r="Q17" s="152"/>
      <c r="R17" s="153"/>
      <c r="S17" s="137"/>
    </row>
    <row r="18" spans="1:19" ht="15" x14ac:dyDescent="0.25">
      <c r="A18" s="47"/>
      <c r="B18" s="43" t="s">
        <v>264</v>
      </c>
      <c r="C18" s="414">
        <v>26565.786560400018</v>
      </c>
      <c r="D18" s="389">
        <v>78.563702027439177</v>
      </c>
      <c r="E18" s="414">
        <v>30430.941834026089</v>
      </c>
      <c r="F18" s="389">
        <v>79.509735647394933</v>
      </c>
      <c r="G18" s="389">
        <v>9.6095378191997032</v>
      </c>
      <c r="H18" s="389">
        <v>14.549372610663136</v>
      </c>
      <c r="I18" s="414">
        <v>3865.155273626071</v>
      </c>
      <c r="J18" s="415">
        <v>3</v>
      </c>
      <c r="K18" s="48"/>
      <c r="M18" s="137"/>
      <c r="N18" s="137"/>
      <c r="O18" s="152"/>
      <c r="P18" s="152"/>
      <c r="Q18" s="152"/>
      <c r="R18" s="153"/>
      <c r="S18" s="137"/>
    </row>
    <row r="19" spans="1:19" ht="15" x14ac:dyDescent="0.25">
      <c r="A19" s="47"/>
      <c r="B19" s="43" t="s">
        <v>260</v>
      </c>
      <c r="C19" s="414">
        <v>24384.281347929835</v>
      </c>
      <c r="D19" s="389">
        <v>83.818981997413573</v>
      </c>
      <c r="E19" s="414">
        <v>28440.30788054414</v>
      </c>
      <c r="F19" s="389">
        <v>85.262390208652988</v>
      </c>
      <c r="G19" s="389">
        <v>8.980931831107057</v>
      </c>
      <c r="H19" s="389">
        <v>16.633775155151966</v>
      </c>
      <c r="I19" s="414">
        <v>4056.0265326143053</v>
      </c>
      <c r="J19" s="415">
        <v>4</v>
      </c>
      <c r="K19" s="48"/>
      <c r="M19" s="137"/>
      <c r="N19" s="137"/>
      <c r="O19" s="152"/>
      <c r="P19" s="152"/>
      <c r="Q19" s="152"/>
      <c r="R19" s="153"/>
      <c r="S19" s="137"/>
    </row>
    <row r="20" spans="1:19" ht="15" x14ac:dyDescent="0.25">
      <c r="A20" s="47"/>
      <c r="B20" s="82" t="s">
        <v>279</v>
      </c>
      <c r="C20" s="421">
        <v>22749.454126579258</v>
      </c>
      <c r="D20" s="73">
        <v>75.52154024076502</v>
      </c>
      <c r="E20" s="431">
        <v>26227.329936317095</v>
      </c>
      <c r="F20" s="77">
        <v>78.527240651760266</v>
      </c>
      <c r="G20" s="389">
        <v>8.2821136557088</v>
      </c>
      <c r="H20" s="389">
        <v>15.28773301718247</v>
      </c>
      <c r="I20" s="414">
        <v>3477.8758097378377</v>
      </c>
      <c r="J20" s="415">
        <v>5</v>
      </c>
      <c r="K20" s="48"/>
      <c r="M20" s="137"/>
      <c r="N20" s="137"/>
      <c r="O20" s="152"/>
      <c r="P20" s="152"/>
      <c r="Q20" s="152"/>
      <c r="R20" s="153"/>
      <c r="S20" s="137"/>
    </row>
    <row r="21" spans="1:19" ht="15" x14ac:dyDescent="0.25">
      <c r="A21" s="47"/>
      <c r="B21" s="43" t="s">
        <v>272</v>
      </c>
      <c r="C21" s="414">
        <v>18321.994218504122</v>
      </c>
      <c r="D21" s="389">
        <v>84.028438530405552</v>
      </c>
      <c r="E21" s="414">
        <v>19620.990894661776</v>
      </c>
      <c r="F21" s="389">
        <v>80.039730960941014</v>
      </c>
      <c r="G21" s="389">
        <v>6.1959519715423781</v>
      </c>
      <c r="H21" s="389">
        <v>7.0898214499257151</v>
      </c>
      <c r="I21" s="414">
        <v>1298.9966761576543</v>
      </c>
      <c r="J21" s="415">
        <v>6</v>
      </c>
      <c r="K21" s="48"/>
      <c r="M21" s="137"/>
      <c r="N21" s="137"/>
      <c r="O21" s="152"/>
      <c r="P21" s="152"/>
      <c r="Q21" s="152"/>
      <c r="R21" s="153"/>
      <c r="S21" s="137"/>
    </row>
    <row r="22" spans="1:19" ht="15" x14ac:dyDescent="0.25">
      <c r="A22" s="47"/>
      <c r="B22" s="43" t="s">
        <v>265</v>
      </c>
      <c r="C22" s="414">
        <v>17798.334213712846</v>
      </c>
      <c r="D22" s="389">
        <v>90.252184338078322</v>
      </c>
      <c r="E22" s="414">
        <v>19267.913542150683</v>
      </c>
      <c r="F22" s="389">
        <v>89.260262474132276</v>
      </c>
      <c r="G22" s="389">
        <v>6.0844565669451889</v>
      </c>
      <c r="H22" s="389">
        <v>8.2568363465474803</v>
      </c>
      <c r="I22" s="414">
        <v>1469.5793284378378</v>
      </c>
      <c r="J22" s="415">
        <v>7</v>
      </c>
      <c r="K22" s="48"/>
      <c r="M22" s="137"/>
      <c r="N22" s="137"/>
      <c r="O22" s="152"/>
      <c r="P22" s="152"/>
      <c r="Q22" s="152"/>
      <c r="R22" s="153"/>
      <c r="S22" s="137"/>
    </row>
    <row r="23" spans="1:19" ht="15" x14ac:dyDescent="0.25">
      <c r="A23" s="47"/>
      <c r="B23" s="43" t="s">
        <v>271</v>
      </c>
      <c r="C23" s="414">
        <v>16047.369135529914</v>
      </c>
      <c r="D23" s="389">
        <v>82.915304756134191</v>
      </c>
      <c r="E23" s="414">
        <v>19220.011922853089</v>
      </c>
      <c r="F23" s="389">
        <v>86.121289899287987</v>
      </c>
      <c r="G23" s="389">
        <v>6.0693301070166159</v>
      </c>
      <c r="H23" s="389">
        <v>19.770485495337287</v>
      </c>
      <c r="I23" s="414">
        <v>3172.6427873231751</v>
      </c>
      <c r="J23" s="415">
        <v>8</v>
      </c>
      <c r="K23" s="48"/>
      <c r="M23" s="137"/>
      <c r="N23" s="137"/>
      <c r="O23" s="152"/>
      <c r="P23" s="152"/>
      <c r="Q23" s="152"/>
      <c r="R23" s="153"/>
      <c r="S23" s="137"/>
    </row>
    <row r="24" spans="1:19" ht="15" x14ac:dyDescent="0.25">
      <c r="A24" s="47"/>
      <c r="B24" s="43" t="s">
        <v>259</v>
      </c>
      <c r="C24" s="414">
        <v>8016.9568977619365</v>
      </c>
      <c r="D24" s="389">
        <v>71.917753456603634</v>
      </c>
      <c r="E24" s="414">
        <v>10465.100356082106</v>
      </c>
      <c r="F24" s="389">
        <v>87.830782556087243</v>
      </c>
      <c r="G24" s="389">
        <v>3.3046883071179112</v>
      </c>
      <c r="H24" s="389">
        <v>30.537066489700205</v>
      </c>
      <c r="I24" s="414">
        <v>2448.1434583201699</v>
      </c>
      <c r="J24" s="415">
        <v>9</v>
      </c>
      <c r="K24" s="48"/>
      <c r="M24" s="137"/>
      <c r="N24" s="137"/>
      <c r="O24" s="152"/>
      <c r="P24" s="152"/>
      <c r="Q24" s="152"/>
      <c r="R24" s="153"/>
      <c r="S24" s="137"/>
    </row>
    <row r="25" spans="1:19" ht="15" x14ac:dyDescent="0.25">
      <c r="A25" s="47"/>
      <c r="B25" s="43" t="s">
        <v>274</v>
      </c>
      <c r="C25" s="414">
        <v>5776.1861928063408</v>
      </c>
      <c r="D25" s="389">
        <v>81.339558524582969</v>
      </c>
      <c r="E25" s="414">
        <v>6487.7157875847788</v>
      </c>
      <c r="F25" s="389">
        <v>83.742750176979527</v>
      </c>
      <c r="G25" s="389">
        <v>2.0487026185730994</v>
      </c>
      <c r="H25" s="389">
        <v>12.318328582700055</v>
      </c>
      <c r="I25" s="414">
        <v>711.52959477843797</v>
      </c>
      <c r="J25" s="415">
        <v>10</v>
      </c>
      <c r="K25" s="48"/>
      <c r="M25" s="137"/>
      <c r="N25" s="137"/>
      <c r="O25" s="152"/>
      <c r="P25" s="152"/>
      <c r="Q25" s="152"/>
      <c r="R25" s="153"/>
      <c r="S25" s="137"/>
    </row>
    <row r="26" spans="1:19" ht="15" x14ac:dyDescent="0.25">
      <c r="A26" s="47"/>
      <c r="B26" s="43" t="s">
        <v>276</v>
      </c>
      <c r="C26" s="414">
        <v>4031.8592084831662</v>
      </c>
      <c r="D26" s="389">
        <v>81.230486025268618</v>
      </c>
      <c r="E26" s="414">
        <v>4848.0940401145081</v>
      </c>
      <c r="F26" s="389">
        <v>86.525633900503024</v>
      </c>
      <c r="G26" s="389">
        <v>1.5309398993831058</v>
      </c>
      <c r="H26" s="389">
        <v>20.244626347913062</v>
      </c>
      <c r="I26" s="414">
        <v>816.23483163134188</v>
      </c>
      <c r="J26" s="415">
        <v>11</v>
      </c>
      <c r="K26" s="48"/>
      <c r="M26" s="137"/>
      <c r="N26" s="137"/>
      <c r="O26" s="152"/>
      <c r="P26" s="152"/>
      <c r="Q26" s="152"/>
      <c r="R26" s="153"/>
      <c r="S26" s="137"/>
    </row>
    <row r="27" spans="1:19" ht="15" x14ac:dyDescent="0.25">
      <c r="A27" s="47"/>
      <c r="B27" s="43" t="s">
        <v>262</v>
      </c>
      <c r="C27" s="414">
        <v>3359.9978153349289</v>
      </c>
      <c r="D27" s="389">
        <v>79.657821735481221</v>
      </c>
      <c r="E27" s="414">
        <v>3853.8221593565008</v>
      </c>
      <c r="F27" s="389">
        <v>84.406696780508767</v>
      </c>
      <c r="G27" s="389">
        <v>1.2169669276353956</v>
      </c>
      <c r="H27" s="389">
        <v>14.697162651944961</v>
      </c>
      <c r="I27" s="414">
        <v>493.82434402157196</v>
      </c>
      <c r="J27" s="415">
        <v>12</v>
      </c>
      <c r="K27" s="48"/>
      <c r="M27" s="137"/>
      <c r="N27" s="137"/>
      <c r="O27" s="152"/>
      <c r="P27" s="152"/>
      <c r="Q27" s="152"/>
      <c r="R27" s="153"/>
      <c r="S27" s="137"/>
    </row>
    <row r="28" spans="1:19" ht="15" x14ac:dyDescent="0.25">
      <c r="A28" s="47"/>
      <c r="B28" s="43" t="s">
        <v>287</v>
      </c>
      <c r="C28" s="414">
        <v>3708.5822459402534</v>
      </c>
      <c r="D28" s="389">
        <v>88.904774776891628</v>
      </c>
      <c r="E28" s="414">
        <v>3839.5896543567001</v>
      </c>
      <c r="F28" s="389">
        <v>84.5712392857656</v>
      </c>
      <c r="G28" s="389">
        <v>1.2124725614799385</v>
      </c>
      <c r="H28" s="389">
        <v>3.5325469338008952</v>
      </c>
      <c r="I28" s="414">
        <v>131.00740841644665</v>
      </c>
      <c r="J28" s="415">
        <v>13</v>
      </c>
      <c r="K28" s="48"/>
      <c r="M28" s="137"/>
      <c r="N28" s="137"/>
      <c r="O28" s="152"/>
      <c r="P28" s="152"/>
      <c r="Q28" s="152"/>
      <c r="R28" s="153"/>
      <c r="S28" s="137"/>
    </row>
    <row r="29" spans="1:19" ht="15" x14ac:dyDescent="0.25">
      <c r="A29" s="47"/>
      <c r="B29" s="43" t="s">
        <v>263</v>
      </c>
      <c r="C29" s="414">
        <v>2941.0719101286741</v>
      </c>
      <c r="D29" s="389">
        <v>77.417431082294996</v>
      </c>
      <c r="E29" s="414">
        <v>3619.8690806431</v>
      </c>
      <c r="F29" s="389">
        <v>89.887941037648105</v>
      </c>
      <c r="G29" s="389">
        <v>1.1430888015466116</v>
      </c>
      <c r="H29" s="389">
        <v>23.079924301637632</v>
      </c>
      <c r="I29" s="414">
        <v>678.79717051442594</v>
      </c>
      <c r="J29" s="415">
        <v>14</v>
      </c>
      <c r="K29" s="48"/>
      <c r="M29" s="137"/>
      <c r="N29" s="137"/>
      <c r="O29" s="152"/>
      <c r="P29" s="152"/>
      <c r="Q29" s="152"/>
      <c r="R29" s="153"/>
      <c r="S29" s="137"/>
    </row>
    <row r="30" spans="1:19" ht="15" x14ac:dyDescent="0.25">
      <c r="A30" s="47"/>
      <c r="B30" s="82" t="s">
        <v>289</v>
      </c>
      <c r="C30" s="421">
        <v>3204.3979407306497</v>
      </c>
      <c r="D30" s="73">
        <v>82.11206548296704</v>
      </c>
      <c r="E30" s="431">
        <v>3510.9227889050967</v>
      </c>
      <c r="F30" s="77">
        <v>80.116977575921268</v>
      </c>
      <c r="G30" s="389">
        <v>1.108685544610696</v>
      </c>
      <c r="H30" s="389">
        <v>9.5657547484428562</v>
      </c>
      <c r="I30" s="414">
        <v>306.52484817444702</v>
      </c>
      <c r="J30" s="415">
        <v>15</v>
      </c>
      <c r="K30" s="48"/>
      <c r="M30" s="137"/>
      <c r="N30" s="137"/>
      <c r="O30" s="152"/>
      <c r="P30" s="152"/>
      <c r="Q30" s="152"/>
      <c r="R30" s="153"/>
      <c r="S30" s="137"/>
    </row>
    <row r="31" spans="1:19" ht="15" x14ac:dyDescent="0.25">
      <c r="A31" s="47"/>
      <c r="B31" s="43" t="s">
        <v>284</v>
      </c>
      <c r="C31" s="414">
        <v>2871.9841296617597</v>
      </c>
      <c r="D31" s="389">
        <v>79.879936555637457</v>
      </c>
      <c r="E31" s="414">
        <v>3290.6946318096007</v>
      </c>
      <c r="F31" s="389">
        <v>85.511463513503898</v>
      </c>
      <c r="G31" s="389">
        <v>1.0391414990795285</v>
      </c>
      <c r="H31" s="389">
        <v>14.579137044087819</v>
      </c>
      <c r="I31" s="414">
        <v>418.710502147841</v>
      </c>
      <c r="J31" s="415">
        <v>16</v>
      </c>
      <c r="K31" s="48"/>
      <c r="M31" s="137"/>
      <c r="N31" s="137"/>
      <c r="O31" s="152"/>
      <c r="P31" s="152"/>
      <c r="Q31" s="152"/>
      <c r="R31" s="153"/>
      <c r="S31" s="137"/>
    </row>
    <row r="32" spans="1:19" ht="15" x14ac:dyDescent="0.25">
      <c r="A32" s="47"/>
      <c r="B32" s="43" t="s">
        <v>288</v>
      </c>
      <c r="C32" s="414">
        <v>2358.2864110751684</v>
      </c>
      <c r="D32" s="389">
        <v>72.480427423337403</v>
      </c>
      <c r="E32" s="414">
        <v>2685.0951607832003</v>
      </c>
      <c r="F32" s="389">
        <v>92.376517050043262</v>
      </c>
      <c r="G32" s="389">
        <v>0.84790420343958617</v>
      </c>
      <c r="H32" s="389">
        <v>13.857890550242203</v>
      </c>
      <c r="I32" s="414">
        <v>326.80874970803188</v>
      </c>
      <c r="J32" s="415">
        <v>17</v>
      </c>
      <c r="K32" s="48"/>
      <c r="M32" s="137"/>
      <c r="N32" s="137"/>
      <c r="O32" s="152"/>
      <c r="P32" s="152"/>
      <c r="Q32" s="152"/>
      <c r="R32" s="153"/>
      <c r="S32" s="137"/>
    </row>
    <row r="33" spans="1:19" x14ac:dyDescent="0.2">
      <c r="A33" s="47"/>
      <c r="B33" s="43" t="s">
        <v>258</v>
      </c>
      <c r="C33" s="536">
        <v>2080.5179564895066</v>
      </c>
      <c r="D33" s="527">
        <v>74.227174738365292</v>
      </c>
      <c r="E33" s="536">
        <v>2419.7666019099033</v>
      </c>
      <c r="F33" s="527">
        <v>85.36890690643591</v>
      </c>
      <c r="G33" s="527">
        <v>0.76411827151171552</v>
      </c>
      <c r="H33" s="527">
        <v>16.30597055710188</v>
      </c>
      <c r="I33" s="536">
        <v>339.24864542039677</v>
      </c>
      <c r="J33" s="528">
        <v>18</v>
      </c>
      <c r="K33" s="48"/>
      <c r="M33" s="137"/>
      <c r="N33" s="137"/>
      <c r="O33" s="152"/>
      <c r="P33" s="152"/>
      <c r="Q33" s="152"/>
      <c r="R33" s="153"/>
      <c r="S33" s="137"/>
    </row>
    <row r="34" spans="1:19" ht="15" x14ac:dyDescent="0.25">
      <c r="A34" s="47"/>
      <c r="B34" s="43" t="s">
        <v>267</v>
      </c>
      <c r="C34" s="414">
        <v>1795.2240312626923</v>
      </c>
      <c r="D34" s="389">
        <v>78.500815588455055</v>
      </c>
      <c r="E34" s="414">
        <v>2037.2000410188004</v>
      </c>
      <c r="F34" s="389">
        <v>80.185735751264588</v>
      </c>
      <c r="G34" s="389">
        <v>0.64331071138771012</v>
      </c>
      <c r="H34" s="389">
        <v>13.478875368324438</v>
      </c>
      <c r="I34" s="414">
        <v>241.97600975610817</v>
      </c>
      <c r="J34" s="415">
        <v>19</v>
      </c>
      <c r="K34" s="48"/>
      <c r="M34" s="137"/>
      <c r="N34" s="137"/>
      <c r="O34" s="152"/>
      <c r="P34" s="152"/>
      <c r="Q34" s="152"/>
      <c r="R34" s="153"/>
      <c r="S34" s="137"/>
    </row>
    <row r="35" spans="1:19" ht="15" x14ac:dyDescent="0.25">
      <c r="A35" s="47"/>
      <c r="B35" s="43" t="s">
        <v>286</v>
      </c>
      <c r="C35" s="414">
        <v>1487.1536530531921</v>
      </c>
      <c r="D35" s="389">
        <v>77.372128780726527</v>
      </c>
      <c r="E35" s="414">
        <v>1743.6890829366016</v>
      </c>
      <c r="F35" s="389">
        <v>83.047759276885813</v>
      </c>
      <c r="G35" s="389">
        <v>0.55062529049525821</v>
      </c>
      <c r="H35" s="389">
        <v>17.250095802591137</v>
      </c>
      <c r="I35" s="414">
        <v>256.53542988340951</v>
      </c>
      <c r="J35" s="415">
        <v>20</v>
      </c>
      <c r="K35" s="48"/>
      <c r="M35" s="137"/>
      <c r="N35" s="137"/>
      <c r="O35" s="152"/>
      <c r="P35" s="152"/>
      <c r="Q35" s="152"/>
      <c r="R35" s="153"/>
      <c r="S35" s="137"/>
    </row>
    <row r="36" spans="1:19" ht="15" x14ac:dyDescent="0.2">
      <c r="A36" s="47"/>
      <c r="B36" s="81"/>
      <c r="C36" s="398"/>
      <c r="D36" s="322"/>
      <c r="E36" s="432"/>
      <c r="F36" s="243"/>
      <c r="G36" s="243"/>
      <c r="H36" s="243"/>
      <c r="I36" s="242"/>
      <c r="J36" s="245"/>
      <c r="K36" s="48"/>
      <c r="M36" s="137"/>
      <c r="N36" s="137"/>
      <c r="O36" s="152"/>
      <c r="P36" s="152"/>
      <c r="Q36" s="152"/>
      <c r="R36" s="153"/>
      <c r="S36" s="137"/>
    </row>
    <row r="37" spans="1:19" ht="15" x14ac:dyDescent="0.2">
      <c r="A37" s="47"/>
      <c r="B37" s="39" t="s">
        <v>280</v>
      </c>
      <c r="C37" s="398"/>
      <c r="D37" s="322"/>
      <c r="E37" s="433"/>
      <c r="F37" s="243"/>
      <c r="G37" s="243"/>
      <c r="H37" s="243"/>
      <c r="I37" s="242"/>
      <c r="J37" s="245"/>
      <c r="K37" s="48"/>
      <c r="M37" s="137"/>
      <c r="N37" s="137"/>
      <c r="O37" s="152"/>
      <c r="P37" s="152"/>
      <c r="Q37" s="152"/>
      <c r="R37" s="153"/>
      <c r="S37" s="137"/>
    </row>
    <row r="38" spans="1:19" ht="15" x14ac:dyDescent="0.2">
      <c r="A38" s="47"/>
      <c r="B38" s="82" t="s">
        <v>268</v>
      </c>
      <c r="C38" s="421">
        <v>18430.781005905224</v>
      </c>
      <c r="D38" s="69">
        <v>60.122487738286878</v>
      </c>
      <c r="E38" s="434">
        <v>24598.071378780969</v>
      </c>
      <c r="F38" s="71">
        <v>74.29170405218521</v>
      </c>
      <c r="G38" s="71">
        <v>42.944085993537506</v>
      </c>
      <c r="H38" s="71">
        <v>33.461904684884189</v>
      </c>
      <c r="I38" s="76">
        <v>6167.2903728757447</v>
      </c>
      <c r="J38" s="75">
        <v>1</v>
      </c>
      <c r="K38" s="48"/>
      <c r="M38" s="137"/>
      <c r="N38" s="137"/>
      <c r="O38" s="152"/>
      <c r="P38" s="152"/>
      <c r="Q38" s="152"/>
      <c r="R38" s="153"/>
      <c r="S38" s="137"/>
    </row>
    <row r="39" spans="1:19" ht="15" x14ac:dyDescent="0.2">
      <c r="A39" s="47"/>
      <c r="B39" s="81" t="s">
        <v>277</v>
      </c>
      <c r="C39" s="421">
        <v>5020.6154482060774</v>
      </c>
      <c r="D39" s="69">
        <v>63.809247780984521</v>
      </c>
      <c r="E39" s="435">
        <v>6556.2277930405953</v>
      </c>
      <c r="F39" s="69">
        <v>83.223103025825225</v>
      </c>
      <c r="G39" s="71">
        <v>11.446068506835475</v>
      </c>
      <c r="H39" s="71">
        <v>30.586137509958267</v>
      </c>
      <c r="I39" s="76">
        <v>1535.6123448345179</v>
      </c>
      <c r="J39" s="75">
        <v>2</v>
      </c>
      <c r="K39" s="48"/>
      <c r="M39" s="137"/>
      <c r="N39" s="137"/>
      <c r="O39" s="152"/>
      <c r="P39" s="152"/>
      <c r="Q39" s="152"/>
      <c r="R39" s="153"/>
      <c r="S39" s="137"/>
    </row>
    <row r="40" spans="1:19" ht="15" x14ac:dyDescent="0.2">
      <c r="A40" s="47"/>
      <c r="B40" s="39" t="s">
        <v>269</v>
      </c>
      <c r="C40" s="447">
        <v>4917.9737518481406</v>
      </c>
      <c r="D40" s="70">
        <v>77.576926176994093</v>
      </c>
      <c r="E40" s="538">
        <v>5685.3803769343058</v>
      </c>
      <c r="F40" s="70">
        <v>83.939699040855743</v>
      </c>
      <c r="G40" s="70">
        <v>9.9257157219102776</v>
      </c>
      <c r="H40" s="70">
        <v>15.604122018702915</v>
      </c>
      <c r="I40" s="40">
        <v>767.40662508616515</v>
      </c>
      <c r="J40" s="67">
        <v>3</v>
      </c>
      <c r="K40" s="48"/>
      <c r="M40" s="137"/>
      <c r="N40" s="137"/>
      <c r="O40" s="152"/>
      <c r="P40" s="152"/>
      <c r="Q40" s="152"/>
      <c r="R40" s="153"/>
      <c r="S40" s="137"/>
    </row>
    <row r="41" spans="1:19" ht="15" x14ac:dyDescent="0.2">
      <c r="A41" s="47"/>
      <c r="B41" s="81" t="s">
        <v>270</v>
      </c>
      <c r="C41" s="421">
        <v>4722.3963085815503</v>
      </c>
      <c r="D41" s="69">
        <v>80.682311579688829</v>
      </c>
      <c r="E41" s="431">
        <v>5265.9966931203444</v>
      </c>
      <c r="F41" s="71">
        <v>75.803130070263052</v>
      </c>
      <c r="G41" s="71">
        <v>9.1935425078131221</v>
      </c>
      <c r="H41" s="71">
        <v>11.511113193760591</v>
      </c>
      <c r="I41" s="76">
        <v>543.60038453879406</v>
      </c>
      <c r="J41" s="75">
        <v>4</v>
      </c>
      <c r="K41" s="48"/>
      <c r="M41" s="137"/>
      <c r="N41" s="137"/>
      <c r="O41" s="152"/>
      <c r="P41" s="152"/>
      <c r="Q41" s="152"/>
      <c r="R41" s="153"/>
      <c r="S41" s="137"/>
    </row>
    <row r="42" spans="1:19" ht="15" x14ac:dyDescent="0.2">
      <c r="A42" s="47"/>
      <c r="B42" s="81" t="s">
        <v>278</v>
      </c>
      <c r="C42" s="421">
        <v>4180.7511335922263</v>
      </c>
      <c r="D42" s="69">
        <v>81.773549966514025</v>
      </c>
      <c r="E42" s="431">
        <v>4890.2179210311997</v>
      </c>
      <c r="F42" s="71">
        <v>81.19097643429356</v>
      </c>
      <c r="G42" s="71">
        <v>8.5374961188648086</v>
      </c>
      <c r="H42" s="71">
        <v>16.969840221734955</v>
      </c>
      <c r="I42" s="76">
        <v>709.46678743897337</v>
      </c>
      <c r="J42" s="75">
        <v>5</v>
      </c>
      <c r="K42" s="48"/>
      <c r="M42" s="137"/>
      <c r="N42" s="137"/>
      <c r="O42" s="152"/>
      <c r="P42" s="152"/>
      <c r="Q42" s="152"/>
      <c r="R42" s="153"/>
      <c r="S42" s="137"/>
    </row>
    <row r="43" spans="1:19" ht="15" x14ac:dyDescent="0.2">
      <c r="A43" s="47"/>
      <c r="B43" s="81" t="s">
        <v>261</v>
      </c>
      <c r="C43" s="421">
        <v>2619.893579125413</v>
      </c>
      <c r="D43" s="69">
        <v>68.107620875073849</v>
      </c>
      <c r="E43" s="431">
        <v>3324.8573675533003</v>
      </c>
      <c r="F43" s="71">
        <v>79.140196525658965</v>
      </c>
      <c r="G43" s="71">
        <v>5.8046404740342572</v>
      </c>
      <c r="H43" s="71">
        <v>26.908107796623625</v>
      </c>
      <c r="I43" s="76">
        <v>704.96378842788727</v>
      </c>
      <c r="J43" s="75">
        <v>6</v>
      </c>
      <c r="K43" s="48"/>
      <c r="M43" s="137"/>
      <c r="N43" s="137"/>
      <c r="O43" s="152"/>
      <c r="P43" s="152"/>
      <c r="Q43" s="152"/>
      <c r="R43" s="153"/>
      <c r="S43" s="137"/>
    </row>
    <row r="44" spans="1:19" ht="15" x14ac:dyDescent="0.2">
      <c r="A44" s="47"/>
      <c r="B44" s="81" t="s">
        <v>273</v>
      </c>
      <c r="C44" s="421">
        <v>2760.1598624394487</v>
      </c>
      <c r="D44" s="69">
        <v>59.383902282512082</v>
      </c>
      <c r="E44" s="435">
        <v>3286.827845465406</v>
      </c>
      <c r="F44" s="69">
        <v>63.198841547906461</v>
      </c>
      <c r="G44" s="71">
        <v>5.7382473393170184</v>
      </c>
      <c r="H44" s="71">
        <v>19.081068100181863</v>
      </c>
      <c r="I44" s="76">
        <v>526.66798302595726</v>
      </c>
      <c r="J44" s="75">
        <v>7</v>
      </c>
      <c r="K44" s="48"/>
      <c r="M44" s="137"/>
      <c r="N44" s="137"/>
      <c r="O44" s="152"/>
      <c r="P44" s="152"/>
      <c r="Q44" s="152"/>
      <c r="R44" s="153"/>
      <c r="S44" s="137"/>
    </row>
    <row r="45" spans="1:19" ht="15" x14ac:dyDescent="0.2">
      <c r="A45" s="47"/>
      <c r="B45" s="82" t="s">
        <v>282</v>
      </c>
      <c r="C45" s="421">
        <v>1430.2130406765746</v>
      </c>
      <c r="D45" s="69">
        <v>64.794192843308721</v>
      </c>
      <c r="E45" s="434">
        <v>1834.7195302903024</v>
      </c>
      <c r="F45" s="71">
        <v>72.715860118442095</v>
      </c>
      <c r="G45" s="71">
        <v>3.2031110110029357</v>
      </c>
      <c r="H45" s="71">
        <v>28.282953525746947</v>
      </c>
      <c r="I45" s="76">
        <v>404.50648961372781</v>
      </c>
      <c r="J45" s="75">
        <v>8</v>
      </c>
      <c r="K45" s="48"/>
      <c r="M45" s="137"/>
      <c r="N45" s="137"/>
      <c r="O45" s="152"/>
      <c r="P45" s="152"/>
      <c r="Q45" s="152"/>
      <c r="R45" s="153"/>
      <c r="S45" s="137"/>
    </row>
    <row r="46" spans="1:19" ht="15" x14ac:dyDescent="0.2">
      <c r="A46" s="47"/>
      <c r="B46" s="81" t="s">
        <v>290</v>
      </c>
      <c r="C46" s="430">
        <v>623.61960624378435</v>
      </c>
      <c r="D46" s="147">
        <v>60.75273408069458</v>
      </c>
      <c r="E46" s="436">
        <v>634</v>
      </c>
      <c r="F46" s="147">
        <v>71.719457013574655</v>
      </c>
      <c r="G46" s="71">
        <v>1.106857123090927</v>
      </c>
      <c r="H46" s="71">
        <v>1.6645393525613006</v>
      </c>
      <c r="I46" s="76">
        <v>10.380393756215653</v>
      </c>
      <c r="J46" s="75">
        <v>9</v>
      </c>
      <c r="K46" s="48"/>
      <c r="M46" s="137"/>
      <c r="N46" s="137"/>
      <c r="O46" s="152"/>
      <c r="P46" s="152"/>
      <c r="Q46" s="152"/>
      <c r="R46" s="153"/>
      <c r="S46" s="137"/>
    </row>
    <row r="47" spans="1:19" ht="15" x14ac:dyDescent="0.2">
      <c r="A47" s="47"/>
      <c r="B47" s="81" t="s">
        <v>283</v>
      </c>
      <c r="C47" s="421">
        <v>1053.2738410059205</v>
      </c>
      <c r="D47" s="69">
        <v>81.070860241518901</v>
      </c>
      <c r="E47" s="431">
        <v>617</v>
      </c>
      <c r="F47" s="71">
        <v>78.00252844500632</v>
      </c>
      <c r="G47" s="71">
        <v>1.0771779888755553</v>
      </c>
      <c r="H47" s="71">
        <v>-41.420742073045389</v>
      </c>
      <c r="I47" s="76">
        <v>-436.27384100592053</v>
      </c>
      <c r="J47" s="75">
        <v>10</v>
      </c>
      <c r="K47" s="48"/>
      <c r="M47" s="137"/>
      <c r="N47" s="137"/>
      <c r="O47" s="152"/>
      <c r="P47" s="152"/>
      <c r="Q47" s="152"/>
      <c r="R47" s="153"/>
      <c r="S47" s="137"/>
    </row>
    <row r="48" spans="1:19" ht="15" x14ac:dyDescent="0.2">
      <c r="A48" s="47"/>
      <c r="B48" s="82" t="s">
        <v>285</v>
      </c>
      <c r="C48" s="421">
        <v>427.52932035110672</v>
      </c>
      <c r="D48" s="69">
        <v>34.693263885245493</v>
      </c>
      <c r="E48" s="434">
        <v>586</v>
      </c>
      <c r="F48" s="71">
        <v>53.369763205828782</v>
      </c>
      <c r="G48" s="71">
        <v>1.0230572147181123</v>
      </c>
      <c r="H48" s="71">
        <v>37.066622592983769</v>
      </c>
      <c r="I48" s="76">
        <v>158.47067964889328</v>
      </c>
      <c r="J48" s="75">
        <v>11</v>
      </c>
      <c r="K48" s="48"/>
      <c r="M48" s="137"/>
      <c r="N48" s="137"/>
      <c r="O48" s="152"/>
      <c r="P48" s="152"/>
      <c r="Q48" s="152"/>
      <c r="R48" s="153"/>
      <c r="S48" s="137"/>
    </row>
    <row r="49" spans="1:19" x14ac:dyDescent="0.2">
      <c r="A49" s="47"/>
      <c r="B49" s="43"/>
      <c r="C49" s="43"/>
      <c r="D49" s="43"/>
      <c r="E49" s="159"/>
      <c r="F49" s="43"/>
      <c r="G49" s="43"/>
      <c r="H49" s="43"/>
      <c r="I49" s="43"/>
      <c r="J49" s="43"/>
      <c r="K49" s="48"/>
      <c r="M49" s="137"/>
      <c r="N49" s="137"/>
      <c r="O49" s="162"/>
      <c r="P49" s="137"/>
      <c r="Q49" s="137"/>
      <c r="R49" s="137"/>
      <c r="S49" s="137"/>
    </row>
    <row r="50" spans="1:19" x14ac:dyDescent="0.2">
      <c r="A50" s="181" t="s">
        <v>135</v>
      </c>
      <c r="B50" s="195"/>
      <c r="C50" s="195"/>
      <c r="D50" s="195"/>
      <c r="E50" s="278"/>
      <c r="F50" s="195"/>
      <c r="G50" s="195"/>
      <c r="H50" s="195"/>
      <c r="I50" s="50"/>
      <c r="J50" s="50"/>
      <c r="K50" s="51"/>
      <c r="M50" s="137"/>
      <c r="N50" s="137"/>
      <c r="O50" s="162"/>
      <c r="P50" s="137"/>
      <c r="Q50" s="137"/>
      <c r="R50" s="137"/>
      <c r="S50" s="137"/>
    </row>
    <row r="51" spans="1:19" x14ac:dyDescent="0.2">
      <c r="M51" s="137"/>
      <c r="N51" s="137"/>
      <c r="O51" s="137"/>
      <c r="P51" s="137"/>
      <c r="Q51" s="137"/>
      <c r="R51" s="137"/>
      <c r="S51" s="137"/>
    </row>
    <row r="52" spans="1:19" x14ac:dyDescent="0.2">
      <c r="L52" s="174"/>
      <c r="M52" s="174"/>
      <c r="N52" s="136"/>
      <c r="O52" s="137"/>
      <c r="P52" s="137"/>
      <c r="Q52" s="137"/>
      <c r="R52" s="137"/>
      <c r="S52" s="137"/>
    </row>
    <row r="53" spans="1:19" x14ac:dyDescent="0.2">
      <c r="L53" s="174"/>
      <c r="M53" s="174"/>
      <c r="N53" s="136"/>
      <c r="O53" s="137"/>
      <c r="P53" s="137"/>
      <c r="Q53" s="137"/>
      <c r="R53" s="137"/>
      <c r="S53" s="137"/>
    </row>
    <row r="54" spans="1:19" x14ac:dyDescent="0.2">
      <c r="L54" s="174"/>
      <c r="M54" s="174"/>
      <c r="N54" s="136"/>
      <c r="O54" s="137"/>
      <c r="P54" s="137"/>
      <c r="Q54" s="137"/>
      <c r="R54" s="137"/>
      <c r="S54" s="137"/>
    </row>
    <row r="55" spans="1:19" x14ac:dyDescent="0.2">
      <c r="L55" s="174"/>
      <c r="M55" s="174"/>
      <c r="N55" s="136"/>
      <c r="O55" s="137"/>
      <c r="P55" s="137"/>
      <c r="Q55" s="137"/>
      <c r="R55" s="137"/>
      <c r="S55" s="137"/>
    </row>
    <row r="56" spans="1:19" x14ac:dyDescent="0.2">
      <c r="L56" s="174"/>
      <c r="M56" s="174"/>
      <c r="N56" s="136"/>
      <c r="O56" s="137"/>
      <c r="P56" s="137"/>
      <c r="Q56" s="137"/>
      <c r="R56" s="137"/>
      <c r="S56" s="137"/>
    </row>
    <row r="57" spans="1:19" x14ac:dyDescent="0.2">
      <c r="L57" s="174"/>
      <c r="M57" s="174"/>
      <c r="N57" s="136"/>
      <c r="O57" s="137"/>
      <c r="P57" s="137"/>
      <c r="Q57" s="137"/>
      <c r="R57" s="137"/>
      <c r="S57" s="137"/>
    </row>
    <row r="58" spans="1:19" x14ac:dyDescent="0.2">
      <c r="L58" s="174"/>
      <c r="M58" s="174"/>
      <c r="N58" s="136"/>
      <c r="O58" s="137"/>
      <c r="P58" s="137"/>
      <c r="Q58" s="137"/>
      <c r="R58" s="137"/>
      <c r="S58" s="137"/>
    </row>
    <row r="59" spans="1:19" x14ac:dyDescent="0.2">
      <c r="L59" s="174"/>
      <c r="M59" s="174"/>
      <c r="N59" s="136"/>
      <c r="O59" s="137"/>
      <c r="P59" s="137"/>
      <c r="Q59" s="137"/>
      <c r="R59" s="137"/>
      <c r="S59" s="137"/>
    </row>
    <row r="60" spans="1:19" x14ac:dyDescent="0.2">
      <c r="L60" s="174"/>
      <c r="M60" s="174"/>
      <c r="N60" s="136"/>
      <c r="O60" s="137"/>
      <c r="P60" s="137"/>
      <c r="Q60" s="137"/>
    </row>
    <row r="61" spans="1:19" x14ac:dyDescent="0.2">
      <c r="L61" s="174"/>
      <c r="M61" s="174"/>
      <c r="N61" s="136"/>
      <c r="O61" s="137"/>
      <c r="P61" s="137"/>
      <c r="Q61" s="137"/>
    </row>
    <row r="62" spans="1:19" x14ac:dyDescent="0.2">
      <c r="L62" s="174"/>
      <c r="M62" s="174"/>
      <c r="N62" s="136"/>
      <c r="O62" s="137"/>
      <c r="P62" s="137"/>
      <c r="Q62" s="137"/>
    </row>
    <row r="63" spans="1:19" x14ac:dyDescent="0.2">
      <c r="L63" s="174"/>
      <c r="M63" s="174"/>
      <c r="N63" s="136"/>
      <c r="O63" s="137"/>
      <c r="P63" s="137"/>
      <c r="Q63" s="137"/>
    </row>
    <row r="64" spans="1:19" x14ac:dyDescent="0.2">
      <c r="L64" s="174"/>
      <c r="M64" s="174"/>
      <c r="N64" s="136"/>
      <c r="O64" s="137"/>
      <c r="P64" s="137"/>
      <c r="Q64" s="137"/>
    </row>
    <row r="65" spans="12:17" x14ac:dyDescent="0.2">
      <c r="L65" s="174"/>
      <c r="M65" s="174"/>
      <c r="N65" s="136"/>
      <c r="O65" s="137"/>
      <c r="P65" s="137"/>
      <c r="Q65" s="137"/>
    </row>
    <row r="66" spans="12:17" x14ac:dyDescent="0.2">
      <c r="L66" s="174"/>
      <c r="M66" s="174"/>
      <c r="N66" s="136"/>
      <c r="O66" s="137"/>
      <c r="P66" s="137"/>
      <c r="Q66" s="137"/>
    </row>
    <row r="67" spans="12:17" x14ac:dyDescent="0.2">
      <c r="L67" s="174"/>
      <c r="M67" s="174"/>
      <c r="N67" s="136"/>
      <c r="O67" s="137"/>
      <c r="P67" s="137"/>
      <c r="Q67" s="137"/>
    </row>
    <row r="68" spans="12:17" x14ac:dyDescent="0.2">
      <c r="L68" s="174"/>
      <c r="M68" s="174"/>
      <c r="N68" s="136"/>
      <c r="O68" s="137"/>
      <c r="P68" s="137"/>
      <c r="Q68" s="137"/>
    </row>
    <row r="69" spans="12:17" x14ac:dyDescent="0.2">
      <c r="L69" s="174"/>
      <c r="M69" s="174"/>
      <c r="N69" s="136"/>
      <c r="O69" s="137"/>
      <c r="P69" s="137"/>
      <c r="Q69" s="137"/>
    </row>
    <row r="70" spans="12:17" x14ac:dyDescent="0.2">
      <c r="L70" s="174"/>
      <c r="M70" s="174"/>
      <c r="N70" s="136"/>
      <c r="O70" s="137"/>
      <c r="P70" s="137"/>
      <c r="Q70" s="137"/>
    </row>
    <row r="71" spans="12:17" x14ac:dyDescent="0.2">
      <c r="L71" s="174"/>
      <c r="M71" s="174"/>
      <c r="N71" s="136"/>
      <c r="O71" s="137"/>
      <c r="P71" s="137"/>
      <c r="Q71" s="137"/>
    </row>
    <row r="72" spans="12:17" x14ac:dyDescent="0.2">
      <c r="L72" s="174"/>
      <c r="M72" s="174"/>
      <c r="N72" s="136"/>
      <c r="O72" s="137"/>
      <c r="P72" s="137"/>
      <c r="Q72" s="137"/>
    </row>
    <row r="73" spans="12:17" x14ac:dyDescent="0.2">
      <c r="L73" s="174"/>
      <c r="M73" s="174"/>
      <c r="N73" s="136"/>
      <c r="O73" s="137"/>
      <c r="P73" s="137"/>
      <c r="Q73" s="137"/>
    </row>
  </sheetData>
  <sortState ref="B38:N48">
    <sortCondition descending="1" ref="E38:E48"/>
  </sortState>
  <mergeCells count="7">
    <mergeCell ref="B9:J9"/>
    <mergeCell ref="B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82" orientation="portrait" horizontalDpi="4294967294" r:id="rId1"/>
  <headerFooter>
    <oddFooter>&amp;CPágina 40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O58"/>
  <sheetViews>
    <sheetView showGridLines="0" zoomScaleNormal="100" zoomScaleSheetLayoutView="90" workbookViewId="0"/>
  </sheetViews>
  <sheetFormatPr baseColWidth="10" defaultColWidth="11.42578125" defaultRowHeight="14.25" x14ac:dyDescent="0.2"/>
  <cols>
    <col min="1" max="1" width="1.85546875" style="13" customWidth="1"/>
    <col min="2" max="2" width="25.42578125" style="13" bestFit="1" customWidth="1"/>
    <col min="3" max="3" width="10.5703125" style="13" bestFit="1" customWidth="1"/>
    <col min="4" max="4" width="13.140625" style="13" customWidth="1"/>
    <col min="5" max="5" width="10.5703125" style="13" bestFit="1" customWidth="1"/>
    <col min="6" max="6" width="13.140625" style="13" customWidth="1"/>
    <col min="7" max="7" width="10.5703125" style="13" bestFit="1" customWidth="1"/>
    <col min="8" max="8" width="13.140625" style="13" customWidth="1"/>
    <col min="9" max="9" width="14.85546875" style="13" bestFit="1" customWidth="1"/>
    <col min="10" max="10" width="1.85546875" style="13" customWidth="1"/>
    <col min="11" max="13" width="11.42578125" style="13"/>
    <col min="14" max="14" width="8.42578125" style="13" bestFit="1" customWidth="1"/>
    <col min="15" max="16384" width="11.42578125" style="13"/>
  </cols>
  <sheetData>
    <row r="1" spans="1:14" x14ac:dyDescent="0.2">
      <c r="A1" s="44"/>
      <c r="B1" s="45"/>
      <c r="C1" s="45"/>
      <c r="D1" s="45"/>
      <c r="E1" s="45"/>
      <c r="F1" s="45"/>
      <c r="G1" s="45"/>
      <c r="H1" s="45"/>
      <c r="I1" s="45"/>
      <c r="J1" s="46"/>
    </row>
    <row r="2" spans="1:14" x14ac:dyDescent="0.2">
      <c r="A2" s="47"/>
      <c r="B2" s="43"/>
      <c r="C2" s="43"/>
      <c r="D2" s="43"/>
      <c r="E2" s="43"/>
      <c r="F2" s="43"/>
      <c r="G2" s="43"/>
      <c r="H2" s="43"/>
      <c r="I2" s="43"/>
      <c r="J2" s="48"/>
    </row>
    <row r="3" spans="1:14" x14ac:dyDescent="0.2">
      <c r="A3" s="47"/>
      <c r="B3" s="43"/>
      <c r="C3" s="43"/>
      <c r="D3" s="43"/>
      <c r="E3" s="43"/>
      <c r="F3" s="43"/>
      <c r="G3" s="43"/>
      <c r="H3" s="43"/>
      <c r="I3" s="43"/>
      <c r="J3" s="48"/>
    </row>
    <row r="4" spans="1:14" x14ac:dyDescent="0.2">
      <c r="A4" s="47"/>
      <c r="B4" s="43"/>
      <c r="C4" s="43"/>
      <c r="D4" s="43"/>
      <c r="E4" s="43"/>
      <c r="F4" s="43"/>
      <c r="G4" s="43"/>
      <c r="H4" s="43"/>
      <c r="I4" s="43"/>
      <c r="J4" s="48"/>
    </row>
    <row r="5" spans="1:14" x14ac:dyDescent="0.2">
      <c r="A5" s="47"/>
      <c r="B5" s="43"/>
      <c r="C5" s="43"/>
      <c r="D5" s="43"/>
      <c r="E5" s="43"/>
      <c r="F5" s="43"/>
      <c r="G5" s="43"/>
      <c r="H5" s="43"/>
      <c r="I5" s="43"/>
      <c r="J5" s="48"/>
    </row>
    <row r="6" spans="1:14" x14ac:dyDescent="0.2">
      <c r="A6" s="47"/>
      <c r="B6" s="43"/>
      <c r="C6" s="43"/>
      <c r="D6" s="43"/>
      <c r="E6" s="43"/>
      <c r="F6" s="43"/>
      <c r="G6" s="43"/>
      <c r="H6" s="43"/>
      <c r="I6" s="43"/>
      <c r="J6" s="48"/>
    </row>
    <row r="7" spans="1:14" x14ac:dyDescent="0.2">
      <c r="A7" s="47"/>
      <c r="B7" s="43"/>
      <c r="C7" s="43"/>
      <c r="D7" s="43"/>
      <c r="E7" s="43"/>
      <c r="F7" s="43"/>
      <c r="G7" s="43"/>
      <c r="H7" s="43"/>
      <c r="I7" s="43"/>
      <c r="J7" s="48"/>
    </row>
    <row r="8" spans="1:14" ht="15" x14ac:dyDescent="0.25">
      <c r="A8" s="47"/>
      <c r="B8" s="58"/>
      <c r="C8" s="581" t="s">
        <v>334</v>
      </c>
      <c r="D8" s="581"/>
      <c r="E8" s="581"/>
      <c r="F8" s="581"/>
      <c r="G8" s="581"/>
      <c r="H8" s="581"/>
      <c r="I8" s="581"/>
      <c r="J8" s="48"/>
    </row>
    <row r="9" spans="1:14" ht="15" x14ac:dyDescent="0.25">
      <c r="A9" s="47"/>
      <c r="C9" s="581" t="s">
        <v>348</v>
      </c>
      <c r="D9" s="581"/>
      <c r="E9" s="581"/>
      <c r="F9" s="581"/>
      <c r="G9" s="581"/>
      <c r="H9" s="581"/>
      <c r="I9" s="581"/>
      <c r="J9" s="48"/>
    </row>
    <row r="10" spans="1:14" ht="15" x14ac:dyDescent="0.25">
      <c r="A10" s="47"/>
      <c r="B10" s="489"/>
      <c r="C10" s="489"/>
      <c r="D10" s="489"/>
      <c r="E10" s="489"/>
      <c r="F10" s="489"/>
      <c r="G10" s="489"/>
      <c r="H10" s="489"/>
      <c r="I10" s="489"/>
      <c r="J10" s="48"/>
    </row>
    <row r="11" spans="1:14" ht="15" x14ac:dyDescent="0.2">
      <c r="A11" s="47"/>
      <c r="B11" s="43"/>
      <c r="C11" s="595" t="s">
        <v>77</v>
      </c>
      <c r="D11" s="595"/>
      <c r="E11" s="596" t="s">
        <v>15</v>
      </c>
      <c r="F11" s="597"/>
      <c r="G11" s="595" t="s">
        <v>16</v>
      </c>
      <c r="H11" s="595"/>
      <c r="I11" s="579" t="s">
        <v>100</v>
      </c>
      <c r="J11" s="48"/>
    </row>
    <row r="12" spans="1:14" s="494" customFormat="1" ht="15" x14ac:dyDescent="0.2">
      <c r="A12" s="490"/>
      <c r="B12" s="337"/>
      <c r="C12" s="488" t="s">
        <v>33</v>
      </c>
      <c r="D12" s="488" t="s">
        <v>335</v>
      </c>
      <c r="E12" s="491" t="s">
        <v>33</v>
      </c>
      <c r="F12" s="492" t="s">
        <v>336</v>
      </c>
      <c r="G12" s="488" t="s">
        <v>33</v>
      </c>
      <c r="H12" s="488" t="s">
        <v>336</v>
      </c>
      <c r="I12" s="598"/>
      <c r="J12" s="493"/>
    </row>
    <row r="13" spans="1:14" x14ac:dyDescent="0.2">
      <c r="A13" s="47"/>
      <c r="B13" s="43"/>
      <c r="C13" s="49"/>
      <c r="D13" s="49"/>
      <c r="E13" s="49"/>
      <c r="F13" s="49"/>
      <c r="G13" s="49"/>
      <c r="H13" s="49"/>
      <c r="I13" s="49"/>
      <c r="J13" s="48"/>
    </row>
    <row r="14" spans="1:14" ht="15" x14ac:dyDescent="0.25">
      <c r="A14" s="47"/>
      <c r="B14" s="57" t="s">
        <v>281</v>
      </c>
      <c r="J14" s="48"/>
    </row>
    <row r="15" spans="1:14" ht="15" customHeight="1" x14ac:dyDescent="0.2">
      <c r="A15" s="47"/>
      <c r="B15" s="495" t="s">
        <v>275</v>
      </c>
      <c r="C15" s="76">
        <v>527644.00000058115</v>
      </c>
      <c r="D15" s="71">
        <v>37.35969157462528</v>
      </c>
      <c r="E15" s="76">
        <v>260228.0000002</v>
      </c>
      <c r="F15" s="71">
        <v>49.318858927593865</v>
      </c>
      <c r="G15" s="76">
        <v>267416.0000004</v>
      </c>
      <c r="H15" s="71">
        <v>50.681141072409709</v>
      </c>
      <c r="I15" s="75">
        <v>1</v>
      </c>
      <c r="J15" s="48"/>
      <c r="K15" s="68"/>
      <c r="L15" s="68"/>
      <c r="M15" s="68"/>
      <c r="N15" s="68"/>
    </row>
    <row r="16" spans="1:14" ht="15" customHeight="1" x14ac:dyDescent="0.2">
      <c r="A16" s="47"/>
      <c r="B16" s="495" t="s">
        <v>264</v>
      </c>
      <c r="C16" s="76">
        <v>123930.99999993402</v>
      </c>
      <c r="D16" s="71">
        <v>8.7749011388878131</v>
      </c>
      <c r="E16" s="76">
        <v>61295</v>
      </c>
      <c r="F16" s="71">
        <v>49.458973138304891</v>
      </c>
      <c r="G16" s="76">
        <v>62635.999999899999</v>
      </c>
      <c r="H16" s="71">
        <v>50.54102686166766</v>
      </c>
      <c r="I16" s="75">
        <v>2</v>
      </c>
      <c r="J16" s="48"/>
      <c r="K16" s="68"/>
      <c r="L16" s="68"/>
      <c r="M16" s="68"/>
      <c r="N16" s="68"/>
    </row>
    <row r="17" spans="1:14" ht="15" customHeight="1" x14ac:dyDescent="0.2">
      <c r="A17" s="47"/>
      <c r="B17" s="495" t="s">
        <v>266</v>
      </c>
      <c r="C17" s="76">
        <v>112616.00000005428</v>
      </c>
      <c r="D17" s="71">
        <v>7.9737456056837459</v>
      </c>
      <c r="E17" s="76">
        <v>54212</v>
      </c>
      <c r="F17" s="71">
        <v>48.138807984632621</v>
      </c>
      <c r="G17" s="76">
        <v>58404</v>
      </c>
      <c r="H17" s="71">
        <v>51.861192015319176</v>
      </c>
      <c r="I17" s="75">
        <v>3</v>
      </c>
      <c r="J17" s="48"/>
      <c r="K17" s="68"/>
      <c r="L17" s="68"/>
      <c r="M17" s="68"/>
      <c r="N17" s="68"/>
    </row>
    <row r="18" spans="1:14" ht="15" x14ac:dyDescent="0.2">
      <c r="A18" s="47"/>
      <c r="B18" s="495" t="s">
        <v>279</v>
      </c>
      <c r="C18" s="41">
        <v>111024.99999991534</v>
      </c>
      <c r="D18" s="71">
        <v>7.86109527837906</v>
      </c>
      <c r="E18" s="41">
        <v>53883</v>
      </c>
      <c r="F18" s="71">
        <v>48.53231254225723</v>
      </c>
      <c r="G18" s="41">
        <v>57142</v>
      </c>
      <c r="H18" s="71">
        <v>51.467687457819025</v>
      </c>
      <c r="I18" s="75">
        <v>4</v>
      </c>
      <c r="J18" s="48"/>
      <c r="K18" s="68"/>
      <c r="L18" s="68"/>
      <c r="M18" s="68"/>
      <c r="N18" s="68"/>
    </row>
    <row r="19" spans="1:14" ht="15" x14ac:dyDescent="0.2">
      <c r="A19" s="47"/>
      <c r="B19" s="495" t="s">
        <v>260</v>
      </c>
      <c r="C19" s="76">
        <v>104213.9999999202</v>
      </c>
      <c r="D19" s="71">
        <v>7.3788442543660686</v>
      </c>
      <c r="E19" s="76">
        <v>48934</v>
      </c>
      <c r="F19" s="71">
        <v>46.95530351012097</v>
      </c>
      <c r="G19" s="76">
        <v>55279.999999899999</v>
      </c>
      <c r="H19" s="71">
        <v>53.044696489859646</v>
      </c>
      <c r="I19" s="75">
        <v>5</v>
      </c>
      <c r="J19" s="48"/>
      <c r="K19" s="68"/>
      <c r="L19" s="68"/>
      <c r="M19" s="68"/>
      <c r="N19" s="68"/>
    </row>
    <row r="20" spans="1:14" ht="13.9" customHeight="1" x14ac:dyDescent="0.2">
      <c r="A20" s="47"/>
      <c r="B20" s="495" t="s">
        <v>272</v>
      </c>
      <c r="C20" s="76">
        <v>83519.999999904016</v>
      </c>
      <c r="D20" s="71">
        <v>5.9136111474889903</v>
      </c>
      <c r="E20" s="76">
        <v>41311</v>
      </c>
      <c r="F20" s="71">
        <v>49.462404214616228</v>
      </c>
      <c r="G20" s="76">
        <v>42208.999999899999</v>
      </c>
      <c r="H20" s="71">
        <v>50.537595785378961</v>
      </c>
      <c r="I20" s="75">
        <v>6</v>
      </c>
      <c r="J20" s="48"/>
      <c r="K20" s="68"/>
      <c r="L20" s="68"/>
      <c r="M20" s="68"/>
      <c r="N20" s="68"/>
    </row>
    <row r="21" spans="1:14" ht="13.9" customHeight="1" x14ac:dyDescent="0.2">
      <c r="A21" s="47"/>
      <c r="B21" s="495" t="s">
        <v>265</v>
      </c>
      <c r="C21" s="76">
        <v>73308.999999921725</v>
      </c>
      <c r="D21" s="71">
        <v>5.1906240374916877</v>
      </c>
      <c r="E21" s="76">
        <v>35013</v>
      </c>
      <c r="F21" s="71">
        <v>47.760847917769148</v>
      </c>
      <c r="G21" s="76">
        <v>38295.999999899999</v>
      </c>
      <c r="H21" s="71">
        <v>52.239152082201215</v>
      </c>
      <c r="I21" s="75">
        <v>7</v>
      </c>
      <c r="J21" s="48"/>
      <c r="K21" s="68"/>
      <c r="L21" s="68"/>
      <c r="M21" s="68"/>
      <c r="N21" s="68"/>
    </row>
    <row r="22" spans="1:14" ht="13.9" customHeight="1" x14ac:dyDescent="0.2">
      <c r="A22" s="47"/>
      <c r="B22" s="495" t="s">
        <v>271</v>
      </c>
      <c r="C22" s="76">
        <v>70203.000000095286</v>
      </c>
      <c r="D22" s="71">
        <v>4.97070454248336</v>
      </c>
      <c r="E22" s="76">
        <v>34032.545135200002</v>
      </c>
      <c r="F22" s="71">
        <v>48.47733734335258</v>
      </c>
      <c r="G22" s="76">
        <v>36170.454864899999</v>
      </c>
      <c r="H22" s="71">
        <v>51.522662656654141</v>
      </c>
      <c r="I22" s="75">
        <v>8</v>
      </c>
      <c r="J22" s="48"/>
      <c r="K22" s="68"/>
      <c r="L22" s="68"/>
      <c r="M22" s="68"/>
      <c r="N22" s="68"/>
    </row>
    <row r="23" spans="1:14" ht="15" x14ac:dyDescent="0.2">
      <c r="A23" s="47"/>
      <c r="B23" s="495" t="s">
        <v>259</v>
      </c>
      <c r="C23" s="76">
        <v>37364.999999943546</v>
      </c>
      <c r="D23" s="71">
        <v>2.6456187802424114</v>
      </c>
      <c r="E23" s="76">
        <v>18030</v>
      </c>
      <c r="F23" s="71">
        <v>48.253713368198156</v>
      </c>
      <c r="G23" s="76">
        <v>19335</v>
      </c>
      <c r="H23" s="71">
        <v>51.746286631952934</v>
      </c>
      <c r="I23" s="75">
        <v>9</v>
      </c>
      <c r="J23" s="48"/>
      <c r="K23" s="68"/>
      <c r="L23" s="68"/>
      <c r="M23" s="68"/>
      <c r="N23" s="68"/>
    </row>
    <row r="24" spans="1:14" ht="15" x14ac:dyDescent="0.2">
      <c r="A24" s="47"/>
      <c r="B24" s="495" t="s">
        <v>274</v>
      </c>
      <c r="C24" s="76">
        <v>26876.999999993433</v>
      </c>
      <c r="D24" s="71">
        <v>1.9030187597127088</v>
      </c>
      <c r="E24" s="76">
        <v>12820</v>
      </c>
      <c r="F24" s="71">
        <v>47.698775905060579</v>
      </c>
      <c r="G24" s="76">
        <v>14057</v>
      </c>
      <c r="H24" s="71">
        <v>52.30122409496385</v>
      </c>
      <c r="I24" s="75">
        <v>10</v>
      </c>
      <c r="J24" s="48"/>
      <c r="K24" s="68"/>
      <c r="L24" s="68"/>
      <c r="M24" s="68"/>
      <c r="N24" s="68"/>
    </row>
    <row r="25" spans="1:14" ht="15" x14ac:dyDescent="0.2">
      <c r="A25" s="47"/>
      <c r="B25" s="495" t="s">
        <v>276</v>
      </c>
      <c r="C25" s="76">
        <v>17987.999999996395</v>
      </c>
      <c r="D25" s="71">
        <v>1.2736355043239092</v>
      </c>
      <c r="E25" s="76">
        <v>8670</v>
      </c>
      <c r="F25" s="71">
        <v>48.198799199475971</v>
      </c>
      <c r="G25" s="76">
        <v>9318</v>
      </c>
      <c r="H25" s="71">
        <v>51.801200800544066</v>
      </c>
      <c r="I25" s="75">
        <v>11</v>
      </c>
      <c r="J25" s="48"/>
      <c r="K25" s="68"/>
      <c r="L25" s="68"/>
      <c r="M25" s="68"/>
      <c r="N25" s="68"/>
    </row>
    <row r="26" spans="1:14" ht="13.9" customHeight="1" x14ac:dyDescent="0.2">
      <c r="A26" s="47"/>
      <c r="B26" s="495" t="s">
        <v>262</v>
      </c>
      <c r="C26" s="76">
        <v>15034.000000002234</v>
      </c>
      <c r="D26" s="71">
        <v>1.0644783284418686</v>
      </c>
      <c r="E26" s="76">
        <v>7119</v>
      </c>
      <c r="F26" s="71">
        <v>47.352667287474674</v>
      </c>
      <c r="G26" s="76">
        <v>7915</v>
      </c>
      <c r="H26" s="71">
        <v>52.647332712510476</v>
      </c>
      <c r="I26" s="75">
        <v>12</v>
      </c>
      <c r="J26" s="48"/>
      <c r="K26" s="68"/>
      <c r="L26" s="68"/>
      <c r="M26" s="68"/>
      <c r="N26" s="68"/>
    </row>
    <row r="27" spans="1:14" ht="15" x14ac:dyDescent="0.2">
      <c r="A27" s="47"/>
      <c r="B27" s="495" t="s">
        <v>289</v>
      </c>
      <c r="C27" s="76">
        <v>14448.999999996569</v>
      </c>
      <c r="D27" s="71">
        <v>1.0230575607057752</v>
      </c>
      <c r="E27" s="76">
        <v>6836</v>
      </c>
      <c r="F27" s="71">
        <v>47.311232611264607</v>
      </c>
      <c r="G27" s="76">
        <v>7613</v>
      </c>
      <c r="H27" s="71">
        <v>52.688767388759139</v>
      </c>
      <c r="I27" s="75">
        <v>13</v>
      </c>
      <c r="J27" s="48"/>
      <c r="K27" s="68"/>
      <c r="L27" s="68"/>
      <c r="M27" s="68"/>
      <c r="N27" s="68"/>
    </row>
    <row r="28" spans="1:14" ht="13.9" customHeight="1" x14ac:dyDescent="0.2">
      <c r="A28" s="47"/>
      <c r="B28" s="495" t="s">
        <v>287</v>
      </c>
      <c r="C28" s="76">
        <v>13872.999999998054</v>
      </c>
      <c r="D28" s="71">
        <v>0.98227403555073678</v>
      </c>
      <c r="E28" s="76">
        <v>6561</v>
      </c>
      <c r="F28" s="71">
        <v>47.29330353925554</v>
      </c>
      <c r="G28" s="76">
        <v>7312</v>
      </c>
      <c r="H28" s="71">
        <v>52.706696460758494</v>
      </c>
      <c r="I28" s="75">
        <v>14</v>
      </c>
      <c r="J28" s="48"/>
      <c r="K28" s="68"/>
      <c r="L28" s="68"/>
      <c r="M28" s="68"/>
      <c r="N28" s="68"/>
    </row>
    <row r="29" spans="1:14" ht="13.9" customHeight="1" x14ac:dyDescent="0.2">
      <c r="A29" s="47"/>
      <c r="B29" s="495" t="s">
        <v>263</v>
      </c>
      <c r="C29" s="76">
        <v>12974.000000014614</v>
      </c>
      <c r="D29" s="71">
        <v>0.91862058222817</v>
      </c>
      <c r="E29" s="76">
        <v>6462</v>
      </c>
      <c r="F29" s="71">
        <v>49.807306921479281</v>
      </c>
      <c r="G29" s="76">
        <v>6512</v>
      </c>
      <c r="H29" s="71">
        <v>50.192693078408091</v>
      </c>
      <c r="I29" s="75">
        <v>15</v>
      </c>
      <c r="J29" s="48"/>
      <c r="K29" s="68"/>
      <c r="L29" s="68"/>
      <c r="M29" s="68"/>
      <c r="N29" s="68"/>
    </row>
    <row r="30" spans="1:14" ht="13.9" customHeight="1" x14ac:dyDescent="0.2">
      <c r="A30" s="47"/>
      <c r="B30" s="495" t="s">
        <v>284</v>
      </c>
      <c r="C30" s="76">
        <v>12247.999999997122</v>
      </c>
      <c r="D30" s="71">
        <v>0.86721634739596964</v>
      </c>
      <c r="E30" s="76">
        <v>5721</v>
      </c>
      <c r="F30" s="71">
        <v>46.709666884400264</v>
      </c>
      <c r="G30" s="76">
        <v>6527</v>
      </c>
      <c r="H30" s="71">
        <v>53.290333115623234</v>
      </c>
      <c r="I30" s="75">
        <v>16</v>
      </c>
      <c r="J30" s="48"/>
      <c r="K30" s="68"/>
      <c r="L30" s="68"/>
      <c r="M30" s="68"/>
      <c r="N30" s="68"/>
    </row>
    <row r="31" spans="1:14" ht="15" x14ac:dyDescent="0.2">
      <c r="A31" s="47"/>
      <c r="B31" s="495" t="s">
        <v>258</v>
      </c>
      <c r="C31" s="41">
        <v>9763.9999999687298</v>
      </c>
      <c r="D31" s="69">
        <v>0.69133739516240356</v>
      </c>
      <c r="E31" s="41">
        <v>4878</v>
      </c>
      <c r="F31" s="69">
        <v>49.959033183281669</v>
      </c>
      <c r="G31" s="41">
        <v>4886</v>
      </c>
      <c r="H31" s="69">
        <v>50.040966817038587</v>
      </c>
      <c r="I31" s="42">
        <v>17</v>
      </c>
      <c r="J31" s="48"/>
      <c r="K31" s="68"/>
      <c r="L31" s="68"/>
      <c r="M31" s="68"/>
      <c r="N31" s="68"/>
    </row>
    <row r="32" spans="1:14" ht="13.9" customHeight="1" x14ac:dyDescent="0.2">
      <c r="A32" s="47"/>
      <c r="B32" s="495" t="s">
        <v>288</v>
      </c>
      <c r="C32" s="76">
        <v>9605.0000000183827</v>
      </c>
      <c r="D32" s="71">
        <v>0.68007944290955147</v>
      </c>
      <c r="E32" s="76">
        <v>4493</v>
      </c>
      <c r="F32" s="71">
        <v>46.77771993744301</v>
      </c>
      <c r="G32" s="76">
        <v>5112</v>
      </c>
      <c r="H32" s="71">
        <v>53.222280062365598</v>
      </c>
      <c r="I32" s="75">
        <v>18</v>
      </c>
      <c r="J32" s="48"/>
      <c r="K32" s="68"/>
      <c r="L32" s="68"/>
      <c r="M32" s="68"/>
      <c r="N32" s="68"/>
    </row>
    <row r="33" spans="1:15" ht="15" x14ac:dyDescent="0.2">
      <c r="A33" s="47"/>
      <c r="B33" s="495" t="s">
        <v>267</v>
      </c>
      <c r="C33" s="76">
        <v>8862.9999999975971</v>
      </c>
      <c r="D33" s="71">
        <v>0.62754233237836388</v>
      </c>
      <c r="E33" s="76">
        <v>4235</v>
      </c>
      <c r="F33" s="71">
        <v>47.782917747953832</v>
      </c>
      <c r="G33" s="76">
        <v>4628</v>
      </c>
      <c r="H33" s="71">
        <v>52.217082252073276</v>
      </c>
      <c r="I33" s="75">
        <v>19</v>
      </c>
      <c r="J33" s="48"/>
      <c r="K33" s="68"/>
      <c r="L33" s="68"/>
      <c r="M33" s="68"/>
      <c r="N33" s="68"/>
    </row>
    <row r="34" spans="1:15" ht="13.9" customHeight="1" x14ac:dyDescent="0.2">
      <c r="A34" s="47"/>
      <c r="B34" s="514" t="s">
        <v>361</v>
      </c>
      <c r="C34" s="76">
        <v>7264.0000000010241</v>
      </c>
      <c r="D34" s="71">
        <v>0.51432556723438039</v>
      </c>
      <c r="E34" s="76">
        <v>3430</v>
      </c>
      <c r="F34" s="71">
        <v>47.219162995588057</v>
      </c>
      <c r="G34" s="76">
        <v>3834</v>
      </c>
      <c r="H34" s="71">
        <v>52.780837004397839</v>
      </c>
      <c r="I34" s="75">
        <v>20</v>
      </c>
      <c r="J34" s="48"/>
      <c r="K34" s="68"/>
      <c r="L34" s="68"/>
      <c r="M34" s="68"/>
      <c r="N34" s="68"/>
    </row>
    <row r="35" spans="1:15" ht="13.9" customHeight="1" x14ac:dyDescent="0.2">
      <c r="A35" s="47"/>
      <c r="B35" s="495" t="s">
        <v>286</v>
      </c>
      <c r="C35" s="76">
        <v>6293.0000000054988</v>
      </c>
      <c r="D35" s="71">
        <v>0.44557417326656495</v>
      </c>
      <c r="E35" s="76">
        <v>2961</v>
      </c>
      <c r="F35" s="71">
        <v>47.052280311416062</v>
      </c>
      <c r="G35" s="76">
        <v>3332</v>
      </c>
      <c r="H35" s="71">
        <v>52.947719688496562</v>
      </c>
      <c r="I35" s="75">
        <v>21</v>
      </c>
      <c r="J35" s="48"/>
      <c r="K35" s="68"/>
      <c r="L35" s="68"/>
      <c r="M35" s="68"/>
      <c r="N35" s="68"/>
    </row>
    <row r="36" spans="1:15" ht="15" x14ac:dyDescent="0.2">
      <c r="A36" s="47"/>
      <c r="B36" s="514" t="s">
        <v>363</v>
      </c>
      <c r="C36" s="76">
        <v>5817.0000000002983</v>
      </c>
      <c r="D36" s="71">
        <v>0.41187112122826575</v>
      </c>
      <c r="E36" s="76">
        <v>2751</v>
      </c>
      <c r="F36" s="71">
        <v>47.292418772560751</v>
      </c>
      <c r="G36" s="76">
        <v>3066</v>
      </c>
      <c r="H36" s="71">
        <v>52.707581227434119</v>
      </c>
      <c r="I36" s="75">
        <v>22</v>
      </c>
      <c r="J36" s="48"/>
      <c r="K36" s="68"/>
      <c r="L36" s="68"/>
      <c r="M36" s="68"/>
      <c r="N36" s="68"/>
    </row>
    <row r="37" spans="1:15" ht="15" x14ac:dyDescent="0.2">
      <c r="A37" s="47"/>
      <c r="B37" s="514" t="s">
        <v>364</v>
      </c>
      <c r="C37" s="76">
        <v>2991</v>
      </c>
      <c r="D37" s="71">
        <v>0.21177695093582255</v>
      </c>
      <c r="E37" s="76">
        <v>1414</v>
      </c>
      <c r="F37" s="71">
        <v>47.275158809762615</v>
      </c>
      <c r="G37" s="76">
        <v>1577</v>
      </c>
      <c r="H37" s="71">
        <v>52.724841190237385</v>
      </c>
      <c r="I37" s="75">
        <v>23</v>
      </c>
      <c r="J37" s="48"/>
      <c r="K37" s="68"/>
      <c r="L37" s="68"/>
      <c r="M37" s="68"/>
      <c r="N37" s="68"/>
    </row>
    <row r="38" spans="1:15" ht="13.9" customHeight="1" x14ac:dyDescent="0.2">
      <c r="A38" s="47"/>
      <c r="B38" s="514" t="s">
        <v>362</v>
      </c>
      <c r="C38" s="76">
        <v>2000</v>
      </c>
      <c r="D38" s="71">
        <v>0.14160946234424776</v>
      </c>
      <c r="E38" s="76">
        <v>921</v>
      </c>
      <c r="F38" s="71">
        <v>46.050000000000004</v>
      </c>
      <c r="G38" s="76">
        <v>1079</v>
      </c>
      <c r="H38" s="71">
        <v>53.949999999999996</v>
      </c>
      <c r="I38" s="75">
        <v>24</v>
      </c>
      <c r="J38" s="48"/>
      <c r="K38" s="68"/>
      <c r="L38" s="68"/>
      <c r="M38" s="68"/>
      <c r="N38" s="68"/>
    </row>
    <row r="39" spans="1:15" ht="13.9" customHeight="1" x14ac:dyDescent="0.2">
      <c r="A39" s="47"/>
      <c r="B39" s="514" t="s">
        <v>365</v>
      </c>
      <c r="C39" s="76">
        <v>1597</v>
      </c>
      <c r="D39" s="71">
        <v>0.11307515568188184</v>
      </c>
      <c r="E39" s="76">
        <v>758</v>
      </c>
      <c r="F39" s="71">
        <v>47.463994990607389</v>
      </c>
      <c r="G39" s="76">
        <v>839</v>
      </c>
      <c r="H39" s="71">
        <v>52.536005009392603</v>
      </c>
      <c r="I39" s="75">
        <v>25</v>
      </c>
      <c r="J39" s="48"/>
      <c r="K39" s="68"/>
      <c r="L39" s="68"/>
      <c r="M39" s="68"/>
      <c r="N39" s="68"/>
    </row>
    <row r="40" spans="1:15" ht="13.9" customHeight="1" x14ac:dyDescent="0.2">
      <c r="A40" s="47"/>
      <c r="B40" s="514" t="s">
        <v>366</v>
      </c>
      <c r="C40" s="76">
        <v>871</v>
      </c>
      <c r="D40" s="71">
        <v>6.1670920850919908E-2</v>
      </c>
      <c r="E40" s="76">
        <v>409</v>
      </c>
      <c r="F40" s="71">
        <v>46.957520091848451</v>
      </c>
      <c r="G40" s="76">
        <v>462</v>
      </c>
      <c r="H40" s="71">
        <v>53.042479908151549</v>
      </c>
      <c r="I40" s="75">
        <v>26</v>
      </c>
      <c r="J40" s="48"/>
      <c r="K40" s="68"/>
      <c r="L40" s="68"/>
      <c r="M40" s="68"/>
      <c r="N40" s="68"/>
    </row>
    <row r="41" spans="1:15" ht="15" customHeight="1" x14ac:dyDescent="0.25">
      <c r="A41" s="47"/>
      <c r="B41" s="57" t="s">
        <v>337</v>
      </c>
      <c r="C41" s="497">
        <v>1412335.0000002601</v>
      </c>
      <c r="D41" s="71">
        <v>100</v>
      </c>
      <c r="E41" s="497">
        <v>687377.54513540003</v>
      </c>
      <c r="F41" s="71">
        <v>48.669582297066448</v>
      </c>
      <c r="G41" s="497">
        <v>724957.45486489998</v>
      </c>
      <c r="H41" s="71">
        <v>51.33041770293638</v>
      </c>
      <c r="I41" s="498"/>
      <c r="J41" s="48"/>
      <c r="K41" s="68"/>
      <c r="L41" s="68"/>
      <c r="M41" s="68"/>
      <c r="N41" s="68"/>
    </row>
    <row r="42" spans="1:15" x14ac:dyDescent="0.2">
      <c r="A42" s="47"/>
      <c r="B42" s="81"/>
      <c r="C42" s="146"/>
      <c r="D42" s="146"/>
      <c r="E42" s="146"/>
      <c r="F42" s="146"/>
      <c r="G42" s="322"/>
      <c r="H42" s="322"/>
      <c r="I42" s="322"/>
      <c r="J42" s="48"/>
      <c r="M42" s="499"/>
      <c r="N42" s="499"/>
      <c r="O42" s="499"/>
    </row>
    <row r="43" spans="1:15" ht="15" x14ac:dyDescent="0.2">
      <c r="A43" s="47"/>
      <c r="B43" s="39" t="s">
        <v>280</v>
      </c>
      <c r="C43" s="146"/>
      <c r="D43" s="146"/>
      <c r="E43" s="146"/>
      <c r="F43" s="146"/>
      <c r="G43" s="322"/>
      <c r="H43" s="322"/>
      <c r="I43" s="322"/>
      <c r="J43" s="48"/>
      <c r="M43" s="499"/>
      <c r="N43" s="499"/>
      <c r="O43" s="499"/>
    </row>
    <row r="44" spans="1:15" ht="15" x14ac:dyDescent="0.2">
      <c r="A44" s="47"/>
      <c r="B44" s="495" t="s">
        <v>268</v>
      </c>
      <c r="C44" s="76">
        <v>102805.99999990634</v>
      </c>
      <c r="D44" s="71">
        <v>45.071373456795868</v>
      </c>
      <c r="E44" s="76">
        <v>48363.999999899999</v>
      </c>
      <c r="F44" s="71">
        <v>47.043946851296674</v>
      </c>
      <c r="G44" s="76">
        <v>54442</v>
      </c>
      <c r="H44" s="71">
        <v>52.956053148697158</v>
      </c>
      <c r="I44" s="75">
        <v>1</v>
      </c>
      <c r="J44" s="48"/>
      <c r="K44" s="68"/>
      <c r="L44" s="68"/>
      <c r="M44" s="68"/>
      <c r="N44" s="68"/>
    </row>
    <row r="45" spans="1:15" ht="15" x14ac:dyDescent="0.2">
      <c r="A45" s="47"/>
      <c r="B45" s="495" t="s">
        <v>277</v>
      </c>
      <c r="C45" s="76">
        <v>25531.999999960055</v>
      </c>
      <c r="D45" s="71">
        <v>11.193532547693325</v>
      </c>
      <c r="E45" s="76">
        <v>11898</v>
      </c>
      <c r="F45" s="71">
        <v>46.60034466559069</v>
      </c>
      <c r="G45" s="76">
        <v>13634</v>
      </c>
      <c r="H45" s="71">
        <v>53.399655334565765</v>
      </c>
      <c r="I45" s="75">
        <v>2</v>
      </c>
      <c r="J45" s="48"/>
      <c r="K45" s="68"/>
      <c r="L45" s="68"/>
      <c r="M45" s="68"/>
      <c r="N45" s="68"/>
    </row>
    <row r="46" spans="1:15" ht="15" x14ac:dyDescent="0.2">
      <c r="A46" s="47"/>
      <c r="B46" s="496" t="s">
        <v>269</v>
      </c>
      <c r="C46" s="40">
        <v>20310.99999998292</v>
      </c>
      <c r="D46" s="70">
        <v>8.9045840347941265</v>
      </c>
      <c r="E46" s="40">
        <v>9331</v>
      </c>
      <c r="F46" s="70">
        <v>45.940623307605961</v>
      </c>
      <c r="G46" s="40">
        <v>10980</v>
      </c>
      <c r="H46" s="70">
        <v>54.059376692478132</v>
      </c>
      <c r="I46" s="67">
        <v>3</v>
      </c>
      <c r="J46" s="48"/>
      <c r="K46" s="68"/>
      <c r="L46" s="68"/>
      <c r="M46" s="68"/>
      <c r="N46" s="68"/>
    </row>
    <row r="47" spans="1:15" ht="15" x14ac:dyDescent="0.2">
      <c r="A47" s="47"/>
      <c r="B47" s="495" t="s">
        <v>270</v>
      </c>
      <c r="C47" s="76">
        <v>18158.999999894841</v>
      </c>
      <c r="D47" s="71">
        <v>7.9611216329587968</v>
      </c>
      <c r="E47" s="76">
        <v>8116.1237744</v>
      </c>
      <c r="F47" s="71">
        <v>44.694772699195994</v>
      </c>
      <c r="G47" s="76">
        <v>10042.8762255</v>
      </c>
      <c r="H47" s="71">
        <v>55.305227300832414</v>
      </c>
      <c r="I47" s="75">
        <v>4</v>
      </c>
      <c r="J47" s="48"/>
      <c r="K47" s="68"/>
      <c r="L47" s="68"/>
      <c r="M47" s="68"/>
      <c r="N47" s="68"/>
    </row>
    <row r="48" spans="1:15" ht="15" x14ac:dyDescent="0.2">
      <c r="A48" s="47"/>
      <c r="B48" s="495" t="s">
        <v>278</v>
      </c>
      <c r="C48" s="76">
        <v>16403.000000015549</v>
      </c>
      <c r="D48" s="71">
        <v>7.1912703423262929</v>
      </c>
      <c r="E48" s="76">
        <v>7727.7089110999996</v>
      </c>
      <c r="F48" s="71">
        <v>47.111558319165241</v>
      </c>
      <c r="G48" s="76">
        <v>8675.2910888999995</v>
      </c>
      <c r="H48" s="71">
        <v>52.888441680739959</v>
      </c>
      <c r="I48" s="75">
        <v>5</v>
      </c>
      <c r="J48" s="48"/>
      <c r="K48" s="68"/>
      <c r="L48" s="68"/>
      <c r="M48" s="68"/>
      <c r="N48" s="68"/>
    </row>
    <row r="49" spans="1:14" ht="15" x14ac:dyDescent="0.2">
      <c r="A49" s="47"/>
      <c r="B49" s="495" t="s">
        <v>273</v>
      </c>
      <c r="C49" s="76">
        <v>15763.000000001424</v>
      </c>
      <c r="D49" s="71">
        <v>6.9106867284028626</v>
      </c>
      <c r="E49" s="76">
        <v>7361</v>
      </c>
      <c r="F49" s="71">
        <v>46.697963585607653</v>
      </c>
      <c r="G49" s="76">
        <v>8402</v>
      </c>
      <c r="H49" s="71">
        <v>53.302036414383302</v>
      </c>
      <c r="I49" s="75">
        <v>6</v>
      </c>
      <c r="J49" s="48"/>
      <c r="K49" s="68"/>
      <c r="L49" s="68"/>
      <c r="M49" s="68"/>
      <c r="N49" s="68"/>
    </row>
    <row r="50" spans="1:14" ht="15" x14ac:dyDescent="0.2">
      <c r="A50" s="47"/>
      <c r="B50" s="495" t="s">
        <v>261</v>
      </c>
      <c r="C50" s="76">
        <v>13618.000000007385</v>
      </c>
      <c r="D50" s="71">
        <v>5.9702932098859804</v>
      </c>
      <c r="E50" s="76">
        <v>6467</v>
      </c>
      <c r="F50" s="71">
        <v>47.488618005555097</v>
      </c>
      <c r="G50" s="76">
        <v>7151</v>
      </c>
      <c r="H50" s="71">
        <v>52.511381994390675</v>
      </c>
      <c r="I50" s="75">
        <v>7</v>
      </c>
      <c r="J50" s="48"/>
      <c r="K50" s="68"/>
      <c r="L50" s="68"/>
      <c r="M50" s="68"/>
      <c r="N50" s="68"/>
    </row>
    <row r="51" spans="1:14" ht="15" x14ac:dyDescent="0.2">
      <c r="A51" s="47"/>
      <c r="B51" s="495" t="s">
        <v>282</v>
      </c>
      <c r="C51" s="76">
        <v>7481.9999999946285</v>
      </c>
      <c r="D51" s="71">
        <v>3.2801978114488621</v>
      </c>
      <c r="E51" s="76">
        <v>3530</v>
      </c>
      <c r="F51" s="71">
        <v>47.179898422915457</v>
      </c>
      <c r="G51" s="76">
        <v>3952</v>
      </c>
      <c r="H51" s="71">
        <v>52.820101577156343</v>
      </c>
      <c r="I51" s="75">
        <v>8</v>
      </c>
      <c r="J51" s="48"/>
      <c r="K51" s="68"/>
      <c r="L51" s="68"/>
      <c r="M51" s="68"/>
      <c r="N51" s="68"/>
    </row>
    <row r="52" spans="1:14" ht="15" x14ac:dyDescent="0.2">
      <c r="A52" s="47"/>
      <c r="B52" s="495" t="s">
        <v>285</v>
      </c>
      <c r="C52" s="76">
        <v>3516</v>
      </c>
      <c r="D52" s="71">
        <v>1.5414562289578295</v>
      </c>
      <c r="E52" s="76">
        <v>1663</v>
      </c>
      <c r="F52" s="71">
        <v>47.298065984072814</v>
      </c>
      <c r="G52" s="76">
        <v>1853</v>
      </c>
      <c r="H52" s="71">
        <v>52.701934015927186</v>
      </c>
      <c r="I52" s="75">
        <v>9</v>
      </c>
      <c r="J52" s="48"/>
      <c r="K52" s="68"/>
      <c r="L52" s="68"/>
      <c r="M52" s="68"/>
      <c r="N52" s="68"/>
    </row>
    <row r="53" spans="1:14" ht="15" x14ac:dyDescent="0.2">
      <c r="A53" s="47"/>
      <c r="B53" s="495" t="s">
        <v>290</v>
      </c>
      <c r="C53" s="76">
        <v>2362</v>
      </c>
      <c r="D53" s="71">
        <v>1.0355289001133088</v>
      </c>
      <c r="E53" s="76">
        <v>1083</v>
      </c>
      <c r="F53" s="71">
        <v>45.850973751058426</v>
      </c>
      <c r="G53" s="76">
        <v>1279</v>
      </c>
      <c r="H53" s="71">
        <v>54.149026248941581</v>
      </c>
      <c r="I53" s="75">
        <v>10</v>
      </c>
      <c r="J53" s="48"/>
      <c r="K53" s="68"/>
      <c r="L53" s="68"/>
      <c r="M53" s="68"/>
      <c r="N53" s="68"/>
    </row>
    <row r="54" spans="1:14" ht="15" x14ac:dyDescent="0.2">
      <c r="A54" s="47"/>
      <c r="B54" s="495" t="s">
        <v>283</v>
      </c>
      <c r="C54" s="76">
        <v>2144</v>
      </c>
      <c r="D54" s="71">
        <v>0.93995510662274928</v>
      </c>
      <c r="E54" s="76">
        <v>968</v>
      </c>
      <c r="F54" s="71">
        <v>45.149253731343286</v>
      </c>
      <c r="G54" s="76">
        <v>1176</v>
      </c>
      <c r="H54" s="71">
        <v>54.850746268656714</v>
      </c>
      <c r="I54" s="75">
        <v>11</v>
      </c>
      <c r="J54" s="48"/>
      <c r="K54" s="68"/>
      <c r="L54" s="68"/>
      <c r="M54" s="68"/>
      <c r="N54" s="68"/>
    </row>
    <row r="55" spans="1:14" ht="15" x14ac:dyDescent="0.25">
      <c r="A55" s="47"/>
      <c r="B55" s="57" t="s">
        <v>338</v>
      </c>
      <c r="C55" s="497">
        <v>228095.99999976315</v>
      </c>
      <c r="D55" s="71">
        <v>100</v>
      </c>
      <c r="E55" s="497">
        <v>106508.83268539999</v>
      </c>
      <c r="F55" s="71">
        <v>46.694739357775049</v>
      </c>
      <c r="G55" s="497">
        <v>121587.16731440001</v>
      </c>
      <c r="H55" s="71">
        <v>53.305260642241102</v>
      </c>
      <c r="I55" s="498"/>
      <c r="J55" s="48"/>
    </row>
    <row r="56" spans="1:14" x14ac:dyDescent="0.2">
      <c r="A56" s="47"/>
      <c r="B56" s="43"/>
      <c r="C56" s="43"/>
      <c r="D56" s="43"/>
      <c r="E56" s="43"/>
      <c r="F56" s="43"/>
      <c r="G56" s="43"/>
      <c r="H56" s="43"/>
      <c r="I56" s="43"/>
      <c r="J56" s="48"/>
    </row>
    <row r="57" spans="1:14" x14ac:dyDescent="0.2">
      <c r="A57" s="47"/>
      <c r="B57" s="43"/>
      <c r="C57" s="43"/>
      <c r="D57" s="43"/>
      <c r="E57" s="43"/>
      <c r="F57" s="43"/>
      <c r="G57" s="43"/>
      <c r="H57" s="43"/>
      <c r="I57" s="43"/>
      <c r="J57" s="48"/>
    </row>
    <row r="58" spans="1:14" x14ac:dyDescent="0.2">
      <c r="A58" s="181" t="s">
        <v>135</v>
      </c>
      <c r="B58" s="50"/>
      <c r="C58" s="50"/>
      <c r="D58" s="50"/>
      <c r="E58" s="50"/>
      <c r="F58" s="50"/>
      <c r="G58" s="50"/>
      <c r="H58" s="50"/>
      <c r="I58" s="50"/>
      <c r="J58" s="51"/>
    </row>
  </sheetData>
  <sortState ref="B15:I40">
    <sortCondition descending="1" ref="C15:C40"/>
  </sortState>
  <mergeCells count="6">
    <mergeCell ref="C8:I8"/>
    <mergeCell ref="C9:I9"/>
    <mergeCell ref="C11:D11"/>
    <mergeCell ref="E11:F11"/>
    <mergeCell ref="G11:H11"/>
    <mergeCell ref="I11:I12"/>
  </mergeCells>
  <pageMargins left="0.70866141732283472" right="0.70866141732283472" top="0.74803149606299213" bottom="0.74803149606299213" header="0.31496062992125984" footer="0.31496062992125984"/>
  <pageSetup scale="70" orientation="portrait" horizontalDpi="4294967294" verticalDpi="300" r:id="rId1"/>
  <headerFooter>
    <oddFooter>&amp;CPágina 29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61"/>
  <sheetViews>
    <sheetView showGridLines="0" zoomScaleNormal="100" zoomScaleSheetLayoutView="90" workbookViewId="0"/>
  </sheetViews>
  <sheetFormatPr baseColWidth="10" defaultColWidth="11.42578125" defaultRowHeight="14.25" x14ac:dyDescent="0.2"/>
  <cols>
    <col min="1" max="1" width="1.85546875" style="13" customWidth="1"/>
    <col min="2" max="2" width="28.42578125" style="13" bestFit="1" customWidth="1"/>
    <col min="3" max="3" width="18.7109375" style="13" customWidth="1"/>
    <col min="4" max="5" width="14.5703125" style="13" customWidth="1"/>
    <col min="6" max="6" width="12.7109375" style="13" customWidth="1"/>
    <col min="7" max="7" width="14.85546875" style="13" bestFit="1" customWidth="1"/>
    <col min="8" max="8" width="4.5703125" style="13" customWidth="1"/>
    <col min="9" max="11" width="11.42578125" style="13"/>
    <col min="12" max="12" width="8.42578125" style="13" bestFit="1" customWidth="1"/>
    <col min="13" max="16384" width="11.42578125" style="13"/>
  </cols>
  <sheetData>
    <row r="1" spans="1:12" x14ac:dyDescent="0.2">
      <c r="A1" s="44"/>
      <c r="B1" s="45"/>
      <c r="C1" s="45"/>
      <c r="D1" s="45"/>
      <c r="E1" s="45"/>
      <c r="F1" s="45"/>
      <c r="G1" s="45"/>
      <c r="H1" s="46"/>
    </row>
    <row r="2" spans="1:12" x14ac:dyDescent="0.2">
      <c r="A2" s="47"/>
      <c r="B2" s="43"/>
      <c r="C2" s="43"/>
      <c r="D2" s="43"/>
      <c r="E2" s="43"/>
      <c r="F2" s="43"/>
      <c r="G2" s="43"/>
      <c r="H2" s="48"/>
    </row>
    <row r="3" spans="1:12" x14ac:dyDescent="0.2">
      <c r="A3" s="47"/>
      <c r="B3" s="43"/>
      <c r="C3" s="43"/>
      <c r="D3" s="43"/>
      <c r="E3" s="43"/>
      <c r="F3" s="43"/>
      <c r="G3" s="43"/>
      <c r="H3" s="48"/>
    </row>
    <row r="4" spans="1:12" x14ac:dyDescent="0.2">
      <c r="A4" s="47"/>
      <c r="B4" s="43"/>
      <c r="C4" s="43"/>
      <c r="D4" s="43"/>
      <c r="E4" s="43"/>
      <c r="F4" s="43"/>
      <c r="G4" s="43"/>
      <c r="H4" s="48"/>
    </row>
    <row r="5" spans="1:12" x14ac:dyDescent="0.2">
      <c r="A5" s="47"/>
      <c r="B5" s="43"/>
      <c r="C5" s="43"/>
      <c r="D5" s="43"/>
      <c r="E5" s="43"/>
      <c r="F5" s="43"/>
      <c r="G5" s="43"/>
      <c r="H5" s="48"/>
    </row>
    <row r="6" spans="1:12" x14ac:dyDescent="0.2">
      <c r="A6" s="47"/>
      <c r="B6" s="43"/>
      <c r="C6" s="43"/>
      <c r="D6" s="43"/>
      <c r="E6" s="43"/>
      <c r="F6" s="43"/>
      <c r="G6" s="43"/>
      <c r="H6" s="48"/>
    </row>
    <row r="7" spans="1:12" x14ac:dyDescent="0.2">
      <c r="A7" s="47"/>
      <c r="B7" s="43"/>
      <c r="C7" s="43"/>
      <c r="D7" s="43"/>
      <c r="E7" s="43"/>
      <c r="F7" s="43"/>
      <c r="G7" s="43"/>
      <c r="H7" s="48"/>
    </row>
    <row r="8" spans="1:12" ht="15" x14ac:dyDescent="0.25">
      <c r="A8" s="47"/>
      <c r="B8" s="58"/>
      <c r="C8" s="581" t="s">
        <v>339</v>
      </c>
      <c r="D8" s="581"/>
      <c r="E8" s="581"/>
      <c r="F8" s="581"/>
      <c r="G8" s="581"/>
      <c r="H8" s="48"/>
    </row>
    <row r="9" spans="1:12" ht="15" x14ac:dyDescent="0.25">
      <c r="A9" s="47"/>
      <c r="C9" s="581" t="s">
        <v>348</v>
      </c>
      <c r="D9" s="581"/>
      <c r="E9" s="581"/>
      <c r="F9" s="581"/>
      <c r="G9" s="581"/>
      <c r="H9" s="48"/>
    </row>
    <row r="10" spans="1:12" ht="15" x14ac:dyDescent="0.25">
      <c r="A10" s="47"/>
      <c r="B10" s="489"/>
      <c r="C10" s="489"/>
      <c r="D10" s="489"/>
      <c r="E10" s="489"/>
      <c r="F10" s="489"/>
      <c r="G10" s="489"/>
      <c r="H10" s="48"/>
    </row>
    <row r="11" spans="1:12" ht="15" customHeight="1" x14ac:dyDescent="0.25">
      <c r="A11" s="47"/>
      <c r="B11" s="43"/>
      <c r="C11" s="588" t="s">
        <v>340</v>
      </c>
      <c r="D11" s="588"/>
      <c r="E11" s="500" t="s">
        <v>341</v>
      </c>
      <c r="F11" s="333"/>
      <c r="H11" s="48"/>
    </row>
    <row r="12" spans="1:12" s="506" customFormat="1" ht="30.75" customHeight="1" x14ac:dyDescent="0.25">
      <c r="A12" s="501"/>
      <c r="B12" s="502"/>
      <c r="C12" s="503" t="s">
        <v>342</v>
      </c>
      <c r="D12" s="503" t="s">
        <v>343</v>
      </c>
      <c r="E12" s="504" t="s">
        <v>344</v>
      </c>
      <c r="F12" s="503" t="s">
        <v>345</v>
      </c>
      <c r="G12" s="583" t="s">
        <v>100</v>
      </c>
      <c r="H12" s="505"/>
    </row>
    <row r="13" spans="1:12" ht="15" x14ac:dyDescent="0.25">
      <c r="A13" s="47"/>
      <c r="B13" s="43"/>
      <c r="C13" s="581" t="s">
        <v>33</v>
      </c>
      <c r="D13" s="581"/>
      <c r="E13" s="581"/>
      <c r="F13" s="581"/>
      <c r="G13" s="595"/>
      <c r="H13" s="48"/>
    </row>
    <row r="14" spans="1:12" ht="15" x14ac:dyDescent="0.25">
      <c r="A14" s="47"/>
      <c r="B14" s="43"/>
      <c r="C14" s="489"/>
      <c r="D14" s="489"/>
      <c r="E14" s="58"/>
      <c r="F14" s="489"/>
      <c r="G14" s="489"/>
      <c r="H14" s="48"/>
    </row>
    <row r="15" spans="1:12" ht="15" x14ac:dyDescent="0.25">
      <c r="A15" s="47"/>
      <c r="B15" s="57" t="s">
        <v>281</v>
      </c>
      <c r="H15" s="48"/>
    </row>
    <row r="16" spans="1:12" ht="15" x14ac:dyDescent="0.2">
      <c r="A16" s="47"/>
      <c r="B16" s="495" t="s">
        <v>275</v>
      </c>
      <c r="C16" s="76">
        <v>212050.95107650006</v>
      </c>
      <c r="D16" s="76">
        <v>25249.3446071</v>
      </c>
      <c r="E16" s="423">
        <v>4984.9701373999997</v>
      </c>
      <c r="F16" s="423">
        <v>20264.3744697</v>
      </c>
      <c r="G16" s="75">
        <v>1</v>
      </c>
      <c r="H16" s="48"/>
      <c r="I16" s="68"/>
      <c r="J16" s="68"/>
      <c r="K16" s="68"/>
      <c r="L16" s="68"/>
    </row>
    <row r="17" spans="1:12" ht="15" x14ac:dyDescent="0.2">
      <c r="A17" s="47"/>
      <c r="B17" s="495" t="s">
        <v>260</v>
      </c>
      <c r="C17" s="76">
        <v>35037.110315100006</v>
      </c>
      <c r="D17" s="76">
        <v>7476.9792225000001</v>
      </c>
      <c r="E17" s="423">
        <v>1910.6285691</v>
      </c>
      <c r="F17" s="423">
        <v>5566.3506533999998</v>
      </c>
      <c r="G17" s="75">
        <v>2</v>
      </c>
      <c r="H17" s="48"/>
      <c r="I17" s="68"/>
      <c r="J17" s="68"/>
      <c r="K17" s="68"/>
      <c r="L17" s="68"/>
    </row>
    <row r="18" spans="1:12" ht="15" x14ac:dyDescent="0.2">
      <c r="A18" s="47"/>
      <c r="B18" s="495" t="s">
        <v>272</v>
      </c>
      <c r="C18" s="76">
        <v>43070.438319000015</v>
      </c>
      <c r="D18" s="76">
        <v>5186.1566848000002</v>
      </c>
      <c r="E18" s="423">
        <v>792.74110840000003</v>
      </c>
      <c r="F18" s="423">
        <v>4393.4155764000006</v>
      </c>
      <c r="G18" s="75">
        <v>3</v>
      </c>
      <c r="H18" s="48"/>
      <c r="I18" s="68"/>
      <c r="J18" s="68"/>
      <c r="K18" s="68"/>
      <c r="L18" s="68"/>
    </row>
    <row r="19" spans="1:12" ht="15" x14ac:dyDescent="0.2">
      <c r="A19" s="47"/>
      <c r="B19" s="495" t="s">
        <v>266</v>
      </c>
      <c r="C19" s="76">
        <v>31153.415134399998</v>
      </c>
      <c r="D19" s="76">
        <v>5196.9418446999998</v>
      </c>
      <c r="E19" s="423">
        <v>2289.4496992999998</v>
      </c>
      <c r="F19" s="423">
        <v>2907.4921454</v>
      </c>
      <c r="G19" s="75">
        <v>4</v>
      </c>
      <c r="H19" s="48"/>
      <c r="I19" s="68"/>
      <c r="J19" s="68"/>
      <c r="K19" s="68"/>
      <c r="L19" s="68"/>
    </row>
    <row r="20" spans="1:12" ht="15" x14ac:dyDescent="0.2">
      <c r="A20" s="47"/>
      <c r="B20" s="495" t="s">
        <v>265</v>
      </c>
      <c r="C20" s="76">
        <v>18967.504826700006</v>
      </c>
      <c r="D20" s="76">
        <v>3540.4339110000001</v>
      </c>
      <c r="E20" s="423">
        <v>1218.4177827000001</v>
      </c>
      <c r="F20" s="423">
        <v>2322.0161282999998</v>
      </c>
      <c r="G20" s="75">
        <v>5</v>
      </c>
      <c r="H20" s="48"/>
      <c r="I20" s="68"/>
      <c r="J20" s="68"/>
      <c r="K20" s="68"/>
      <c r="L20" s="68"/>
    </row>
    <row r="21" spans="1:12" ht="15" x14ac:dyDescent="0.2">
      <c r="A21" s="47"/>
      <c r="B21" s="495" t="s">
        <v>271</v>
      </c>
      <c r="C21" s="76">
        <v>19834.591261400001</v>
      </c>
      <c r="D21" s="76">
        <v>2454.6313473999999</v>
      </c>
      <c r="E21" s="423">
        <v>480.10238240000001</v>
      </c>
      <c r="F21" s="423">
        <v>1974.528965</v>
      </c>
      <c r="G21" s="75">
        <v>6</v>
      </c>
      <c r="H21" s="48"/>
      <c r="I21" s="68"/>
      <c r="J21" s="68"/>
      <c r="K21" s="68"/>
      <c r="L21" s="68"/>
    </row>
    <row r="22" spans="1:12" ht="15" x14ac:dyDescent="0.2">
      <c r="A22" s="47"/>
      <c r="B22" s="495" t="s">
        <v>262</v>
      </c>
      <c r="C22" s="76">
        <v>6832.3823238000014</v>
      </c>
      <c r="D22" s="76">
        <v>1877.1640342999999</v>
      </c>
      <c r="E22" s="423">
        <v>269.67733029999999</v>
      </c>
      <c r="F22" s="423">
        <v>1607.4867039999999</v>
      </c>
      <c r="G22" s="75">
        <v>7</v>
      </c>
      <c r="H22" s="48"/>
      <c r="I22" s="68"/>
      <c r="J22" s="68"/>
      <c r="K22" s="68"/>
      <c r="L22" s="68"/>
    </row>
    <row r="23" spans="1:12" ht="15" x14ac:dyDescent="0.2">
      <c r="A23" s="47"/>
      <c r="B23" s="495" t="s">
        <v>264</v>
      </c>
      <c r="C23" s="76">
        <v>39822.022668600017</v>
      </c>
      <c r="D23" s="76">
        <v>2583.2798518</v>
      </c>
      <c r="E23" s="423">
        <v>1137.8339816</v>
      </c>
      <c r="F23" s="423">
        <v>1445.4458701999999</v>
      </c>
      <c r="G23" s="75">
        <v>8</v>
      </c>
      <c r="H23" s="48"/>
      <c r="I23" s="68"/>
      <c r="J23" s="68"/>
      <c r="K23" s="68"/>
      <c r="L23" s="68"/>
    </row>
    <row r="24" spans="1:12" ht="15" x14ac:dyDescent="0.2">
      <c r="A24" s="47"/>
      <c r="B24" s="495" t="s">
        <v>259</v>
      </c>
      <c r="C24" s="76">
        <v>14569.805578299996</v>
      </c>
      <c r="D24" s="76">
        <v>2063.2496485000001</v>
      </c>
      <c r="E24" s="423">
        <v>841.63030379999998</v>
      </c>
      <c r="F24" s="423">
        <v>1221.6193447000001</v>
      </c>
      <c r="G24" s="75">
        <v>9</v>
      </c>
      <c r="H24" s="48"/>
      <c r="I24" s="68"/>
      <c r="J24" s="68"/>
      <c r="K24" s="68"/>
      <c r="L24" s="68"/>
    </row>
    <row r="25" spans="1:12" ht="15" x14ac:dyDescent="0.2">
      <c r="A25" s="47"/>
      <c r="B25" s="495" t="s">
        <v>274</v>
      </c>
      <c r="C25" s="76">
        <v>9685.7352866000001</v>
      </c>
      <c r="D25" s="76">
        <v>939.89454939999996</v>
      </c>
      <c r="E25" s="423">
        <v>180.10703989999999</v>
      </c>
      <c r="F25" s="423">
        <v>759.78750949999994</v>
      </c>
      <c r="G25" s="75">
        <v>10</v>
      </c>
      <c r="H25" s="48"/>
      <c r="I25" s="68"/>
      <c r="J25" s="68"/>
      <c r="K25" s="68"/>
      <c r="L25" s="68"/>
    </row>
    <row r="26" spans="1:12" ht="15" x14ac:dyDescent="0.2">
      <c r="A26" s="47"/>
      <c r="B26" s="495" t="s">
        <v>276</v>
      </c>
      <c r="C26" s="76">
        <v>6839.7361727999996</v>
      </c>
      <c r="D26" s="76">
        <v>787.65945260000001</v>
      </c>
      <c r="E26" s="423">
        <v>221.86317639999999</v>
      </c>
      <c r="F26" s="423">
        <v>565.79627619999997</v>
      </c>
      <c r="G26" s="75">
        <v>11</v>
      </c>
      <c r="H26" s="48"/>
      <c r="I26" s="68"/>
      <c r="J26" s="68"/>
      <c r="K26" s="68"/>
      <c r="L26" s="68"/>
    </row>
    <row r="27" spans="1:12" ht="15" x14ac:dyDescent="0.2">
      <c r="A27" s="47"/>
      <c r="B27" s="495" t="s">
        <v>284</v>
      </c>
      <c r="C27" s="76">
        <v>3153.6185767000002</v>
      </c>
      <c r="D27" s="76">
        <v>823.08301240000003</v>
      </c>
      <c r="E27" s="423">
        <v>292.29797830000001</v>
      </c>
      <c r="F27" s="423">
        <v>530.78503410000008</v>
      </c>
      <c r="G27" s="75">
        <v>12</v>
      </c>
      <c r="H27" s="48"/>
      <c r="I27" s="68"/>
      <c r="J27" s="68"/>
      <c r="K27" s="68"/>
      <c r="L27" s="68"/>
    </row>
    <row r="28" spans="1:12" ht="15" x14ac:dyDescent="0.2">
      <c r="A28" s="47"/>
      <c r="B28" s="495" t="s">
        <v>288</v>
      </c>
      <c r="C28" s="76">
        <v>3175.0510682999989</v>
      </c>
      <c r="D28" s="76">
        <v>807.83442720000005</v>
      </c>
      <c r="E28" s="423">
        <v>279.11856239999997</v>
      </c>
      <c r="F28" s="423">
        <v>528.71586480000008</v>
      </c>
      <c r="G28" s="75">
        <v>13</v>
      </c>
      <c r="H28" s="48"/>
      <c r="I28" s="68"/>
      <c r="J28" s="68"/>
      <c r="K28" s="68"/>
      <c r="L28" s="68"/>
    </row>
    <row r="29" spans="1:12" ht="15" x14ac:dyDescent="0.2">
      <c r="A29" s="47"/>
      <c r="B29" s="495" t="s">
        <v>289</v>
      </c>
      <c r="C29" s="76">
        <v>6528.6320760999997</v>
      </c>
      <c r="D29" s="76">
        <v>338.44846949999999</v>
      </c>
      <c r="E29" s="423">
        <v>24.889983999999998</v>
      </c>
      <c r="F29" s="423">
        <v>313.55848549999996</v>
      </c>
      <c r="G29" s="75">
        <v>14</v>
      </c>
      <c r="H29" s="48"/>
      <c r="I29" s="68"/>
      <c r="J29" s="68"/>
      <c r="K29" s="68"/>
      <c r="L29" s="68"/>
    </row>
    <row r="30" spans="1:12" x14ac:dyDescent="0.2">
      <c r="A30" s="47"/>
      <c r="B30" s="495" t="s">
        <v>258</v>
      </c>
      <c r="C30" s="41">
        <v>1282.2155351000004</v>
      </c>
      <c r="D30" s="41">
        <v>288.06497089999999</v>
      </c>
      <c r="E30" s="421">
        <v>83.817819200000002</v>
      </c>
      <c r="F30" s="421">
        <v>204.24715169999999</v>
      </c>
      <c r="G30" s="409">
        <v>15</v>
      </c>
      <c r="H30" s="48"/>
      <c r="I30" s="68"/>
      <c r="J30" s="68"/>
      <c r="K30" s="68"/>
      <c r="L30" s="68"/>
    </row>
    <row r="31" spans="1:12" ht="15" x14ac:dyDescent="0.2">
      <c r="A31" s="47"/>
      <c r="B31" s="495" t="s">
        <v>267</v>
      </c>
      <c r="C31" s="76">
        <v>3346.8400534999982</v>
      </c>
      <c r="D31" s="76">
        <v>362.04661629999998</v>
      </c>
      <c r="E31" s="423">
        <v>171.1944695</v>
      </c>
      <c r="F31" s="423">
        <v>190.85214679999999</v>
      </c>
      <c r="G31" s="75">
        <v>16</v>
      </c>
      <c r="H31" s="48"/>
      <c r="I31" s="68"/>
      <c r="J31" s="68"/>
      <c r="K31" s="68"/>
      <c r="L31" s="68"/>
    </row>
    <row r="32" spans="1:12" ht="15" x14ac:dyDescent="0.2">
      <c r="A32" s="47"/>
      <c r="B32" s="495" t="s">
        <v>263</v>
      </c>
      <c r="C32" s="76">
        <v>4859.8467108999976</v>
      </c>
      <c r="D32" s="76">
        <v>336.92887580000001</v>
      </c>
      <c r="E32" s="423">
        <v>146.63087959999999</v>
      </c>
      <c r="F32" s="423">
        <v>190.29799620000003</v>
      </c>
      <c r="G32" s="75">
        <v>17</v>
      </c>
      <c r="H32" s="48"/>
      <c r="I32" s="68"/>
      <c r="J32" s="68"/>
      <c r="K32" s="68"/>
      <c r="L32" s="68"/>
    </row>
    <row r="33" spans="1:13" ht="15" x14ac:dyDescent="0.2">
      <c r="A33" s="47"/>
      <c r="B33" s="495" t="s">
        <v>279</v>
      </c>
      <c r="C33" s="41">
        <v>26461.684301599995</v>
      </c>
      <c r="D33" s="41">
        <v>1239.0356941</v>
      </c>
      <c r="E33" s="41">
        <v>1062.5438999</v>
      </c>
      <c r="F33" s="423">
        <v>176.49179419999996</v>
      </c>
      <c r="G33" s="75">
        <v>18</v>
      </c>
      <c r="H33" s="48"/>
      <c r="I33" s="68"/>
      <c r="J33" s="68"/>
      <c r="K33" s="68"/>
      <c r="L33" s="68"/>
    </row>
    <row r="34" spans="1:13" ht="15" x14ac:dyDescent="0.2">
      <c r="A34" s="47"/>
      <c r="B34" s="495" t="s">
        <v>287</v>
      </c>
      <c r="C34" s="76">
        <v>1507.4109174999994</v>
      </c>
      <c r="D34" s="76">
        <v>398.71516439999999</v>
      </c>
      <c r="E34" s="423">
        <v>257.23641720000001</v>
      </c>
      <c r="F34" s="423">
        <v>141.47874719999999</v>
      </c>
      <c r="G34" s="75">
        <v>19</v>
      </c>
      <c r="H34" s="48"/>
      <c r="I34" s="68"/>
      <c r="J34" s="68"/>
      <c r="K34" s="68"/>
      <c r="L34" s="68"/>
    </row>
    <row r="35" spans="1:13" ht="15" x14ac:dyDescent="0.2">
      <c r="A35" s="47"/>
      <c r="B35" s="495" t="s">
        <v>363</v>
      </c>
      <c r="C35" s="76">
        <v>1208.3350784999998</v>
      </c>
      <c r="D35" s="76">
        <v>78.347289500000002</v>
      </c>
      <c r="E35" s="423">
        <v>5</v>
      </c>
      <c r="F35" s="423">
        <v>73.347289500000002</v>
      </c>
      <c r="G35" s="75">
        <v>20</v>
      </c>
      <c r="H35" s="48"/>
      <c r="I35" s="68"/>
      <c r="J35" s="68"/>
      <c r="K35" s="68"/>
      <c r="L35" s="68"/>
    </row>
    <row r="36" spans="1:13" ht="15" x14ac:dyDescent="0.2">
      <c r="A36" s="47"/>
      <c r="B36" s="495" t="s">
        <v>286</v>
      </c>
      <c r="C36" s="76">
        <v>1512.5896021000003</v>
      </c>
      <c r="D36" s="76">
        <v>166.34952770000001</v>
      </c>
      <c r="E36" s="423">
        <v>129.5360211</v>
      </c>
      <c r="F36" s="423">
        <v>36.813506600000011</v>
      </c>
      <c r="G36" s="75">
        <v>21</v>
      </c>
      <c r="H36" s="48"/>
      <c r="I36" s="68"/>
      <c r="J36" s="68"/>
      <c r="K36" s="68"/>
      <c r="L36" s="68"/>
    </row>
    <row r="37" spans="1:13" ht="15" x14ac:dyDescent="0.2">
      <c r="A37" s="47"/>
      <c r="B37" s="495" t="s">
        <v>361</v>
      </c>
      <c r="C37" s="76">
        <v>1997.7368481000001</v>
      </c>
      <c r="D37" s="76">
        <v>135.05800009999999</v>
      </c>
      <c r="E37" s="423">
        <v>99.564368900000005</v>
      </c>
      <c r="F37" s="423">
        <v>35.493631199999982</v>
      </c>
      <c r="G37" s="75">
        <v>22</v>
      </c>
      <c r="H37" s="48"/>
      <c r="I37" s="68"/>
      <c r="J37" s="68"/>
      <c r="K37" s="68"/>
      <c r="L37" s="68"/>
    </row>
    <row r="38" spans="1:13" ht="15" x14ac:dyDescent="0.2">
      <c r="A38" s="47"/>
      <c r="B38" s="495" t="s">
        <v>365</v>
      </c>
      <c r="C38" s="76">
        <v>601</v>
      </c>
      <c r="D38" s="76">
        <v>39</v>
      </c>
      <c r="E38" s="423">
        <v>9.8095266999999993</v>
      </c>
      <c r="F38" s="423">
        <v>29.190473300000001</v>
      </c>
      <c r="G38" s="75">
        <v>23</v>
      </c>
      <c r="H38" s="48"/>
      <c r="I38" s="68"/>
      <c r="J38" s="68"/>
      <c r="K38" s="68"/>
      <c r="L38" s="68"/>
    </row>
    <row r="39" spans="1:13" ht="15" x14ac:dyDescent="0.2">
      <c r="A39" s="47"/>
      <c r="B39" s="495" t="s">
        <v>362</v>
      </c>
      <c r="C39" s="76">
        <v>413</v>
      </c>
      <c r="D39" s="76">
        <v>127</v>
      </c>
      <c r="E39" s="423">
        <v>102.3445957</v>
      </c>
      <c r="F39" s="423">
        <v>24.655404300000001</v>
      </c>
      <c r="G39" s="75">
        <v>24</v>
      </c>
      <c r="H39" s="48"/>
      <c r="I39" s="68"/>
      <c r="J39" s="68"/>
      <c r="K39" s="68"/>
      <c r="L39" s="68"/>
    </row>
    <row r="40" spans="1:13" ht="15" x14ac:dyDescent="0.2">
      <c r="A40" s="47"/>
      <c r="B40" s="495" t="s">
        <v>366</v>
      </c>
      <c r="C40" s="76">
        <v>246</v>
      </c>
      <c r="D40" s="76">
        <v>15</v>
      </c>
      <c r="E40" s="423">
        <v>31.616705199999998</v>
      </c>
      <c r="F40" s="423">
        <v>-16.616705199999998</v>
      </c>
      <c r="G40" s="75">
        <v>25</v>
      </c>
      <c r="H40" s="48"/>
      <c r="I40" s="68"/>
      <c r="J40" s="68"/>
      <c r="K40" s="68"/>
      <c r="L40" s="68"/>
    </row>
    <row r="41" spans="1:13" ht="15" x14ac:dyDescent="0.2">
      <c r="A41" s="47"/>
      <c r="B41" s="495" t="s">
        <v>364</v>
      </c>
      <c r="C41" s="76">
        <v>756</v>
      </c>
      <c r="D41" s="76">
        <v>68</v>
      </c>
      <c r="E41" s="423">
        <v>104.80489799999999</v>
      </c>
      <c r="F41" s="423">
        <v>-36.804897999999994</v>
      </c>
      <c r="G41" s="75">
        <v>26</v>
      </c>
      <c r="H41" s="48"/>
      <c r="I41" s="68"/>
      <c r="J41" s="68"/>
      <c r="K41" s="68"/>
      <c r="L41" s="68"/>
    </row>
    <row r="42" spans="1:13" ht="15" x14ac:dyDescent="0.25">
      <c r="A42" s="47"/>
      <c r="B42" s="57" t="s">
        <v>337</v>
      </c>
      <c r="C42" s="497">
        <v>494913.65373160003</v>
      </c>
      <c r="D42" s="497">
        <v>62578.647201999993</v>
      </c>
      <c r="E42" s="497">
        <v>17127.827637000002</v>
      </c>
      <c r="F42" s="497">
        <v>45450.819565000005</v>
      </c>
      <c r="G42" s="245"/>
      <c r="H42" s="48"/>
      <c r="I42" s="68"/>
      <c r="J42" s="68"/>
      <c r="K42" s="68"/>
      <c r="L42" s="68"/>
    </row>
    <row r="43" spans="1:13" ht="15" x14ac:dyDescent="0.2">
      <c r="A43" s="47"/>
      <c r="B43" s="81"/>
      <c r="C43" s="146"/>
      <c r="E43" s="323"/>
      <c r="F43" s="323"/>
      <c r="G43" s="323"/>
      <c r="H43" s="48"/>
      <c r="K43" s="499"/>
      <c r="L43" s="499"/>
      <c r="M43" s="499"/>
    </row>
    <row r="44" spans="1:13" ht="15" x14ac:dyDescent="0.2">
      <c r="A44" s="47"/>
      <c r="B44" s="39" t="s">
        <v>280</v>
      </c>
      <c r="C44" s="146"/>
      <c r="E44" s="323"/>
      <c r="F44" s="323"/>
      <c r="G44" s="323"/>
      <c r="H44" s="48"/>
      <c r="K44" s="499"/>
      <c r="L44" s="499"/>
      <c r="M44" s="499"/>
    </row>
    <row r="45" spans="1:13" ht="15" x14ac:dyDescent="0.2">
      <c r="A45" s="47"/>
      <c r="B45" s="495" t="s">
        <v>268</v>
      </c>
      <c r="C45" s="76">
        <v>22320.566125600002</v>
      </c>
      <c r="D45" s="76">
        <v>3034.4403698000001</v>
      </c>
      <c r="E45" s="423">
        <v>1802.6110900000001</v>
      </c>
      <c r="F45" s="423">
        <v>1231.8292798</v>
      </c>
      <c r="G45" s="75">
        <v>1</v>
      </c>
      <c r="H45" s="48"/>
      <c r="I45" s="68"/>
      <c r="J45" s="68"/>
      <c r="K45" s="68"/>
      <c r="L45" s="68"/>
    </row>
    <row r="46" spans="1:13" ht="15" x14ac:dyDescent="0.2">
      <c r="A46" s="47"/>
      <c r="B46" s="496" t="s">
        <v>269</v>
      </c>
      <c r="C46" s="40">
        <v>5925.0583256</v>
      </c>
      <c r="D46" s="40">
        <v>814.94386069999996</v>
      </c>
      <c r="E46" s="447">
        <v>135.32361829999999</v>
      </c>
      <c r="F46" s="447">
        <v>679.62024239999994</v>
      </c>
      <c r="G46" s="67">
        <v>2</v>
      </c>
      <c r="H46" s="48"/>
      <c r="I46" s="68"/>
      <c r="J46" s="68"/>
      <c r="K46" s="68"/>
      <c r="L46" s="68"/>
    </row>
    <row r="47" spans="1:13" ht="15" x14ac:dyDescent="0.2">
      <c r="A47" s="47"/>
      <c r="B47" s="495" t="s">
        <v>273</v>
      </c>
      <c r="C47" s="76">
        <v>3600.0260429999994</v>
      </c>
      <c r="D47" s="76">
        <v>706.79479089999995</v>
      </c>
      <c r="E47" s="423">
        <v>371.42163870000002</v>
      </c>
      <c r="F47" s="423">
        <v>335.37315219999994</v>
      </c>
      <c r="G47" s="75">
        <v>3</v>
      </c>
      <c r="H47" s="48"/>
      <c r="I47" s="68"/>
      <c r="J47" s="68"/>
      <c r="K47" s="68"/>
      <c r="L47" s="68"/>
    </row>
    <row r="48" spans="1:13" ht="15" x14ac:dyDescent="0.2">
      <c r="A48" s="47"/>
      <c r="B48" s="495" t="s">
        <v>261</v>
      </c>
      <c r="C48" s="76">
        <v>3876.3728109000017</v>
      </c>
      <c r="D48" s="76">
        <v>415.47998460000002</v>
      </c>
      <c r="E48" s="423">
        <v>136.48680569999999</v>
      </c>
      <c r="F48" s="423">
        <v>278.99317890000003</v>
      </c>
      <c r="G48" s="75">
        <v>4</v>
      </c>
      <c r="H48" s="48"/>
      <c r="I48" s="68"/>
      <c r="J48" s="68"/>
      <c r="K48" s="68"/>
      <c r="L48" s="68"/>
    </row>
    <row r="49" spans="1:12" ht="15" x14ac:dyDescent="0.2">
      <c r="A49" s="47"/>
      <c r="B49" s="495" t="s">
        <v>278</v>
      </c>
      <c r="C49" s="76">
        <v>3954.3196906000003</v>
      </c>
      <c r="D49" s="76">
        <v>583.87678140000003</v>
      </c>
      <c r="E49" s="423">
        <v>312.27193569999997</v>
      </c>
      <c r="F49" s="423">
        <v>271.60484570000006</v>
      </c>
      <c r="G49" s="75">
        <v>5</v>
      </c>
      <c r="H49" s="48"/>
      <c r="I49" s="68"/>
      <c r="J49" s="68"/>
      <c r="K49" s="68"/>
      <c r="L49" s="68"/>
    </row>
    <row r="50" spans="1:12" ht="15" x14ac:dyDescent="0.2">
      <c r="A50" s="47"/>
      <c r="B50" s="495" t="s">
        <v>285</v>
      </c>
      <c r="C50" s="76">
        <v>704</v>
      </c>
      <c r="D50" s="76">
        <v>64</v>
      </c>
      <c r="E50" s="423">
        <v>6.5406364999999997</v>
      </c>
      <c r="F50" s="423">
        <v>57.459363500000002</v>
      </c>
      <c r="G50" s="75">
        <v>6</v>
      </c>
      <c r="H50" s="48"/>
      <c r="I50" s="68"/>
      <c r="J50" s="68"/>
      <c r="K50" s="68"/>
      <c r="L50" s="68"/>
    </row>
    <row r="51" spans="1:12" ht="15" x14ac:dyDescent="0.2">
      <c r="A51" s="47"/>
      <c r="B51" s="495" t="s">
        <v>277</v>
      </c>
      <c r="C51" s="76">
        <v>4967.1512538000006</v>
      </c>
      <c r="D51" s="76">
        <v>310.45927380000001</v>
      </c>
      <c r="E51" s="423">
        <v>275.33961169999998</v>
      </c>
      <c r="F51" s="423">
        <v>35.119662100000028</v>
      </c>
      <c r="G51" s="75">
        <v>7</v>
      </c>
      <c r="H51" s="48"/>
      <c r="I51" s="68"/>
      <c r="J51" s="68"/>
      <c r="K51" s="68"/>
      <c r="L51" s="68"/>
    </row>
    <row r="52" spans="1:12" ht="15" x14ac:dyDescent="0.2">
      <c r="A52" s="47"/>
      <c r="B52" s="495" t="s">
        <v>290</v>
      </c>
      <c r="C52" s="76">
        <v>393</v>
      </c>
      <c r="D52" s="76">
        <v>121</v>
      </c>
      <c r="E52" s="423">
        <v>111.916725</v>
      </c>
      <c r="F52" s="423">
        <v>9.0832750000000004</v>
      </c>
      <c r="G52" s="75">
        <v>8</v>
      </c>
      <c r="H52" s="48"/>
      <c r="I52" s="68"/>
      <c r="J52" s="68"/>
      <c r="K52" s="68"/>
      <c r="L52" s="68"/>
    </row>
    <row r="53" spans="1:12" ht="15" x14ac:dyDescent="0.2">
      <c r="A53" s="47"/>
      <c r="B53" s="495" t="s">
        <v>270</v>
      </c>
      <c r="C53" s="76">
        <v>7496.0515040000028</v>
      </c>
      <c r="D53" s="76">
        <v>1308.3949974</v>
      </c>
      <c r="E53" s="423">
        <v>1299.8008139000001</v>
      </c>
      <c r="F53" s="423">
        <v>8.5941834999998719</v>
      </c>
      <c r="G53" s="75">
        <v>9</v>
      </c>
      <c r="H53" s="48"/>
      <c r="I53" s="68"/>
      <c r="J53" s="68"/>
      <c r="K53" s="68"/>
      <c r="L53" s="68"/>
    </row>
    <row r="54" spans="1:12" ht="15" x14ac:dyDescent="0.2">
      <c r="A54" s="47"/>
      <c r="B54" s="495" t="s">
        <v>282</v>
      </c>
      <c r="C54" s="76">
        <v>1292.4616496000003</v>
      </c>
      <c r="D54" s="76">
        <v>260.2580567</v>
      </c>
      <c r="E54" s="423">
        <v>252.79659649999999</v>
      </c>
      <c r="F54" s="423">
        <v>7.4614602000000048</v>
      </c>
      <c r="G54" s="75">
        <v>10</v>
      </c>
      <c r="H54" s="48"/>
      <c r="I54" s="68"/>
      <c r="J54" s="68"/>
      <c r="K54" s="68"/>
      <c r="L54" s="68"/>
    </row>
    <row r="55" spans="1:12" ht="15" x14ac:dyDescent="0.2">
      <c r="A55" s="47"/>
      <c r="B55" s="495" t="s">
        <v>283</v>
      </c>
      <c r="C55" s="76">
        <v>452</v>
      </c>
      <c r="D55" s="76">
        <v>103</v>
      </c>
      <c r="E55" s="423">
        <v>351.87668380000002</v>
      </c>
      <c r="F55" s="423">
        <v>-248.87668380000002</v>
      </c>
      <c r="G55" s="75">
        <v>11</v>
      </c>
      <c r="H55" s="48"/>
      <c r="I55" s="68"/>
      <c r="J55" s="68"/>
      <c r="K55" s="68"/>
      <c r="L55" s="68"/>
    </row>
    <row r="56" spans="1:12" ht="15" x14ac:dyDescent="0.25">
      <c r="A56" s="47"/>
      <c r="B56" s="57" t="s">
        <v>338</v>
      </c>
      <c r="C56" s="497">
        <v>54981.007403100011</v>
      </c>
      <c r="D56" s="497">
        <v>7722.6481152999995</v>
      </c>
      <c r="E56" s="497">
        <v>5056.3861557999999</v>
      </c>
      <c r="F56" s="497">
        <v>2666.2619594999996</v>
      </c>
      <c r="G56" s="245"/>
      <c r="H56" s="48"/>
    </row>
    <row r="57" spans="1:12" x14ac:dyDescent="0.2">
      <c r="A57" s="47"/>
      <c r="B57" s="43"/>
      <c r="C57" s="43"/>
      <c r="D57" s="43"/>
      <c r="E57" s="43"/>
      <c r="F57" s="43"/>
      <c r="G57" s="43"/>
      <c r="H57" s="48"/>
    </row>
    <row r="58" spans="1:12" x14ac:dyDescent="0.2">
      <c r="A58" s="47"/>
      <c r="B58" s="43"/>
      <c r="C58" s="43"/>
      <c r="D58" s="43"/>
      <c r="E58" s="43"/>
      <c r="F58" s="43"/>
      <c r="G58" s="43"/>
      <c r="H58" s="48"/>
    </row>
    <row r="59" spans="1:12" x14ac:dyDescent="0.2">
      <c r="A59" s="65" t="s">
        <v>346</v>
      </c>
      <c r="B59" s="43"/>
      <c r="C59" s="43"/>
      <c r="D59" s="43"/>
      <c r="E59" s="43"/>
      <c r="F59" s="43"/>
      <c r="G59" s="43"/>
      <c r="H59" s="48"/>
    </row>
    <row r="60" spans="1:12" x14ac:dyDescent="0.2">
      <c r="A60" s="65" t="s">
        <v>347</v>
      </c>
      <c r="B60" s="43"/>
      <c r="C60" s="43"/>
      <c r="D60" s="43"/>
      <c r="E60" s="43"/>
      <c r="F60" s="43"/>
      <c r="G60" s="43"/>
      <c r="H60" s="48"/>
    </row>
    <row r="61" spans="1:12" x14ac:dyDescent="0.2">
      <c r="A61" s="181" t="s">
        <v>135</v>
      </c>
      <c r="B61" s="50"/>
      <c r="C61" s="50"/>
      <c r="D61" s="50"/>
      <c r="E61" s="50"/>
      <c r="F61" s="50"/>
      <c r="G61" s="50"/>
      <c r="H61" s="51"/>
    </row>
  </sheetData>
  <sortState ref="B45:G55">
    <sortCondition ref="G45:G55"/>
  </sortState>
  <mergeCells count="5">
    <mergeCell ref="C8:G8"/>
    <mergeCell ref="C9:G9"/>
    <mergeCell ref="C11:D11"/>
    <mergeCell ref="G12:G13"/>
    <mergeCell ref="C13:F13"/>
  </mergeCells>
  <pageMargins left="0.70866141732283472" right="0.70866141732283472" top="0.74803149606299213" bottom="0.74803149606299213" header="0.31496062992125984" footer="0.31496062992125984"/>
  <pageSetup scale="80" orientation="portrait" horizontalDpi="4294967294" verticalDpi="300" r:id="rId1"/>
  <headerFooter>
    <oddFooter>&amp;CPágina 30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52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8.85546875" style="13" customWidth="1"/>
    <col min="6" max="6" width="19.85546875" style="13" customWidth="1"/>
    <col min="7" max="7" width="1.85546875" style="13" customWidth="1"/>
    <col min="8" max="8" width="3.85546875" style="78" customWidth="1"/>
    <col min="9" max="9" width="10.42578125" style="78" customWidth="1"/>
    <col min="10" max="10" width="14.42578125" style="78" bestFit="1" customWidth="1"/>
    <col min="11" max="12" width="10.140625" style="13" bestFit="1" customWidth="1"/>
    <col min="13" max="13" width="5.5703125" style="13" customWidth="1"/>
    <col min="14" max="14" width="8.28515625" style="13" customWidth="1"/>
    <col min="15" max="15" width="14.5703125" style="13" bestFit="1" customWidth="1"/>
    <col min="16" max="16" width="16.140625" style="13" customWidth="1"/>
    <col min="17" max="18" width="11.42578125" style="13"/>
    <col min="19" max="19" width="8.42578125" style="13" bestFit="1" customWidth="1"/>
    <col min="20" max="16384" width="11.42578125" style="13"/>
  </cols>
  <sheetData>
    <row r="1" spans="1:15" x14ac:dyDescent="0.2">
      <c r="A1" s="44"/>
      <c r="B1" s="45"/>
      <c r="C1" s="45"/>
      <c r="D1" s="45"/>
      <c r="E1" s="45"/>
      <c r="F1" s="45"/>
      <c r="G1" s="46"/>
    </row>
    <row r="2" spans="1:15" x14ac:dyDescent="0.2">
      <c r="A2" s="47"/>
      <c r="B2" s="43"/>
      <c r="C2" s="43"/>
      <c r="D2" s="43"/>
      <c r="E2" s="43"/>
      <c r="F2" s="43"/>
      <c r="G2" s="48"/>
    </row>
    <row r="3" spans="1:15" x14ac:dyDescent="0.2">
      <c r="A3" s="47"/>
      <c r="B3" s="43"/>
      <c r="C3" s="43"/>
      <c r="D3" s="43"/>
      <c r="E3" s="43"/>
      <c r="F3" s="43"/>
      <c r="G3" s="48"/>
    </row>
    <row r="4" spans="1:15" x14ac:dyDescent="0.2">
      <c r="A4" s="47"/>
      <c r="B4" s="43"/>
      <c r="C4" s="43"/>
      <c r="D4" s="43"/>
      <c r="E4" s="43"/>
      <c r="F4" s="43"/>
      <c r="G4" s="48"/>
    </row>
    <row r="5" spans="1:15" ht="15.75" x14ac:dyDescent="0.25">
      <c r="A5" s="47"/>
      <c r="B5" s="43"/>
      <c r="C5" s="43"/>
      <c r="D5" s="43"/>
      <c r="E5" s="43"/>
      <c r="F5" s="43"/>
      <c r="G5" s="48"/>
      <c r="K5" s="177"/>
    </row>
    <row r="6" spans="1:15" x14ac:dyDescent="0.2">
      <c r="A6" s="47"/>
      <c r="B6" s="43"/>
      <c r="C6" s="43"/>
      <c r="D6" s="43"/>
      <c r="E6" s="43"/>
      <c r="F6" s="43"/>
      <c r="G6" s="48"/>
    </row>
    <row r="7" spans="1:15" x14ac:dyDescent="0.2">
      <c r="A7" s="47"/>
      <c r="B7" s="43"/>
      <c r="C7" s="43"/>
      <c r="D7" s="43"/>
      <c r="E7" s="43"/>
      <c r="F7" s="43"/>
      <c r="G7" s="48"/>
    </row>
    <row r="8" spans="1:15" ht="15" x14ac:dyDescent="0.25">
      <c r="A8" s="47"/>
      <c r="B8" s="58"/>
      <c r="G8" s="48"/>
    </row>
    <row r="9" spans="1:15" ht="14.45" customHeight="1" x14ac:dyDescent="0.25">
      <c r="A9" s="47"/>
      <c r="B9" s="580" t="s">
        <v>349</v>
      </c>
      <c r="C9" s="580"/>
      <c r="D9" s="580"/>
      <c r="E9" s="580"/>
      <c r="F9" s="580"/>
      <c r="G9" s="48"/>
    </row>
    <row r="10" spans="1:15" ht="14.45" customHeight="1" x14ac:dyDescent="0.25">
      <c r="A10" s="47"/>
      <c r="B10" s="581" t="s">
        <v>314</v>
      </c>
      <c r="C10" s="581"/>
      <c r="D10" s="581"/>
      <c r="E10" s="581"/>
      <c r="F10" s="581"/>
      <c r="G10" s="48"/>
    </row>
    <row r="11" spans="1:15" ht="14.45" customHeight="1" x14ac:dyDescent="0.25">
      <c r="A11" s="47"/>
      <c r="B11" s="581" t="s">
        <v>315</v>
      </c>
      <c r="C11" s="581"/>
      <c r="D11" s="581"/>
      <c r="E11" s="581"/>
      <c r="F11" s="581"/>
      <c r="G11" s="48"/>
    </row>
    <row r="12" spans="1:15" ht="15" x14ac:dyDescent="0.25">
      <c r="A12" s="47"/>
      <c r="B12" s="90"/>
      <c r="C12" s="90"/>
      <c r="D12" s="106"/>
      <c r="E12" s="90"/>
      <c r="F12" s="90"/>
      <c r="G12" s="48"/>
      <c r="K12" s="137"/>
      <c r="L12" s="137"/>
      <c r="M12" s="137"/>
    </row>
    <row r="13" spans="1:15" ht="15" customHeight="1" x14ac:dyDescent="0.2">
      <c r="A13" s="47"/>
      <c r="B13" s="43"/>
      <c r="C13" s="92">
        <v>2014</v>
      </c>
      <c r="D13" s="111">
        <v>2017</v>
      </c>
      <c r="E13" s="582" t="s">
        <v>96</v>
      </c>
      <c r="F13" s="582"/>
      <c r="G13" s="48"/>
      <c r="I13" s="163" t="s">
        <v>115</v>
      </c>
      <c r="J13" s="163" t="s">
        <v>116</v>
      </c>
      <c r="K13" s="164" t="s">
        <v>117</v>
      </c>
      <c r="L13" s="137" t="s">
        <v>118</v>
      </c>
      <c r="M13" s="137"/>
      <c r="N13" s="133"/>
      <c r="O13" s="133"/>
    </row>
    <row r="14" spans="1:15" ht="15" x14ac:dyDescent="0.25">
      <c r="A14" s="47"/>
      <c r="B14" s="43"/>
      <c r="C14" s="599" t="s">
        <v>78</v>
      </c>
      <c r="D14" s="599"/>
      <c r="E14" s="91" t="s">
        <v>0</v>
      </c>
      <c r="F14" s="265" t="s">
        <v>78</v>
      </c>
      <c r="G14" s="48"/>
      <c r="K14" s="137"/>
      <c r="L14" s="137"/>
      <c r="M14" s="137"/>
      <c r="N14" s="133"/>
      <c r="O14" s="133"/>
    </row>
    <row r="15" spans="1:15" ht="14.25" customHeight="1" x14ac:dyDescent="0.2">
      <c r="A15" s="47"/>
      <c r="B15" s="43"/>
      <c r="C15" s="49"/>
      <c r="D15" s="49"/>
      <c r="E15" s="49"/>
      <c r="F15" s="333"/>
      <c r="G15" s="48"/>
      <c r="K15" s="137"/>
      <c r="L15" s="137"/>
      <c r="M15" s="137"/>
      <c r="N15" s="133"/>
      <c r="O15" s="133"/>
    </row>
    <row r="16" spans="1:15" ht="14.25" customHeight="1" x14ac:dyDescent="0.25">
      <c r="A16" s="43"/>
      <c r="B16" s="57" t="s">
        <v>281</v>
      </c>
      <c r="C16" s="49"/>
      <c r="D16" s="49"/>
      <c r="E16" s="49"/>
      <c r="F16" s="333"/>
      <c r="G16" s="48"/>
      <c r="K16" s="137"/>
      <c r="L16" s="137"/>
      <c r="M16" s="137"/>
      <c r="N16" s="133"/>
      <c r="O16" s="133"/>
    </row>
    <row r="17" spans="1:15" ht="14.25" customHeight="1" x14ac:dyDescent="0.2">
      <c r="A17" s="43"/>
      <c r="B17" s="43" t="s">
        <v>258</v>
      </c>
      <c r="C17" s="540">
        <v>24054.922039859317</v>
      </c>
      <c r="D17" s="540">
        <v>22143.599728169873</v>
      </c>
      <c r="E17" s="441">
        <v>-7.9456599714701204</v>
      </c>
      <c r="F17" s="440">
        <v>-1911.3223116894442</v>
      </c>
      <c r="G17" s="48"/>
      <c r="K17" s="137"/>
      <c r="L17" s="137"/>
      <c r="M17" s="137"/>
      <c r="N17" s="133"/>
      <c r="O17" s="133"/>
    </row>
    <row r="18" spans="1:15" ht="14.25" customHeight="1" x14ac:dyDescent="0.2">
      <c r="A18" s="43"/>
      <c r="B18" s="43" t="s">
        <v>259</v>
      </c>
      <c r="C18" s="439">
        <v>73500.501891074178</v>
      </c>
      <c r="D18" s="439">
        <v>77258.447536665422</v>
      </c>
      <c r="E18" s="441">
        <v>5.1128163058810516</v>
      </c>
      <c r="F18" s="440">
        <v>3757.9456455912441</v>
      </c>
      <c r="G18" s="48"/>
      <c r="K18" s="137"/>
      <c r="L18" s="137"/>
      <c r="M18" s="137"/>
      <c r="N18" s="133"/>
      <c r="O18" s="133"/>
    </row>
    <row r="19" spans="1:15" ht="14.25" customHeight="1" x14ac:dyDescent="0.2">
      <c r="A19" s="43"/>
      <c r="B19" s="43" t="s">
        <v>260</v>
      </c>
      <c r="C19" s="439">
        <v>119752.4204054505</v>
      </c>
      <c r="D19" s="439">
        <v>109775.38557941538</v>
      </c>
      <c r="E19" s="441">
        <v>-8.3313846954036315</v>
      </c>
      <c r="F19" s="440">
        <v>-9977.0348260351166</v>
      </c>
      <c r="G19" s="48"/>
      <c r="K19" s="137"/>
      <c r="L19" s="137"/>
      <c r="M19" s="137"/>
      <c r="N19" s="133"/>
      <c r="O19" s="133"/>
    </row>
    <row r="20" spans="1:15" ht="14.25" customHeight="1" x14ac:dyDescent="0.2">
      <c r="A20" s="43"/>
      <c r="B20" s="43" t="s">
        <v>262</v>
      </c>
      <c r="C20" s="439">
        <v>65257.877259352594</v>
      </c>
      <c r="D20" s="439">
        <v>86419.441843281587</v>
      </c>
      <c r="E20" s="441">
        <v>32.427601804801533</v>
      </c>
      <c r="F20" s="440">
        <v>21161.564583928994</v>
      </c>
      <c r="G20" s="48"/>
      <c r="K20" s="137"/>
      <c r="L20" s="137"/>
      <c r="M20" s="137"/>
      <c r="N20" s="133"/>
      <c r="O20" s="133"/>
    </row>
    <row r="21" spans="1:15" ht="14.25" customHeight="1" x14ac:dyDescent="0.2">
      <c r="A21" s="43"/>
      <c r="B21" s="43" t="s">
        <v>263</v>
      </c>
      <c r="C21" s="439">
        <v>48661.498213009319</v>
      </c>
      <c r="D21" s="439">
        <v>68356.478598155736</v>
      </c>
      <c r="E21" s="441">
        <v>40.47343610123599</v>
      </c>
      <c r="F21" s="440">
        <v>19694.980385146417</v>
      </c>
      <c r="G21" s="48"/>
      <c r="K21" s="137"/>
      <c r="L21" s="137"/>
      <c r="M21" s="137"/>
      <c r="N21" s="133"/>
      <c r="O21" s="133"/>
    </row>
    <row r="22" spans="1:15" ht="14.25" customHeight="1" x14ac:dyDescent="0.2">
      <c r="A22" s="43"/>
      <c r="B22" s="43" t="s">
        <v>264</v>
      </c>
      <c r="C22" s="439">
        <v>73699.185172531594</v>
      </c>
      <c r="D22" s="439">
        <v>90715.260984904511</v>
      </c>
      <c r="E22" s="441">
        <v>23.08855352001229</v>
      </c>
      <c r="F22" s="440">
        <v>17016.075812372917</v>
      </c>
      <c r="G22" s="48"/>
      <c r="K22" s="137"/>
      <c r="L22" s="137"/>
      <c r="M22" s="137"/>
      <c r="N22" s="133"/>
      <c r="O22" s="133"/>
    </row>
    <row r="23" spans="1:15" ht="14.25" customHeight="1" x14ac:dyDescent="0.2">
      <c r="A23" s="43"/>
      <c r="B23" s="43" t="s">
        <v>265</v>
      </c>
      <c r="C23" s="439">
        <v>43136.745416810743</v>
      </c>
      <c r="D23" s="439">
        <v>62056.583300563419</v>
      </c>
      <c r="E23" s="441">
        <v>43.86014220808476</v>
      </c>
      <c r="F23" s="440">
        <v>18919.837883752676</v>
      </c>
      <c r="G23" s="48"/>
      <c r="K23" s="137"/>
      <c r="L23" s="137"/>
      <c r="M23" s="137"/>
      <c r="N23" s="133"/>
      <c r="O23" s="133"/>
    </row>
    <row r="24" spans="1:15" ht="14.25" customHeight="1" x14ac:dyDescent="0.2">
      <c r="A24" s="43"/>
      <c r="B24" s="43" t="s">
        <v>266</v>
      </c>
      <c r="C24" s="439">
        <v>39736.175670570483</v>
      </c>
      <c r="D24" s="439">
        <v>46801.720136671749</v>
      </c>
      <c r="E24" s="441">
        <v>17.781138589374045</v>
      </c>
      <c r="F24" s="440">
        <v>7065.5444661012662</v>
      </c>
      <c r="G24" s="48"/>
      <c r="K24" s="137"/>
      <c r="L24" s="137"/>
      <c r="M24" s="137"/>
      <c r="N24" s="133"/>
      <c r="O24" s="133"/>
    </row>
    <row r="25" spans="1:15" ht="14.25" customHeight="1" x14ac:dyDescent="0.2">
      <c r="A25" s="43"/>
      <c r="B25" s="43" t="s">
        <v>267</v>
      </c>
      <c r="C25" s="439">
        <v>75413.981143193771</v>
      </c>
      <c r="D25" s="439">
        <v>72598.916985954012</v>
      </c>
      <c r="E25" s="441">
        <v>-3.7328146778176308</v>
      </c>
      <c r="F25" s="440">
        <v>-2815.0641572397581</v>
      </c>
      <c r="G25" s="48"/>
      <c r="K25" s="137"/>
      <c r="L25" s="137"/>
      <c r="M25" s="137"/>
      <c r="N25" s="133"/>
      <c r="O25" s="133"/>
    </row>
    <row r="26" spans="1:15" ht="14.25" customHeight="1" x14ac:dyDescent="0.2">
      <c r="A26" s="43"/>
      <c r="B26" s="43" t="s">
        <v>284</v>
      </c>
      <c r="C26" s="439">
        <v>59777.481497056411</v>
      </c>
      <c r="D26" s="439">
        <v>78648.02753471375</v>
      </c>
      <c r="E26" s="441">
        <v>31.567984406614013</v>
      </c>
      <c r="F26" s="440">
        <v>18870.546037657339</v>
      </c>
      <c r="G26" s="48"/>
      <c r="K26" s="137"/>
      <c r="L26" s="137"/>
      <c r="M26" s="137"/>
      <c r="N26" s="133"/>
      <c r="O26" s="133"/>
    </row>
    <row r="27" spans="1:15" ht="14.25" customHeight="1" x14ac:dyDescent="0.2">
      <c r="A27" s="43"/>
      <c r="B27" s="43" t="s">
        <v>271</v>
      </c>
      <c r="C27" s="439">
        <v>74955.515916575052</v>
      </c>
      <c r="D27" s="439">
        <v>96705.615411267805</v>
      </c>
      <c r="E27" s="441">
        <v>29.017343458619461</v>
      </c>
      <c r="F27" s="440">
        <v>21750.099494692753</v>
      </c>
      <c r="G27" s="48"/>
      <c r="K27" s="137"/>
      <c r="L27" s="137"/>
      <c r="M27" s="137"/>
      <c r="N27" s="133"/>
      <c r="O27" s="133"/>
    </row>
    <row r="28" spans="1:15" ht="14.25" customHeight="1" x14ac:dyDescent="0.2">
      <c r="A28" s="43"/>
      <c r="B28" s="43" t="s">
        <v>272</v>
      </c>
      <c r="C28" s="439">
        <v>84048.750154416179</v>
      </c>
      <c r="D28" s="439">
        <v>84780.497970236625</v>
      </c>
      <c r="E28" s="441">
        <v>0.87062307824454788</v>
      </c>
      <c r="F28" s="440">
        <v>731.7478158204467</v>
      </c>
      <c r="G28" s="48"/>
      <c r="K28" s="137"/>
      <c r="L28" s="137"/>
      <c r="M28" s="137"/>
      <c r="N28" s="133"/>
      <c r="O28" s="133"/>
    </row>
    <row r="29" spans="1:15" ht="14.25" customHeight="1" x14ac:dyDescent="0.2">
      <c r="A29" s="43"/>
      <c r="B29" s="43" t="s">
        <v>274</v>
      </c>
      <c r="C29" s="439">
        <v>40879.209077001586</v>
      </c>
      <c r="D29" s="439">
        <v>37891.495322410854</v>
      </c>
      <c r="E29" s="441">
        <v>-7.3086388461258256</v>
      </c>
      <c r="F29" s="440">
        <v>-2987.7137545907317</v>
      </c>
      <c r="G29" s="48"/>
      <c r="K29" s="137"/>
      <c r="L29" s="137"/>
      <c r="M29" s="137"/>
      <c r="N29" s="133"/>
      <c r="O29" s="133"/>
    </row>
    <row r="30" spans="1:15" ht="14.25" customHeight="1" x14ac:dyDescent="0.2">
      <c r="A30" s="43"/>
      <c r="B30" s="43" t="s">
        <v>275</v>
      </c>
      <c r="C30" s="439">
        <v>74439.647169811447</v>
      </c>
      <c r="D30" s="439">
        <v>79826.72839301471</v>
      </c>
      <c r="E30" s="441">
        <v>7.2368441120016058</v>
      </c>
      <c r="F30" s="440">
        <v>5387.0812232032622</v>
      </c>
      <c r="G30" s="48"/>
      <c r="K30" s="137"/>
      <c r="L30" s="137"/>
      <c r="M30" s="137"/>
      <c r="N30" s="133"/>
      <c r="O30" s="133"/>
    </row>
    <row r="31" spans="1:15" ht="14.25" customHeight="1" x14ac:dyDescent="0.2">
      <c r="A31" s="43"/>
      <c r="B31" s="43" t="s">
        <v>276</v>
      </c>
      <c r="C31" s="439">
        <v>88744.315880123948</v>
      </c>
      <c r="D31" s="439">
        <v>82083.362112252347</v>
      </c>
      <c r="E31" s="441">
        <v>-7.5057807385311648</v>
      </c>
      <c r="F31" s="440">
        <v>-6660.9537678716006</v>
      </c>
      <c r="G31" s="48"/>
      <c r="K31" s="137"/>
      <c r="L31" s="137"/>
      <c r="M31" s="137"/>
      <c r="N31" s="133"/>
      <c r="O31" s="133"/>
    </row>
    <row r="32" spans="1:15" ht="14.25" customHeight="1" x14ac:dyDescent="0.2">
      <c r="A32" s="43"/>
      <c r="B32" s="43" t="s">
        <v>286</v>
      </c>
      <c r="C32" s="439">
        <v>50076.18976423228</v>
      </c>
      <c r="D32" s="439">
        <v>60853.480419863634</v>
      </c>
      <c r="E32" s="441">
        <v>21.521786514454821</v>
      </c>
      <c r="F32" s="440">
        <v>10777.290655631354</v>
      </c>
      <c r="G32" s="48"/>
      <c r="K32" s="137"/>
      <c r="L32" s="137"/>
      <c r="M32" s="137"/>
      <c r="N32" s="133"/>
      <c r="O32" s="133"/>
    </row>
    <row r="33" spans="1:19" ht="14.25" customHeight="1" x14ac:dyDescent="0.2">
      <c r="A33" s="43"/>
      <c r="B33" s="43" t="s">
        <v>287</v>
      </c>
      <c r="C33" s="439">
        <v>58906.630937880582</v>
      </c>
      <c r="D33" s="439">
        <v>69629.369626074054</v>
      </c>
      <c r="E33" s="441">
        <v>18.202940004328273</v>
      </c>
      <c r="F33" s="440">
        <v>10722.738688193473</v>
      </c>
      <c r="G33" s="48"/>
      <c r="K33" s="137"/>
      <c r="L33" s="137"/>
      <c r="M33" s="137"/>
      <c r="N33" s="133"/>
      <c r="O33" s="133"/>
    </row>
    <row r="34" spans="1:19" ht="14.25" customHeight="1" x14ac:dyDescent="0.2">
      <c r="A34" s="43"/>
      <c r="B34" s="43" t="s">
        <v>288</v>
      </c>
      <c r="C34" s="439">
        <v>74117.566787003729</v>
      </c>
      <c r="D34" s="439">
        <v>74284.127781687843</v>
      </c>
      <c r="E34" s="441">
        <v>0.22472539494282628</v>
      </c>
      <c r="F34" s="440">
        <v>166.56099468411412</v>
      </c>
      <c r="G34" s="48"/>
      <c r="K34" s="137"/>
      <c r="L34" s="137"/>
      <c r="M34" s="137"/>
      <c r="N34" s="133"/>
      <c r="O34" s="133"/>
    </row>
    <row r="35" spans="1:19" x14ac:dyDescent="0.2">
      <c r="A35" s="98"/>
      <c r="B35" s="82" t="s">
        <v>289</v>
      </c>
      <c r="C35" s="76">
        <v>37907.429201371873</v>
      </c>
      <c r="D35" s="429">
        <v>47241.12278036237</v>
      </c>
      <c r="E35" s="441">
        <v>24.622333341066316</v>
      </c>
      <c r="F35" s="440">
        <v>9333.6935789904965</v>
      </c>
      <c r="G35" s="48"/>
      <c r="I35" s="97">
        <v>127180.66328365004</v>
      </c>
      <c r="J35" s="97"/>
      <c r="K35" s="136"/>
      <c r="L35" s="136"/>
      <c r="M35" s="252"/>
      <c r="N35" s="136"/>
      <c r="O35" s="136"/>
      <c r="P35" s="136"/>
      <c r="Q35" s="68"/>
      <c r="R35" s="68"/>
      <c r="S35" s="68"/>
    </row>
    <row r="36" spans="1:19" ht="13.9" customHeight="1" x14ac:dyDescent="0.2">
      <c r="A36" s="98"/>
      <c r="B36" s="82" t="s">
        <v>279</v>
      </c>
      <c r="C36" s="76">
        <v>49376.986471251359</v>
      </c>
      <c r="D36" s="429">
        <v>70832.856303880835</v>
      </c>
      <c r="E36" s="441">
        <v>43.453178020739827</v>
      </c>
      <c r="F36" s="440">
        <v>21455.869832629476</v>
      </c>
      <c r="G36" s="48"/>
      <c r="I36" s="97">
        <v>133100.77240454906</v>
      </c>
      <c r="J36" s="97"/>
      <c r="K36" s="136"/>
      <c r="L36" s="136"/>
      <c r="M36" s="252"/>
      <c r="N36" s="136"/>
      <c r="O36" s="136"/>
      <c r="P36" s="136"/>
      <c r="Q36" s="68"/>
      <c r="R36" s="68"/>
      <c r="S36" s="68"/>
    </row>
    <row r="37" spans="1:19" ht="13.9" customHeight="1" x14ac:dyDescent="0.2">
      <c r="A37" s="98"/>
      <c r="B37" s="82"/>
      <c r="C37" s="242"/>
      <c r="D37" s="437"/>
      <c r="E37" s="244"/>
      <c r="F37" s="242"/>
      <c r="G37" s="48"/>
      <c r="I37" s="97">
        <v>73423.390791063983</v>
      </c>
      <c r="J37" s="97"/>
      <c r="K37" s="136"/>
      <c r="L37" s="136"/>
      <c r="M37" s="252"/>
      <c r="N37" s="136"/>
      <c r="O37" s="136"/>
      <c r="P37" s="136"/>
      <c r="Q37" s="68"/>
      <c r="R37" s="68"/>
      <c r="S37" s="68"/>
    </row>
    <row r="38" spans="1:19" ht="13.9" customHeight="1" x14ac:dyDescent="0.2">
      <c r="A38" s="98"/>
      <c r="B38" s="100" t="s">
        <v>280</v>
      </c>
      <c r="C38" s="242"/>
      <c r="D38" s="428"/>
      <c r="E38" s="244"/>
      <c r="F38" s="242"/>
      <c r="G38" s="48"/>
      <c r="I38" s="97">
        <v>70429.872690214368</v>
      </c>
      <c r="J38" s="97"/>
      <c r="K38" s="136"/>
      <c r="L38" s="136"/>
      <c r="M38" s="252"/>
      <c r="N38" s="136"/>
      <c r="O38" s="136"/>
      <c r="P38" s="136"/>
      <c r="Q38" s="68"/>
      <c r="R38" s="68"/>
      <c r="S38" s="68"/>
    </row>
    <row r="39" spans="1:19" ht="13.9" customHeight="1" x14ac:dyDescent="0.2">
      <c r="A39" s="98"/>
      <c r="B39" s="82" t="s">
        <v>282</v>
      </c>
      <c r="C39" s="76">
        <v>78099.202935222798</v>
      </c>
      <c r="D39" s="427">
        <v>64412.39062076815</v>
      </c>
      <c r="E39" s="77">
        <v>-17.524906529208483</v>
      </c>
      <c r="F39" s="76">
        <v>-13686.812314454648</v>
      </c>
      <c r="G39" s="48"/>
      <c r="I39" s="97">
        <v>85038.431383256786</v>
      </c>
      <c r="J39" s="97"/>
      <c r="K39" s="136"/>
      <c r="L39" s="136"/>
      <c r="M39" s="252"/>
      <c r="N39" s="136"/>
      <c r="O39" s="136"/>
      <c r="P39" s="136"/>
      <c r="Q39" s="68"/>
      <c r="R39" s="68"/>
      <c r="S39" s="68"/>
    </row>
    <row r="40" spans="1:19" x14ac:dyDescent="0.2">
      <c r="A40" s="98"/>
      <c r="B40" s="81" t="s">
        <v>261</v>
      </c>
      <c r="C40" s="76">
        <v>28349.333333333325</v>
      </c>
      <c r="D40" s="427">
        <v>32947.145559093005</v>
      </c>
      <c r="E40" s="77">
        <v>16.218413927757314</v>
      </c>
      <c r="F40" s="76">
        <v>4597.8122257596806</v>
      </c>
      <c r="G40" s="48"/>
      <c r="I40" s="97">
        <v>84680.997149271556</v>
      </c>
      <c r="J40" s="97"/>
      <c r="K40" s="136"/>
      <c r="L40" s="136"/>
      <c r="M40" s="252"/>
      <c r="N40" s="136"/>
      <c r="O40" s="136"/>
      <c r="P40" s="136"/>
      <c r="Q40" s="68"/>
      <c r="R40" s="68"/>
      <c r="S40" s="68"/>
    </row>
    <row r="41" spans="1:19" x14ac:dyDescent="0.2">
      <c r="A41" s="98"/>
      <c r="B41" s="82" t="s">
        <v>283</v>
      </c>
      <c r="C41" s="41">
        <v>67291.72999999988</v>
      </c>
      <c r="D41" s="429">
        <v>29148.270395846033</v>
      </c>
      <c r="E41" s="77">
        <v>-56.683725628920392</v>
      </c>
      <c r="F41" s="76">
        <v>-38143.459604153846</v>
      </c>
      <c r="G41" s="48"/>
      <c r="I41" s="97">
        <v>84329.749660098096</v>
      </c>
      <c r="J41" s="97"/>
      <c r="K41" s="136"/>
      <c r="L41" s="136"/>
      <c r="M41" s="252"/>
      <c r="N41" s="136"/>
      <c r="O41" s="136"/>
      <c r="P41" s="136"/>
      <c r="Q41" s="68"/>
      <c r="R41" s="68"/>
      <c r="S41" s="68"/>
    </row>
    <row r="42" spans="1:19" x14ac:dyDescent="0.2">
      <c r="A42" s="98"/>
      <c r="B42" s="82" t="s">
        <v>268</v>
      </c>
      <c r="C42" s="41">
        <v>67732.341716566807</v>
      </c>
      <c r="D42" s="429">
        <v>73800.97130673728</v>
      </c>
      <c r="E42" s="77">
        <v>8.9597221008027361</v>
      </c>
      <c r="F42" s="76">
        <v>6068.6295901704725</v>
      </c>
      <c r="G42" s="48"/>
      <c r="I42" s="97">
        <v>66904.276875781972</v>
      </c>
      <c r="J42" s="97"/>
      <c r="K42" s="136"/>
      <c r="L42" s="136"/>
      <c r="M42" s="252"/>
      <c r="N42" s="136"/>
      <c r="O42" s="136"/>
      <c r="P42" s="136"/>
      <c r="Q42" s="68"/>
      <c r="R42" s="68"/>
      <c r="S42" s="68"/>
    </row>
    <row r="43" spans="1:19" ht="13.9" customHeight="1" x14ac:dyDescent="0.2">
      <c r="A43" s="98"/>
      <c r="B43" s="100" t="s">
        <v>269</v>
      </c>
      <c r="C43" s="40">
        <v>51003.317111459961</v>
      </c>
      <c r="D43" s="539">
        <v>52722.998225830364</v>
      </c>
      <c r="E43" s="74">
        <v>3.3717044532854734</v>
      </c>
      <c r="F43" s="40">
        <v>1719.6811143704035</v>
      </c>
      <c r="G43" s="48"/>
      <c r="I43" s="97">
        <v>63747.738041561017</v>
      </c>
      <c r="J43" s="97"/>
      <c r="K43" s="136"/>
      <c r="L43" s="136"/>
      <c r="M43" s="252"/>
      <c r="N43" s="136"/>
      <c r="O43" s="136"/>
      <c r="P43" s="136"/>
      <c r="Q43" s="68"/>
      <c r="R43" s="68"/>
      <c r="S43" s="68"/>
    </row>
    <row r="44" spans="1:19" ht="13.9" customHeight="1" x14ac:dyDescent="0.2">
      <c r="A44" s="98"/>
      <c r="B44" s="82" t="s">
        <v>270</v>
      </c>
      <c r="C44" s="76">
        <v>54121.87299270073</v>
      </c>
      <c r="D44" s="427">
        <v>57887.692830810418</v>
      </c>
      <c r="E44" s="77">
        <v>6.9580367970960122</v>
      </c>
      <c r="F44" s="76">
        <v>3765.8198381096881</v>
      </c>
      <c r="G44" s="48"/>
      <c r="I44" s="97">
        <v>66057.580879529545</v>
      </c>
      <c r="J44" s="97"/>
      <c r="K44" s="136"/>
      <c r="L44" s="136"/>
      <c r="M44" s="252"/>
      <c r="N44" s="136"/>
      <c r="O44" s="136"/>
      <c r="P44" s="136"/>
      <c r="Q44" s="68"/>
      <c r="R44" s="68"/>
      <c r="S44" s="68"/>
    </row>
    <row r="45" spans="1:19" ht="13.9" customHeight="1" x14ac:dyDescent="0.2">
      <c r="A45" s="98"/>
      <c r="B45" s="82" t="s">
        <v>285</v>
      </c>
      <c r="C45" s="76">
        <v>7216.2155591572127</v>
      </c>
      <c r="D45" s="429">
        <v>9339.4974138699799</v>
      </c>
      <c r="E45" s="77">
        <v>29.423758718215829</v>
      </c>
      <c r="F45" s="76">
        <v>2123.2818547127672</v>
      </c>
      <c r="G45" s="48"/>
      <c r="I45" s="97">
        <v>68441.403112082291</v>
      </c>
      <c r="J45" s="97"/>
      <c r="K45" s="136"/>
      <c r="L45" s="136"/>
      <c r="M45" s="252"/>
      <c r="N45" s="136"/>
      <c r="O45" s="136"/>
      <c r="P45" s="136"/>
      <c r="Q45" s="68"/>
      <c r="R45" s="68"/>
      <c r="S45" s="68"/>
    </row>
    <row r="46" spans="1:19" x14ac:dyDescent="0.2">
      <c r="A46" s="98"/>
      <c r="B46" s="82" t="s">
        <v>273</v>
      </c>
      <c r="C46" s="76">
        <v>51104.289496910795</v>
      </c>
      <c r="D46" s="429">
        <v>52317.868199949975</v>
      </c>
      <c r="E46" s="77">
        <v>2.374710058560825</v>
      </c>
      <c r="F46" s="76">
        <v>1213.5787030391803</v>
      </c>
      <c r="G46" s="48"/>
      <c r="I46" s="97">
        <v>58800.614754797694</v>
      </c>
      <c r="J46" s="97"/>
      <c r="K46" s="136"/>
      <c r="L46" s="136"/>
      <c r="M46" s="252"/>
      <c r="N46" s="136"/>
      <c r="O46" s="136"/>
      <c r="P46" s="136"/>
      <c r="Q46" s="68"/>
      <c r="R46" s="68"/>
      <c r="S46" s="68"/>
    </row>
    <row r="47" spans="1:19" x14ac:dyDescent="0.2">
      <c r="A47" s="98"/>
      <c r="B47" s="82" t="s">
        <v>290</v>
      </c>
      <c r="C47" s="76">
        <v>21000.325423728802</v>
      </c>
      <c r="D47" s="429">
        <v>13296.959525857756</v>
      </c>
      <c r="E47" s="77">
        <v>-36.682126312037134</v>
      </c>
      <c r="F47" s="76">
        <v>-7703.3658978710464</v>
      </c>
      <c r="G47" s="48"/>
      <c r="I47" s="97">
        <v>51416.177642352843</v>
      </c>
      <c r="J47" s="97"/>
      <c r="K47" s="136"/>
      <c r="L47" s="136"/>
      <c r="M47" s="252"/>
      <c r="N47" s="136"/>
      <c r="O47" s="136"/>
      <c r="P47" s="136"/>
      <c r="Q47" s="68"/>
      <c r="R47" s="68"/>
      <c r="S47" s="68"/>
    </row>
    <row r="48" spans="1:19" ht="13.9" customHeight="1" x14ac:dyDescent="0.2">
      <c r="A48" s="98"/>
      <c r="B48" s="82" t="s">
        <v>277</v>
      </c>
      <c r="C48" s="76">
        <v>61100.139301309966</v>
      </c>
      <c r="D48" s="429">
        <v>62371.321706251139</v>
      </c>
      <c r="E48" s="77">
        <v>2.0804901911474438</v>
      </c>
      <c r="F48" s="76">
        <v>1271.1824049411734</v>
      </c>
      <c r="G48" s="48"/>
      <c r="I48" s="97">
        <v>56628.652029659504</v>
      </c>
      <c r="J48" s="97"/>
      <c r="K48" s="136"/>
      <c r="L48" s="136"/>
      <c r="M48" s="252"/>
      <c r="N48" s="136"/>
      <c r="O48" s="136"/>
      <c r="P48" s="136"/>
      <c r="Q48" s="68"/>
      <c r="R48" s="68"/>
      <c r="S48" s="68"/>
    </row>
    <row r="49" spans="1:19" ht="13.9" customHeight="1" x14ac:dyDescent="0.2">
      <c r="A49" s="98"/>
      <c r="B49" s="82" t="s">
        <v>278</v>
      </c>
      <c r="C49" s="76">
        <v>43727.890480202026</v>
      </c>
      <c r="D49" s="427">
        <v>49358.2402062162</v>
      </c>
      <c r="E49" s="77">
        <v>12.875877761730447</v>
      </c>
      <c r="F49" s="76">
        <v>5630.3497260141739</v>
      </c>
      <c r="G49" s="48"/>
      <c r="I49" s="97">
        <v>48405.59636072685</v>
      </c>
      <c r="J49" s="97"/>
      <c r="K49" s="136"/>
      <c r="L49" s="136"/>
      <c r="M49" s="252"/>
      <c r="N49" s="136"/>
      <c r="O49" s="136"/>
      <c r="P49" s="136"/>
      <c r="Q49" s="68"/>
      <c r="R49" s="68"/>
      <c r="S49" s="68"/>
    </row>
    <row r="50" spans="1:19" x14ac:dyDescent="0.2">
      <c r="A50" s="47"/>
      <c r="B50" s="43"/>
      <c r="C50" s="43"/>
      <c r="D50" s="43"/>
      <c r="E50" s="43"/>
      <c r="F50" s="43"/>
      <c r="G50" s="48"/>
      <c r="H50" s="98"/>
      <c r="I50" s="99"/>
      <c r="J50" s="97"/>
    </row>
    <row r="51" spans="1:19" x14ac:dyDescent="0.2">
      <c r="B51" s="43"/>
      <c r="C51" s="43"/>
      <c r="D51" s="43"/>
      <c r="E51" s="43"/>
      <c r="F51" s="43"/>
      <c r="G51" s="48"/>
      <c r="H51" s="98"/>
      <c r="I51" s="99"/>
      <c r="J51" s="97"/>
    </row>
    <row r="52" spans="1:19" x14ac:dyDescent="0.2">
      <c r="A52" s="12" t="s">
        <v>240</v>
      </c>
      <c r="B52" s="183"/>
      <c r="C52" s="50"/>
      <c r="D52" s="50"/>
      <c r="E52" s="50"/>
      <c r="F52" s="50"/>
      <c r="G52" s="51"/>
      <c r="H52" s="98"/>
      <c r="I52" s="99"/>
      <c r="J52" s="97"/>
    </row>
  </sheetData>
  <sortState ref="B16:X34">
    <sortCondition descending="1" ref="D16:D34"/>
  </sortState>
  <mergeCells count="5">
    <mergeCell ref="E13:F13"/>
    <mergeCell ref="C14:D14"/>
    <mergeCell ref="B9:F9"/>
    <mergeCell ref="B10:F10"/>
    <mergeCell ref="B11:F11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41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52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8.28515625" style="13" customWidth="1"/>
    <col min="6" max="6" width="20.5703125" style="13" customWidth="1"/>
    <col min="7" max="7" width="1.85546875" style="13" customWidth="1"/>
    <col min="8" max="8" width="6.140625" style="78" customWidth="1"/>
    <col min="9" max="9" width="8.5703125" style="98" bestFit="1" customWidth="1"/>
    <col min="10" max="10" width="14.5703125" style="98" bestFit="1" customWidth="1"/>
    <col min="11" max="11" width="14.5703125" style="13" bestFit="1" customWidth="1"/>
    <col min="12" max="12" width="10.140625" style="13" bestFit="1" customWidth="1"/>
    <col min="13" max="13" width="8.42578125" style="13" bestFit="1" customWidth="1"/>
    <col min="14" max="14" width="10.140625" style="13" bestFit="1" customWidth="1"/>
    <col min="15" max="18" width="11.42578125" style="13"/>
    <col min="19" max="19" width="8.42578125" style="13" bestFit="1" customWidth="1"/>
    <col min="20" max="16384" width="11.42578125" style="13"/>
  </cols>
  <sheetData>
    <row r="1" spans="1:11" x14ac:dyDescent="0.2">
      <c r="A1" s="44"/>
      <c r="B1" s="45"/>
      <c r="C1" s="45"/>
      <c r="D1" s="45"/>
      <c r="E1" s="45"/>
      <c r="F1" s="45"/>
      <c r="G1" s="46"/>
    </row>
    <row r="2" spans="1:11" x14ac:dyDescent="0.2">
      <c r="A2" s="47"/>
      <c r="B2" s="43"/>
      <c r="C2" s="43"/>
      <c r="D2" s="43"/>
      <c r="E2" s="43"/>
      <c r="F2" s="43"/>
      <c r="G2" s="48"/>
    </row>
    <row r="3" spans="1:11" x14ac:dyDescent="0.2">
      <c r="A3" s="47"/>
      <c r="B3" s="43"/>
      <c r="C3" s="43"/>
      <c r="D3" s="43"/>
      <c r="E3" s="43"/>
      <c r="F3" s="43"/>
      <c r="G3" s="48"/>
    </row>
    <row r="4" spans="1:11" x14ac:dyDescent="0.2">
      <c r="A4" s="47"/>
      <c r="B4" s="43"/>
      <c r="C4" s="43"/>
      <c r="D4" s="43"/>
      <c r="E4" s="43"/>
      <c r="F4" s="43"/>
      <c r="G4" s="48"/>
    </row>
    <row r="5" spans="1:11" ht="15.75" x14ac:dyDescent="0.25">
      <c r="A5" s="47"/>
      <c r="B5" s="43"/>
      <c r="C5" s="43"/>
      <c r="D5" s="43"/>
      <c r="E5" s="43"/>
      <c r="F5" s="43"/>
      <c r="G5" s="48"/>
      <c r="K5" s="177"/>
    </row>
    <row r="6" spans="1:11" x14ac:dyDescent="0.2">
      <c r="A6" s="47"/>
      <c r="B6" s="43"/>
      <c r="C6" s="43"/>
      <c r="D6" s="43"/>
      <c r="E6" s="43"/>
      <c r="F6" s="43"/>
      <c r="G6" s="48"/>
    </row>
    <row r="7" spans="1:11" x14ac:dyDescent="0.2">
      <c r="A7" s="47"/>
      <c r="B7" s="43"/>
      <c r="C7" s="43"/>
      <c r="D7" s="43"/>
      <c r="E7" s="43"/>
      <c r="F7" s="43"/>
      <c r="G7" s="48"/>
    </row>
    <row r="8" spans="1:11" ht="15" x14ac:dyDescent="0.25">
      <c r="A8" s="47"/>
      <c r="B8" s="58"/>
      <c r="G8" s="48"/>
    </row>
    <row r="9" spans="1:11" ht="14.45" customHeight="1" x14ac:dyDescent="0.25">
      <c r="A9" s="47"/>
      <c r="B9" s="580" t="s">
        <v>350</v>
      </c>
      <c r="C9" s="580"/>
      <c r="D9" s="580"/>
      <c r="E9" s="580"/>
      <c r="F9" s="580"/>
      <c r="G9" s="48"/>
    </row>
    <row r="10" spans="1:11" ht="14.45" customHeight="1" x14ac:dyDescent="0.25">
      <c r="A10" s="47"/>
      <c r="B10" s="581" t="s">
        <v>316</v>
      </c>
      <c r="C10" s="581"/>
      <c r="D10" s="581"/>
      <c r="E10" s="581"/>
      <c r="F10" s="581"/>
      <c r="G10" s="48"/>
    </row>
    <row r="11" spans="1:11" ht="14.45" customHeight="1" x14ac:dyDescent="0.25">
      <c r="A11" s="47"/>
      <c r="B11" s="581" t="s">
        <v>315</v>
      </c>
      <c r="C11" s="581"/>
      <c r="D11" s="581"/>
      <c r="E11" s="581"/>
      <c r="F11" s="581"/>
      <c r="G11" s="48"/>
    </row>
    <row r="12" spans="1:11" ht="15" x14ac:dyDescent="0.25">
      <c r="A12" s="47"/>
      <c r="B12" s="90"/>
      <c r="C12" s="106"/>
      <c r="D12" s="106"/>
      <c r="E12" s="106"/>
      <c r="F12" s="106"/>
      <c r="G12" s="48"/>
    </row>
    <row r="13" spans="1:11" ht="15" customHeight="1" x14ac:dyDescent="0.2">
      <c r="A13" s="47"/>
      <c r="B13" s="43"/>
      <c r="C13" s="111">
        <v>2014</v>
      </c>
      <c r="D13" s="111">
        <v>2017</v>
      </c>
      <c r="E13" s="582" t="s">
        <v>96</v>
      </c>
      <c r="F13" s="582"/>
      <c r="G13" s="48"/>
    </row>
    <row r="14" spans="1:11" ht="15" x14ac:dyDescent="0.25">
      <c r="A14" s="47"/>
      <c r="B14" s="43"/>
      <c r="C14" s="599" t="s">
        <v>78</v>
      </c>
      <c r="D14" s="599"/>
      <c r="E14" s="107" t="s">
        <v>0</v>
      </c>
      <c r="F14" s="265" t="s">
        <v>78</v>
      </c>
      <c r="G14" s="48"/>
    </row>
    <row r="15" spans="1:11" ht="14.25" customHeight="1" x14ac:dyDescent="0.2">
      <c r="A15" s="47"/>
      <c r="B15" s="43"/>
      <c r="C15" s="49"/>
      <c r="D15" s="49"/>
      <c r="E15" s="49"/>
      <c r="F15" s="333"/>
      <c r="G15" s="48"/>
    </row>
    <row r="16" spans="1:11" ht="14.25" customHeight="1" x14ac:dyDescent="0.25">
      <c r="A16" s="43"/>
      <c r="B16" s="57" t="s">
        <v>281</v>
      </c>
      <c r="C16" s="49"/>
      <c r="D16" s="49"/>
      <c r="E16" s="49"/>
      <c r="F16" s="333"/>
      <c r="G16" s="48"/>
    </row>
    <row r="17" spans="1:7" ht="14.25" customHeight="1" x14ac:dyDescent="0.2">
      <c r="A17" s="43"/>
      <c r="B17" s="43" t="s">
        <v>258</v>
      </c>
      <c r="C17" s="534">
        <v>26298.385191166475</v>
      </c>
      <c r="D17" s="534">
        <v>38428.636630073386</v>
      </c>
      <c r="E17" s="441">
        <v>46.125461129002751</v>
      </c>
      <c r="F17" s="438">
        <v>12130.251438906911</v>
      </c>
      <c r="G17" s="48"/>
    </row>
    <row r="18" spans="1:7" ht="14.25" customHeight="1" x14ac:dyDescent="0.2">
      <c r="A18" s="43"/>
      <c r="B18" s="43" t="s">
        <v>259</v>
      </c>
      <c r="C18" s="413">
        <v>47945.017130858439</v>
      </c>
      <c r="D18" s="413">
        <v>51837.17696342717</v>
      </c>
      <c r="E18" s="394">
        <v>8.1179652557964221</v>
      </c>
      <c r="F18" s="438">
        <v>3892.1598325687301</v>
      </c>
      <c r="G18" s="48"/>
    </row>
    <row r="19" spans="1:7" ht="14.25" customHeight="1" x14ac:dyDescent="0.2">
      <c r="A19" s="43"/>
      <c r="B19" s="43" t="s">
        <v>260</v>
      </c>
      <c r="C19" s="413">
        <v>71766.537091896927</v>
      </c>
      <c r="D19" s="413">
        <v>65574.822402242004</v>
      </c>
      <c r="E19" s="394">
        <v>-8.6275790090393318</v>
      </c>
      <c r="F19" s="438">
        <v>-6191.7146896549239</v>
      </c>
      <c r="G19" s="48"/>
    </row>
    <row r="20" spans="1:7" ht="14.25" customHeight="1" x14ac:dyDescent="0.2">
      <c r="A20" s="43"/>
      <c r="B20" s="43" t="s">
        <v>262</v>
      </c>
      <c r="C20" s="413">
        <v>54437.588860802913</v>
      </c>
      <c r="D20" s="413">
        <v>65291.363859170895</v>
      </c>
      <c r="E20" s="394">
        <v>19.938015671710076</v>
      </c>
      <c r="F20" s="438">
        <v>10853.774998367982</v>
      </c>
      <c r="G20" s="48"/>
    </row>
    <row r="21" spans="1:7" ht="14.25" customHeight="1" x14ac:dyDescent="0.2">
      <c r="A21" s="43"/>
      <c r="B21" s="43" t="s">
        <v>263</v>
      </c>
      <c r="C21" s="413">
        <v>34241.26808996054</v>
      </c>
      <c r="D21" s="413">
        <v>45143.388844205962</v>
      </c>
      <c r="E21" s="394">
        <v>31.839126768327542</v>
      </c>
      <c r="F21" s="438">
        <v>10902.120754245421</v>
      </c>
      <c r="G21" s="48"/>
    </row>
    <row r="22" spans="1:7" ht="14.25" customHeight="1" x14ac:dyDescent="0.2">
      <c r="A22" s="43"/>
      <c r="B22" s="43" t="s">
        <v>264</v>
      </c>
      <c r="C22" s="413">
        <v>47282.053728539453</v>
      </c>
      <c r="D22" s="413">
        <v>49632.853544831305</v>
      </c>
      <c r="E22" s="394">
        <v>4.9718648639682783</v>
      </c>
      <c r="F22" s="438">
        <v>2350.799816291852</v>
      </c>
      <c r="G22" s="48"/>
    </row>
    <row r="23" spans="1:7" ht="14.25" customHeight="1" x14ac:dyDescent="0.2">
      <c r="A23" s="43"/>
      <c r="B23" s="43" t="s">
        <v>265</v>
      </c>
      <c r="C23" s="413">
        <v>40581.54208218331</v>
      </c>
      <c r="D23" s="413">
        <v>48144.669606649448</v>
      </c>
      <c r="E23" s="394">
        <v>18.636865768062094</v>
      </c>
      <c r="F23" s="438">
        <v>7563.1275244661374</v>
      </c>
      <c r="G23" s="48"/>
    </row>
    <row r="24" spans="1:7" ht="14.25" customHeight="1" x14ac:dyDescent="0.2">
      <c r="A24" s="43"/>
      <c r="B24" s="43" t="s">
        <v>266</v>
      </c>
      <c r="C24" s="413">
        <v>42669.85044722123</v>
      </c>
      <c r="D24" s="413">
        <v>51701.691065024977</v>
      </c>
      <c r="E24" s="394">
        <v>21.166796984618742</v>
      </c>
      <c r="F24" s="438">
        <v>9031.8406178037476</v>
      </c>
      <c r="G24" s="48"/>
    </row>
    <row r="25" spans="1:7" ht="14.25" customHeight="1" x14ac:dyDescent="0.2">
      <c r="A25" s="43"/>
      <c r="B25" s="43" t="s">
        <v>267</v>
      </c>
      <c r="C25" s="413">
        <v>34591.726870816841</v>
      </c>
      <c r="D25" s="413">
        <v>43060.505914426692</v>
      </c>
      <c r="E25" s="394">
        <v>24.482093869544563</v>
      </c>
      <c r="F25" s="438">
        <v>8468.7790436098512</v>
      </c>
      <c r="G25" s="48"/>
    </row>
    <row r="26" spans="1:7" ht="14.25" customHeight="1" x14ac:dyDescent="0.2">
      <c r="A26" s="43"/>
      <c r="B26" s="43" t="s">
        <v>284</v>
      </c>
      <c r="C26" s="413">
        <v>50526.019112975977</v>
      </c>
      <c r="D26" s="413">
        <v>57330.499812581773</v>
      </c>
      <c r="E26" s="394">
        <v>13.46728046076815</v>
      </c>
      <c r="F26" s="438">
        <v>6804.480699605796</v>
      </c>
      <c r="G26" s="48"/>
    </row>
    <row r="27" spans="1:7" ht="14.25" customHeight="1" x14ac:dyDescent="0.2">
      <c r="A27" s="43"/>
      <c r="B27" s="43" t="s">
        <v>271</v>
      </c>
      <c r="C27" s="413">
        <v>38231.708480144531</v>
      </c>
      <c r="D27" s="413">
        <v>52442.215711540179</v>
      </c>
      <c r="E27" s="394">
        <v>37.169427672257484</v>
      </c>
      <c r="F27" s="438">
        <v>14210.507231395648</v>
      </c>
      <c r="G27" s="48"/>
    </row>
    <row r="28" spans="1:7" ht="14.25" customHeight="1" x14ac:dyDescent="0.2">
      <c r="A28" s="43"/>
      <c r="B28" s="43" t="s">
        <v>272</v>
      </c>
      <c r="C28" s="413">
        <v>40327.184859269481</v>
      </c>
      <c r="D28" s="413">
        <v>40924.415771116015</v>
      </c>
      <c r="E28" s="394">
        <v>1.4809635582813563</v>
      </c>
      <c r="F28" s="438">
        <v>597.23091184653458</v>
      </c>
      <c r="G28" s="48"/>
    </row>
    <row r="29" spans="1:7" ht="14.25" customHeight="1" x14ac:dyDescent="0.2">
      <c r="A29" s="43"/>
      <c r="B29" s="43" t="s">
        <v>274</v>
      </c>
      <c r="C29" s="413">
        <v>41033.357656457592</v>
      </c>
      <c r="D29" s="413">
        <v>49178.63222660328</v>
      </c>
      <c r="E29" s="394">
        <v>19.850373050970237</v>
      </c>
      <c r="F29" s="438">
        <v>8145.2745701456879</v>
      </c>
      <c r="G29" s="48"/>
    </row>
    <row r="30" spans="1:7" ht="14.25" customHeight="1" x14ac:dyDescent="0.2">
      <c r="A30" s="43"/>
      <c r="B30" s="43" t="s">
        <v>275</v>
      </c>
      <c r="C30" s="413">
        <v>33653.93988613251</v>
      </c>
      <c r="D30" s="413">
        <v>39009.091798346089</v>
      </c>
      <c r="E30" s="394">
        <v>15.912407077247526</v>
      </c>
      <c r="F30" s="438">
        <v>5355.1519122135796</v>
      </c>
      <c r="G30" s="48"/>
    </row>
    <row r="31" spans="1:7" ht="14.25" customHeight="1" x14ac:dyDescent="0.2">
      <c r="A31" s="43"/>
      <c r="B31" s="43" t="s">
        <v>276</v>
      </c>
      <c r="C31" s="413">
        <v>45958.120825863363</v>
      </c>
      <c r="D31" s="413">
        <v>51660.863726397889</v>
      </c>
      <c r="E31" s="394">
        <v>12.40856414069318</v>
      </c>
      <c r="F31" s="438">
        <v>5702.7429005345257</v>
      </c>
      <c r="G31" s="48"/>
    </row>
    <row r="32" spans="1:7" ht="14.25" customHeight="1" x14ac:dyDescent="0.2">
      <c r="A32" s="43"/>
      <c r="B32" s="43" t="s">
        <v>286</v>
      </c>
      <c r="C32" s="413">
        <v>40614.595594989274</v>
      </c>
      <c r="D32" s="413">
        <v>45273.953446598382</v>
      </c>
      <c r="E32" s="394">
        <v>11.472126666168126</v>
      </c>
      <c r="F32" s="438">
        <v>4659.3578516091075</v>
      </c>
      <c r="G32" s="48"/>
    </row>
    <row r="33" spans="1:19" ht="14.25" customHeight="1" x14ac:dyDescent="0.2">
      <c r="A33" s="43"/>
      <c r="B33" s="43" t="s">
        <v>287</v>
      </c>
      <c r="C33" s="413">
        <v>65489.342288565284</v>
      </c>
      <c r="D33" s="413">
        <v>64079.65253478894</v>
      </c>
      <c r="E33" s="394">
        <v>-2.1525483452938587</v>
      </c>
      <c r="F33" s="438">
        <v>-1409.6897537763434</v>
      </c>
      <c r="G33" s="48"/>
    </row>
    <row r="34" spans="1:19" ht="14.25" customHeight="1" x14ac:dyDescent="0.2">
      <c r="A34" s="43"/>
      <c r="B34" s="43" t="s">
        <v>288</v>
      </c>
      <c r="C34" s="413">
        <v>48387.6683437217</v>
      </c>
      <c r="D34" s="413">
        <v>54687.505908592189</v>
      </c>
      <c r="E34" s="394">
        <v>13.019510508585807</v>
      </c>
      <c r="F34" s="438">
        <v>6299.8375648704896</v>
      </c>
      <c r="G34" s="48"/>
    </row>
    <row r="35" spans="1:19" x14ac:dyDescent="0.2">
      <c r="A35" s="99"/>
      <c r="B35" s="83" t="s">
        <v>289</v>
      </c>
      <c r="C35" s="423">
        <v>48740.201359513878</v>
      </c>
      <c r="D35" s="423">
        <v>54160.20318328635</v>
      </c>
      <c r="E35" s="394">
        <v>11.120187591745578</v>
      </c>
      <c r="F35" s="438">
        <v>5420.0018237724726</v>
      </c>
      <c r="G35" s="48"/>
      <c r="H35" s="252"/>
      <c r="I35" s="136"/>
      <c r="J35" s="136"/>
      <c r="K35" s="136" t="b">
        <f t="shared" ref="K35:K49" si="0">+ROUND(F35,4)=ROUND(I35,4)</f>
        <v>0</v>
      </c>
      <c r="L35" s="68"/>
      <c r="M35" s="68"/>
      <c r="N35" s="68"/>
      <c r="O35" s="68"/>
      <c r="P35" s="68"/>
      <c r="Q35" s="68"/>
      <c r="R35" s="68"/>
      <c r="S35" s="68"/>
    </row>
    <row r="36" spans="1:19" x14ac:dyDescent="0.2">
      <c r="A36" s="99"/>
      <c r="B36" s="83" t="s">
        <v>279</v>
      </c>
      <c r="C36" s="423">
        <v>46863.053622589192</v>
      </c>
      <c r="D36" s="423">
        <v>54872.027663288267</v>
      </c>
      <c r="E36" s="394">
        <v>17.090166819258545</v>
      </c>
      <c r="F36" s="438">
        <v>8008.974040699075</v>
      </c>
      <c r="G36" s="48"/>
      <c r="H36" s="252"/>
      <c r="I36" s="136"/>
      <c r="J36" s="136"/>
      <c r="K36" s="136" t="b">
        <f t="shared" si="0"/>
        <v>0</v>
      </c>
      <c r="L36" s="68"/>
      <c r="M36" s="68"/>
      <c r="N36" s="68"/>
      <c r="O36" s="68"/>
      <c r="P36" s="68"/>
      <c r="Q36" s="68"/>
      <c r="R36" s="68"/>
      <c r="S36" s="68"/>
    </row>
    <row r="37" spans="1:19" ht="15" x14ac:dyDescent="0.2">
      <c r="A37" s="99"/>
      <c r="B37" s="80"/>
      <c r="C37" s="335"/>
      <c r="D37" s="335"/>
      <c r="E37" s="325"/>
      <c r="F37" s="442"/>
      <c r="G37" s="48"/>
      <c r="H37" s="252"/>
      <c r="I37" s="136"/>
      <c r="J37" s="136"/>
      <c r="K37" s="136" t="b">
        <f t="shared" si="0"/>
        <v>1</v>
      </c>
      <c r="L37" s="68"/>
      <c r="M37" s="68"/>
      <c r="N37" s="68"/>
      <c r="O37" s="68"/>
      <c r="P37" s="68"/>
      <c r="Q37" s="68"/>
      <c r="R37" s="68"/>
      <c r="S37" s="68"/>
    </row>
    <row r="38" spans="1:19" ht="15" x14ac:dyDescent="0.2">
      <c r="A38" s="99"/>
      <c r="B38" s="80" t="s">
        <v>280</v>
      </c>
      <c r="C38" s="242"/>
      <c r="D38" s="242"/>
      <c r="E38" s="243"/>
      <c r="F38" s="404"/>
      <c r="G38" s="48"/>
      <c r="H38" s="252"/>
      <c r="I38" s="136"/>
      <c r="J38" s="136"/>
      <c r="K38" s="136" t="b">
        <f t="shared" si="0"/>
        <v>1</v>
      </c>
      <c r="L38" s="68"/>
      <c r="M38" s="68"/>
      <c r="N38" s="68"/>
      <c r="O38" s="68"/>
      <c r="P38" s="68"/>
      <c r="Q38" s="68"/>
      <c r="R38" s="68"/>
      <c r="S38" s="68"/>
    </row>
    <row r="39" spans="1:19" x14ac:dyDescent="0.2">
      <c r="A39" s="99"/>
      <c r="B39" s="83" t="s">
        <v>282</v>
      </c>
      <c r="C39" s="76">
        <v>39812.072067609479</v>
      </c>
      <c r="D39" s="76">
        <v>44873.469719595625</v>
      </c>
      <c r="E39" s="77">
        <v>12.713223374535243</v>
      </c>
      <c r="F39" s="423">
        <v>5061.3976519861462</v>
      </c>
      <c r="G39" s="48"/>
      <c r="H39" s="252"/>
      <c r="I39" s="136"/>
      <c r="J39" s="136"/>
      <c r="K39" s="136" t="b">
        <f t="shared" si="0"/>
        <v>0</v>
      </c>
      <c r="L39" s="68"/>
      <c r="M39" s="68"/>
      <c r="N39" s="68"/>
      <c r="O39" s="68"/>
      <c r="P39" s="68"/>
      <c r="Q39" s="68"/>
      <c r="R39" s="68"/>
      <c r="S39" s="68"/>
    </row>
    <row r="40" spans="1:19" x14ac:dyDescent="0.2">
      <c r="A40" s="99"/>
      <c r="B40" s="83" t="s">
        <v>261</v>
      </c>
      <c r="C40" s="76">
        <v>38118.553048888047</v>
      </c>
      <c r="D40" s="76">
        <v>39620.796046215968</v>
      </c>
      <c r="E40" s="77">
        <v>3.940975921623413</v>
      </c>
      <c r="F40" s="423">
        <v>1502.2429973279213</v>
      </c>
      <c r="G40" s="48"/>
      <c r="H40" s="252"/>
      <c r="I40" s="136"/>
      <c r="J40" s="136"/>
      <c r="K40" s="136" t="b">
        <f t="shared" si="0"/>
        <v>0</v>
      </c>
      <c r="L40" s="68"/>
      <c r="M40" s="68"/>
      <c r="N40" s="68"/>
      <c r="O40" s="68"/>
      <c r="P40" s="68"/>
      <c r="Q40" s="68"/>
      <c r="R40" s="68"/>
      <c r="S40" s="68"/>
    </row>
    <row r="41" spans="1:19" x14ac:dyDescent="0.2">
      <c r="A41" s="99"/>
      <c r="B41" s="83" t="s">
        <v>283</v>
      </c>
      <c r="C41" s="76">
        <v>36191.608647525296</v>
      </c>
      <c r="D41" s="76">
        <v>34783.806259314457</v>
      </c>
      <c r="E41" s="77">
        <v>-3.8898585634079108</v>
      </c>
      <c r="F41" s="423">
        <v>-1407.8023882108391</v>
      </c>
      <c r="G41" s="48"/>
      <c r="H41" s="252"/>
      <c r="I41" s="136"/>
      <c r="J41" s="136"/>
      <c r="K41" s="136" t="b">
        <f t="shared" si="0"/>
        <v>0</v>
      </c>
      <c r="L41" s="68"/>
      <c r="M41" s="68"/>
      <c r="N41" s="68"/>
      <c r="O41" s="68"/>
      <c r="P41" s="68"/>
      <c r="Q41" s="68"/>
      <c r="R41" s="68"/>
      <c r="S41" s="68"/>
    </row>
    <row r="42" spans="1:19" x14ac:dyDescent="0.2">
      <c r="A42" s="99"/>
      <c r="B42" s="83" t="s">
        <v>268</v>
      </c>
      <c r="C42" s="76">
        <v>75029.993117521924</v>
      </c>
      <c r="D42" s="76">
        <v>80630.095618917912</v>
      </c>
      <c r="E42" s="77">
        <v>7.4638184927251272</v>
      </c>
      <c r="F42" s="423">
        <v>5600.1025013959879</v>
      </c>
      <c r="G42" s="48"/>
      <c r="H42" s="252"/>
      <c r="I42" s="136"/>
      <c r="J42" s="136"/>
      <c r="K42" s="136" t="b">
        <f t="shared" si="0"/>
        <v>0</v>
      </c>
      <c r="L42" s="68"/>
      <c r="M42" s="68"/>
      <c r="N42" s="68"/>
      <c r="O42" s="68"/>
      <c r="P42" s="68"/>
      <c r="Q42" s="68"/>
      <c r="R42" s="68"/>
      <c r="S42" s="68"/>
    </row>
    <row r="43" spans="1:19" ht="15" x14ac:dyDescent="0.2">
      <c r="A43" s="99"/>
      <c r="B43" s="80" t="s">
        <v>269</v>
      </c>
      <c r="C43" s="40">
        <v>41237.19693366882</v>
      </c>
      <c r="D43" s="40">
        <v>39371.822405763749</v>
      </c>
      <c r="E43" s="74">
        <v>-4.5235240671318566</v>
      </c>
      <c r="F43" s="447">
        <v>-1865.3745279050709</v>
      </c>
      <c r="G43" s="48"/>
      <c r="H43" s="252"/>
      <c r="I43" s="136"/>
      <c r="J43" s="136"/>
      <c r="K43" s="136" t="b">
        <f t="shared" si="0"/>
        <v>0</v>
      </c>
      <c r="L43" s="68"/>
      <c r="M43" s="68"/>
      <c r="N43" s="68"/>
      <c r="O43" s="68"/>
      <c r="P43" s="68"/>
      <c r="Q43" s="68"/>
      <c r="R43" s="68"/>
      <c r="S43" s="68"/>
    </row>
    <row r="44" spans="1:19" x14ac:dyDescent="0.2">
      <c r="A44" s="99"/>
      <c r="B44" s="83" t="s">
        <v>270</v>
      </c>
      <c r="C44" s="76">
        <v>50244.283165980203</v>
      </c>
      <c r="D44" s="41">
        <v>49180.457427359172</v>
      </c>
      <c r="E44" s="77">
        <v>-2.1173070279592254</v>
      </c>
      <c r="F44" s="423">
        <v>-1063.8257386210316</v>
      </c>
      <c r="G44" s="48"/>
      <c r="H44" s="252"/>
      <c r="I44" s="136"/>
      <c r="J44" s="136"/>
      <c r="K44" s="136" t="b">
        <f t="shared" si="0"/>
        <v>0</v>
      </c>
      <c r="L44" s="68"/>
      <c r="M44" s="68"/>
      <c r="N44" s="68"/>
      <c r="O44" s="68"/>
      <c r="P44" s="68"/>
      <c r="Q44" s="68"/>
      <c r="R44" s="68"/>
      <c r="S44" s="68"/>
    </row>
    <row r="45" spans="1:19" x14ac:dyDescent="0.2">
      <c r="A45" s="99"/>
      <c r="B45" s="84" t="s">
        <v>285</v>
      </c>
      <c r="C45" s="76">
        <v>25686.795970831579</v>
      </c>
      <c r="D45" s="76">
        <v>29095.069325735993</v>
      </c>
      <c r="E45" s="77">
        <v>13.268581098143372</v>
      </c>
      <c r="F45" s="423">
        <v>3408.2733549044133</v>
      </c>
      <c r="G45" s="48"/>
      <c r="H45" s="252"/>
      <c r="I45" s="136"/>
      <c r="J45" s="136"/>
      <c r="K45" s="136" t="b">
        <f t="shared" si="0"/>
        <v>0</v>
      </c>
      <c r="L45" s="68"/>
      <c r="M45" s="68"/>
      <c r="N45" s="68"/>
      <c r="O45" s="68"/>
      <c r="P45" s="68"/>
      <c r="Q45" s="68"/>
      <c r="R45" s="68"/>
      <c r="S45" s="68"/>
    </row>
    <row r="46" spans="1:19" x14ac:dyDescent="0.2">
      <c r="A46" s="99"/>
      <c r="B46" s="83" t="s">
        <v>273</v>
      </c>
      <c r="C46" s="76">
        <v>37719.755275782118</v>
      </c>
      <c r="D46" s="41">
        <v>38079.04770655834</v>
      </c>
      <c r="E46" s="77">
        <v>0.95253118200082643</v>
      </c>
      <c r="F46" s="423">
        <v>359.29243077622232</v>
      </c>
      <c r="G46" s="48"/>
      <c r="H46" s="252"/>
      <c r="I46" s="136"/>
      <c r="J46" s="136"/>
      <c r="K46" s="136" t="b">
        <f t="shared" si="0"/>
        <v>0</v>
      </c>
      <c r="L46" s="68"/>
      <c r="M46" s="68"/>
      <c r="N46" s="68"/>
      <c r="O46" s="68"/>
      <c r="P46" s="68"/>
      <c r="Q46" s="68"/>
      <c r="R46" s="68"/>
      <c r="S46" s="68"/>
    </row>
    <row r="47" spans="1:19" x14ac:dyDescent="0.2">
      <c r="A47" s="99"/>
      <c r="B47" s="83" t="s">
        <v>290</v>
      </c>
      <c r="C47" s="76">
        <v>65546.619863841101</v>
      </c>
      <c r="D47" s="41">
        <v>59030.354716981135</v>
      </c>
      <c r="E47" s="77">
        <v>-9.9414205650819163</v>
      </c>
      <c r="F47" s="423">
        <v>-6516.2651468599652</v>
      </c>
      <c r="G47" s="48"/>
      <c r="H47" s="252"/>
      <c r="I47" s="136"/>
      <c r="J47" s="136"/>
      <c r="K47" s="136" t="b">
        <f t="shared" si="0"/>
        <v>0</v>
      </c>
      <c r="L47" s="68"/>
      <c r="M47" s="68"/>
      <c r="N47" s="68"/>
      <c r="O47" s="68"/>
      <c r="P47" s="68"/>
      <c r="Q47" s="68"/>
      <c r="R47" s="68"/>
      <c r="S47" s="68"/>
    </row>
    <row r="48" spans="1:19" x14ac:dyDescent="0.2">
      <c r="A48" s="99"/>
      <c r="B48" s="83" t="s">
        <v>277</v>
      </c>
      <c r="C48" s="76">
        <v>37841.945909002221</v>
      </c>
      <c r="D48" s="76">
        <v>43297.367048878514</v>
      </c>
      <c r="E48" s="77">
        <v>14.416333538964498</v>
      </c>
      <c r="F48" s="423">
        <v>5455.4211398762927</v>
      </c>
      <c r="G48" s="48"/>
      <c r="H48" s="402"/>
      <c r="I48" s="135"/>
      <c r="J48" s="135"/>
      <c r="K48" s="136" t="b">
        <f t="shared" si="0"/>
        <v>0</v>
      </c>
      <c r="L48" s="68"/>
      <c r="M48" s="68"/>
      <c r="N48" s="68"/>
      <c r="O48" s="68"/>
      <c r="P48" s="68"/>
      <c r="Q48" s="68"/>
      <c r="R48" s="68"/>
      <c r="S48" s="68"/>
    </row>
    <row r="49" spans="1:19" x14ac:dyDescent="0.2">
      <c r="A49" s="99"/>
      <c r="B49" s="83" t="s">
        <v>278</v>
      </c>
      <c r="C49" s="76">
        <v>46628.970973788535</v>
      </c>
      <c r="D49" s="41">
        <v>51388.938827508886</v>
      </c>
      <c r="E49" s="77">
        <v>10.208176921588219</v>
      </c>
      <c r="F49" s="423">
        <v>4759.9678537203508</v>
      </c>
      <c r="G49" s="48"/>
      <c r="H49" s="402"/>
      <c r="I49" s="135"/>
      <c r="J49" s="135"/>
      <c r="K49" s="136" t="b">
        <f t="shared" si="0"/>
        <v>0</v>
      </c>
      <c r="L49" s="68"/>
      <c r="M49" s="68"/>
      <c r="N49" s="68"/>
      <c r="O49" s="68"/>
      <c r="P49" s="68"/>
      <c r="Q49" s="68"/>
      <c r="R49" s="68"/>
      <c r="S49" s="68"/>
    </row>
    <row r="50" spans="1:19" x14ac:dyDescent="0.2">
      <c r="A50" s="47"/>
      <c r="B50" s="43"/>
      <c r="C50" s="43"/>
      <c r="D50" s="43"/>
      <c r="E50" s="43"/>
      <c r="F50" s="43"/>
      <c r="G50" s="48"/>
      <c r="H50" s="399"/>
      <c r="I50" s="399"/>
      <c r="J50" s="399"/>
    </row>
    <row r="51" spans="1:19" x14ac:dyDescent="0.2">
      <c r="A51" s="47"/>
      <c r="B51" s="43"/>
      <c r="C51" s="43"/>
      <c r="D51" s="43"/>
      <c r="E51" s="43"/>
      <c r="F51" s="43"/>
      <c r="G51" s="48"/>
    </row>
    <row r="52" spans="1:19" x14ac:dyDescent="0.2">
      <c r="A52" s="12" t="s">
        <v>134</v>
      </c>
      <c r="B52" s="183"/>
      <c r="C52" s="50"/>
      <c r="D52" s="50"/>
      <c r="E52" s="50"/>
      <c r="F52" s="50"/>
      <c r="G52" s="51"/>
    </row>
  </sheetData>
  <sortState ref="B16:AD34">
    <sortCondition descending="1" ref="D16:D34"/>
  </sortState>
  <mergeCells count="5">
    <mergeCell ref="E13:F13"/>
    <mergeCell ref="C14:D14"/>
    <mergeCell ref="B9:F9"/>
    <mergeCell ref="B10:F10"/>
    <mergeCell ref="B11:F11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42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R52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8.28515625" style="13" customWidth="1"/>
    <col min="6" max="6" width="20" style="13" customWidth="1"/>
    <col min="7" max="7" width="2.85546875" style="13" customWidth="1"/>
    <col min="8" max="8" width="8.5703125" style="78" bestFit="1" customWidth="1"/>
    <col min="9" max="9" width="8.42578125" style="78" bestFit="1" customWidth="1"/>
    <col min="10" max="11" width="14.5703125" style="13" bestFit="1" customWidth="1"/>
    <col min="12" max="12" width="8.42578125" style="13" bestFit="1" customWidth="1"/>
    <col min="13" max="13" width="10.140625" style="13" bestFit="1" customWidth="1"/>
    <col min="14" max="17" width="11.42578125" style="13"/>
    <col min="18" max="18" width="8.42578125" style="13" bestFit="1" customWidth="1"/>
    <col min="19" max="16384" width="11.42578125" style="13"/>
  </cols>
  <sheetData>
    <row r="1" spans="1:10" x14ac:dyDescent="0.2">
      <c r="A1" s="44"/>
      <c r="B1" s="45"/>
      <c r="C1" s="45"/>
      <c r="D1" s="45"/>
      <c r="E1" s="45"/>
      <c r="F1" s="45"/>
      <c r="G1" s="46"/>
    </row>
    <row r="2" spans="1:10" x14ac:dyDescent="0.2">
      <c r="A2" s="47"/>
      <c r="B2" s="43"/>
      <c r="C2" s="43"/>
      <c r="D2" s="43"/>
      <c r="E2" s="43"/>
      <c r="F2" s="43"/>
      <c r="G2" s="48"/>
    </row>
    <row r="3" spans="1:10" x14ac:dyDescent="0.2">
      <c r="A3" s="47"/>
      <c r="B3" s="43"/>
      <c r="C3" s="43"/>
      <c r="D3" s="43"/>
      <c r="E3" s="43"/>
      <c r="F3" s="43"/>
      <c r="G3" s="48"/>
    </row>
    <row r="4" spans="1:10" x14ac:dyDescent="0.2">
      <c r="A4" s="47"/>
      <c r="B4" s="43"/>
      <c r="C4" s="43"/>
      <c r="D4" s="43"/>
      <c r="E4" s="43"/>
      <c r="F4" s="43"/>
      <c r="G4" s="48"/>
    </row>
    <row r="5" spans="1:10" ht="15.75" x14ac:dyDescent="0.25">
      <c r="A5" s="47"/>
      <c r="B5" s="43"/>
      <c r="C5" s="43"/>
      <c r="D5" s="43"/>
      <c r="E5" s="43"/>
      <c r="F5" s="43"/>
      <c r="G5" s="48"/>
      <c r="J5" s="177"/>
    </row>
    <row r="6" spans="1:10" x14ac:dyDescent="0.2">
      <c r="A6" s="47"/>
      <c r="B6" s="43"/>
      <c r="C6" s="43"/>
      <c r="D6" s="43"/>
      <c r="E6" s="43"/>
      <c r="F6" s="43"/>
      <c r="G6" s="48"/>
    </row>
    <row r="7" spans="1:10" x14ac:dyDescent="0.2">
      <c r="A7" s="47"/>
      <c r="B7" s="43"/>
      <c r="C7" s="43"/>
      <c r="D7" s="43"/>
      <c r="E7" s="43"/>
      <c r="F7" s="43"/>
      <c r="G7" s="48"/>
    </row>
    <row r="8" spans="1:10" ht="15" x14ac:dyDescent="0.25">
      <c r="A8" s="47"/>
      <c r="B8" s="58"/>
      <c r="G8" s="196"/>
    </row>
    <row r="9" spans="1:10" ht="14.45" customHeight="1" x14ac:dyDescent="0.25">
      <c r="A9" s="47"/>
      <c r="B9" s="600" t="s">
        <v>351</v>
      </c>
      <c r="C9" s="600"/>
      <c r="D9" s="600"/>
      <c r="E9" s="600"/>
      <c r="F9" s="600"/>
      <c r="G9" s="196"/>
    </row>
    <row r="10" spans="1:10" ht="14.45" customHeight="1" x14ac:dyDescent="0.25">
      <c r="A10" s="47"/>
      <c r="B10" s="579" t="s">
        <v>316</v>
      </c>
      <c r="C10" s="579"/>
      <c r="D10" s="579"/>
      <c r="E10" s="579"/>
      <c r="F10" s="579"/>
      <c r="G10" s="196"/>
    </row>
    <row r="11" spans="1:10" ht="14.45" customHeight="1" x14ac:dyDescent="0.25">
      <c r="A11" s="47"/>
      <c r="B11" s="579" t="s">
        <v>315</v>
      </c>
      <c r="C11" s="579"/>
      <c r="D11" s="579"/>
      <c r="E11" s="579"/>
      <c r="F11" s="579"/>
      <c r="G11" s="365"/>
    </row>
    <row r="12" spans="1:10" ht="15" x14ac:dyDescent="0.25">
      <c r="A12" s="47"/>
      <c r="B12" s="90"/>
      <c r="C12" s="90"/>
      <c r="D12" s="106"/>
      <c r="E12" s="90"/>
      <c r="F12" s="90"/>
      <c r="G12" s="196"/>
    </row>
    <row r="13" spans="1:10" ht="15" customHeight="1" x14ac:dyDescent="0.2">
      <c r="A13" s="47"/>
      <c r="B13" s="43"/>
      <c r="C13" s="92">
        <v>2014</v>
      </c>
      <c r="D13" s="111">
        <v>2017</v>
      </c>
      <c r="E13" s="582" t="s">
        <v>96</v>
      </c>
      <c r="F13" s="582"/>
      <c r="G13" s="197"/>
    </row>
    <row r="14" spans="1:10" ht="15" x14ac:dyDescent="0.25">
      <c r="A14" s="47"/>
      <c r="B14" s="43"/>
      <c r="C14" s="599" t="s">
        <v>78</v>
      </c>
      <c r="D14" s="599"/>
      <c r="E14" s="91" t="s">
        <v>0</v>
      </c>
      <c r="F14" s="14" t="s">
        <v>78</v>
      </c>
      <c r="G14" s="198"/>
    </row>
    <row r="15" spans="1:10" x14ac:dyDescent="0.2">
      <c r="A15" s="47"/>
      <c r="B15" s="43"/>
      <c r="C15" s="49"/>
      <c r="D15" s="49"/>
      <c r="E15" s="49"/>
      <c r="F15" s="49"/>
      <c r="G15" s="199"/>
    </row>
    <row r="16" spans="1:10" ht="15" x14ac:dyDescent="0.25">
      <c r="A16" s="43"/>
      <c r="B16" s="57" t="s">
        <v>281</v>
      </c>
      <c r="C16" s="49"/>
      <c r="D16" s="49"/>
      <c r="E16" s="49"/>
      <c r="F16" s="49"/>
      <c r="G16" s="199"/>
    </row>
    <row r="17" spans="1:7" x14ac:dyDescent="0.2">
      <c r="A17" s="43"/>
      <c r="B17" s="43" t="s">
        <v>258</v>
      </c>
      <c r="C17" s="540">
        <v>14983.534032491769</v>
      </c>
      <c r="D17" s="540">
        <v>19139.39867972806</v>
      </c>
      <c r="E17" s="441">
        <v>27.736211218423534</v>
      </c>
      <c r="F17" s="540">
        <v>4155.8646472362907</v>
      </c>
      <c r="G17" s="199"/>
    </row>
    <row r="18" spans="1:7" x14ac:dyDescent="0.2">
      <c r="A18" s="43"/>
      <c r="B18" s="43" t="s">
        <v>259</v>
      </c>
      <c r="C18" s="439">
        <v>17595.977348883018</v>
      </c>
      <c r="D18" s="439">
        <v>18317.503657164907</v>
      </c>
      <c r="E18" s="394">
        <v>4.1005185104292741</v>
      </c>
      <c r="F18" s="439">
        <v>721.52630828188921</v>
      </c>
      <c r="G18" s="199"/>
    </row>
    <row r="19" spans="1:7" x14ac:dyDescent="0.2">
      <c r="A19" s="43"/>
      <c r="B19" s="43" t="s">
        <v>260</v>
      </c>
      <c r="C19" s="439">
        <v>24138.006412699575</v>
      </c>
      <c r="D19" s="439">
        <v>22663.803542829883</v>
      </c>
      <c r="E19" s="394">
        <v>-6.107392817221557</v>
      </c>
      <c r="F19" s="439">
        <v>-1474.2028698696922</v>
      </c>
      <c r="G19" s="199"/>
    </row>
    <row r="20" spans="1:7" x14ac:dyDescent="0.2">
      <c r="A20" s="43"/>
      <c r="B20" s="43" t="s">
        <v>262</v>
      </c>
      <c r="C20" s="439">
        <v>19127.305116539967</v>
      </c>
      <c r="D20" s="439">
        <v>24752.710893646421</v>
      </c>
      <c r="E20" s="394">
        <v>29.410341618077673</v>
      </c>
      <c r="F20" s="439">
        <v>5625.4057771064545</v>
      </c>
      <c r="G20" s="199"/>
    </row>
    <row r="21" spans="1:7" x14ac:dyDescent="0.2">
      <c r="A21" s="43"/>
      <c r="B21" s="43" t="s">
        <v>263</v>
      </c>
      <c r="C21" s="439">
        <v>30658.173970030184</v>
      </c>
      <c r="D21" s="439">
        <v>28197.668859762311</v>
      </c>
      <c r="E21" s="394">
        <v>-8.0256088072079397</v>
      </c>
      <c r="F21" s="439">
        <v>-2460.5051102678735</v>
      </c>
      <c r="G21" s="199"/>
    </row>
    <row r="22" spans="1:7" x14ac:dyDescent="0.2">
      <c r="A22" s="43"/>
      <c r="B22" s="43" t="s">
        <v>264</v>
      </c>
      <c r="C22" s="439">
        <v>15370.154852202069</v>
      </c>
      <c r="D22" s="439">
        <v>18540.716225019267</v>
      </c>
      <c r="E22" s="394">
        <v>20.628037930033962</v>
      </c>
      <c r="F22" s="439">
        <v>3170.5613728171975</v>
      </c>
      <c r="G22" s="199"/>
    </row>
    <row r="23" spans="1:7" x14ac:dyDescent="0.2">
      <c r="A23" s="43"/>
      <c r="B23" s="43" t="s">
        <v>265</v>
      </c>
      <c r="C23" s="439">
        <v>12729.274423129125</v>
      </c>
      <c r="D23" s="439">
        <v>19355.175760220918</v>
      </c>
      <c r="E23" s="394">
        <v>52.052466753741378</v>
      </c>
      <c r="F23" s="439">
        <v>6625.9013370917928</v>
      </c>
      <c r="G23" s="199"/>
    </row>
    <row r="24" spans="1:7" x14ac:dyDescent="0.2">
      <c r="A24" s="43"/>
      <c r="B24" s="43" t="s">
        <v>266</v>
      </c>
      <c r="C24" s="439">
        <v>21246.528521528599</v>
      </c>
      <c r="D24" s="439">
        <v>27329.912405047395</v>
      </c>
      <c r="E24" s="394">
        <v>28.632366352718041</v>
      </c>
      <c r="F24" s="439">
        <v>6083.3838835187962</v>
      </c>
      <c r="G24" s="199"/>
    </row>
    <row r="25" spans="1:7" x14ac:dyDescent="0.2">
      <c r="A25" s="43"/>
      <c r="B25" s="43" t="s">
        <v>267</v>
      </c>
      <c r="C25" s="439">
        <v>13395.273716397427</v>
      </c>
      <c r="D25" s="439">
        <v>18168.369154111035</v>
      </c>
      <c r="E25" s="394">
        <v>35.632683129653152</v>
      </c>
      <c r="F25" s="439">
        <v>4773.0954377136077</v>
      </c>
      <c r="G25" s="199"/>
    </row>
    <row r="26" spans="1:7" x14ac:dyDescent="0.2">
      <c r="A26" s="43"/>
      <c r="B26" s="43" t="s">
        <v>284</v>
      </c>
      <c r="C26" s="439">
        <v>29426.854532168156</v>
      </c>
      <c r="D26" s="439">
        <v>29257.281508355583</v>
      </c>
      <c r="E26" s="394">
        <v>-0.57625263219078793</v>
      </c>
      <c r="F26" s="439">
        <v>-169.5730238125725</v>
      </c>
      <c r="G26" s="199"/>
    </row>
    <row r="27" spans="1:7" x14ac:dyDescent="0.2">
      <c r="A27" s="43"/>
      <c r="B27" s="43" t="s">
        <v>271</v>
      </c>
      <c r="C27" s="439">
        <v>14540.278158399084</v>
      </c>
      <c r="D27" s="439">
        <v>20866.658165245135</v>
      </c>
      <c r="E27" s="394">
        <v>43.509346505807159</v>
      </c>
      <c r="F27" s="439">
        <v>6326.3800068460514</v>
      </c>
      <c r="G27" s="199"/>
    </row>
    <row r="28" spans="1:7" x14ac:dyDescent="0.2">
      <c r="A28" s="43"/>
      <c r="B28" s="43" t="s">
        <v>272</v>
      </c>
      <c r="C28" s="439">
        <v>12987.684021529318</v>
      </c>
      <c r="D28" s="439">
        <v>14886.723857526458</v>
      </c>
      <c r="E28" s="394">
        <v>14.62185123112909</v>
      </c>
      <c r="F28" s="439">
        <v>1899.0398359971405</v>
      </c>
      <c r="G28" s="199"/>
    </row>
    <row r="29" spans="1:7" x14ac:dyDescent="0.2">
      <c r="A29" s="43"/>
      <c r="B29" s="43" t="s">
        <v>274</v>
      </c>
      <c r="C29" s="439">
        <v>22519.419164308987</v>
      </c>
      <c r="D29" s="439">
        <v>26249.356706166735</v>
      </c>
      <c r="E29" s="394">
        <v>16.563204915024276</v>
      </c>
      <c r="F29" s="439">
        <v>3729.9375418577474</v>
      </c>
      <c r="G29" s="199"/>
    </row>
    <row r="30" spans="1:7" x14ac:dyDescent="0.2">
      <c r="A30" s="43"/>
      <c r="B30" s="43" t="s">
        <v>275</v>
      </c>
      <c r="C30" s="439">
        <v>18582.06669296855</v>
      </c>
      <c r="D30" s="439">
        <v>21131.823943947034</v>
      </c>
      <c r="E30" s="394">
        <v>13.721602086076423</v>
      </c>
      <c r="F30" s="439">
        <v>2549.7572509784841</v>
      </c>
      <c r="G30" s="199"/>
    </row>
    <row r="31" spans="1:7" x14ac:dyDescent="0.2">
      <c r="A31" s="43"/>
      <c r="B31" s="43" t="s">
        <v>276</v>
      </c>
      <c r="C31" s="439">
        <v>12408.262920784144</v>
      </c>
      <c r="D31" s="439">
        <v>16025.614016768281</v>
      </c>
      <c r="E31" s="394">
        <v>29.152759891354219</v>
      </c>
      <c r="F31" s="439">
        <v>3617.3510959841369</v>
      </c>
      <c r="G31" s="199"/>
    </row>
    <row r="32" spans="1:7" x14ac:dyDescent="0.2">
      <c r="A32" s="43"/>
      <c r="B32" s="43" t="s">
        <v>286</v>
      </c>
      <c r="C32" s="439">
        <v>21354.264645471598</v>
      </c>
      <c r="D32" s="439">
        <v>22861.944891266408</v>
      </c>
      <c r="E32" s="394">
        <v>7.0603238782775524</v>
      </c>
      <c r="F32" s="439">
        <v>1507.6802457948106</v>
      </c>
      <c r="G32" s="199"/>
    </row>
    <row r="33" spans="1:18" x14ac:dyDescent="0.2">
      <c r="A33" s="43"/>
      <c r="B33" s="43" t="s">
        <v>287</v>
      </c>
      <c r="C33" s="439">
        <v>17272.060379723978</v>
      </c>
      <c r="D33" s="439">
        <v>19097.095883030033</v>
      </c>
      <c r="E33" s="394">
        <v>10.566402983679367</v>
      </c>
      <c r="F33" s="439">
        <v>1825.035503306055</v>
      </c>
      <c r="G33" s="199"/>
    </row>
    <row r="34" spans="1:18" x14ac:dyDescent="0.2">
      <c r="A34" s="43"/>
      <c r="B34" s="43" t="s">
        <v>288</v>
      </c>
      <c r="C34" s="439">
        <v>13657.893508079702</v>
      </c>
      <c r="D34" s="439">
        <v>16778.032537664461</v>
      </c>
      <c r="E34" s="394">
        <v>22.844950634143956</v>
      </c>
      <c r="F34" s="439">
        <v>3120.1390295847596</v>
      </c>
      <c r="G34" s="199"/>
    </row>
    <row r="35" spans="1:18" x14ac:dyDescent="0.2">
      <c r="A35" s="99"/>
      <c r="B35" s="82" t="s">
        <v>289</v>
      </c>
      <c r="C35" s="76">
        <v>11546.524610142053</v>
      </c>
      <c r="D35" s="76">
        <v>19938.292894251754</v>
      </c>
      <c r="E35" s="394">
        <v>72.677871198911873</v>
      </c>
      <c r="F35" s="439">
        <v>8391.7682841097012</v>
      </c>
      <c r="G35" s="190"/>
      <c r="H35" s="252"/>
      <c r="I35" s="136"/>
      <c r="J35" s="136"/>
      <c r="K35" s="136" t="b">
        <f t="shared" ref="K35:K49" si="0">+ROUND(F35,4)=ROUND(I35,4)</f>
        <v>0</v>
      </c>
      <c r="L35" s="68"/>
      <c r="M35" s="68"/>
      <c r="N35" s="68"/>
      <c r="O35" s="68"/>
      <c r="P35" s="68"/>
      <c r="Q35" s="68"/>
      <c r="R35" s="68"/>
    </row>
    <row r="36" spans="1:18" ht="15" x14ac:dyDescent="0.2">
      <c r="A36" s="99"/>
      <c r="B36" s="82" t="s">
        <v>279</v>
      </c>
      <c r="C36" s="41">
        <v>12753.466244173977</v>
      </c>
      <c r="D36" s="41">
        <v>17119.951496855992</v>
      </c>
      <c r="E36" s="394">
        <v>34.237635236433931</v>
      </c>
      <c r="F36" s="439">
        <v>4366.4852526820159</v>
      </c>
      <c r="G36" s="191"/>
      <c r="H36" s="252"/>
      <c r="I36" s="136"/>
      <c r="J36" s="136"/>
      <c r="K36" s="136" t="b">
        <f t="shared" si="0"/>
        <v>0</v>
      </c>
      <c r="L36" s="68"/>
      <c r="M36" s="68"/>
      <c r="N36" s="68"/>
      <c r="O36" s="68"/>
      <c r="P36" s="68"/>
      <c r="Q36" s="68"/>
      <c r="R36" s="68"/>
    </row>
    <row r="37" spans="1:18" x14ac:dyDescent="0.2">
      <c r="A37" s="99"/>
      <c r="B37" s="82"/>
      <c r="C37" s="242"/>
      <c r="D37" s="242"/>
      <c r="E37" s="336"/>
      <c r="F37" s="242"/>
      <c r="G37" s="190"/>
      <c r="H37" s="252"/>
      <c r="I37" s="136"/>
      <c r="J37" s="136"/>
      <c r="K37" s="136" t="b">
        <f t="shared" si="0"/>
        <v>1</v>
      </c>
      <c r="L37" s="68"/>
      <c r="M37" s="68"/>
      <c r="N37" s="68"/>
      <c r="O37" s="68"/>
      <c r="P37" s="68"/>
      <c r="Q37" s="68"/>
      <c r="R37" s="68"/>
    </row>
    <row r="38" spans="1:18" ht="15" x14ac:dyDescent="0.2">
      <c r="A38" s="99"/>
      <c r="B38" s="100" t="s">
        <v>280</v>
      </c>
      <c r="C38" s="242"/>
      <c r="D38" s="242"/>
      <c r="E38" s="336"/>
      <c r="F38" s="242"/>
      <c r="G38" s="190"/>
      <c r="H38" s="252"/>
      <c r="I38" s="136"/>
      <c r="J38" s="136"/>
      <c r="K38" s="136" t="b">
        <f t="shared" si="0"/>
        <v>1</v>
      </c>
      <c r="L38" s="68"/>
      <c r="M38" s="68"/>
      <c r="N38" s="68"/>
      <c r="O38" s="68"/>
      <c r="P38" s="68"/>
      <c r="Q38" s="68"/>
      <c r="R38" s="68"/>
    </row>
    <row r="39" spans="1:18" x14ac:dyDescent="0.2">
      <c r="A39" s="99"/>
      <c r="B39" s="82" t="s">
        <v>282</v>
      </c>
      <c r="C39" s="76">
        <v>12564.115151860926</v>
      </c>
      <c r="D39" s="76">
        <v>15966.37530184645</v>
      </c>
      <c r="E39" s="443">
        <v>27.079186308489067</v>
      </c>
      <c r="F39" s="76">
        <v>3402.2601499855245</v>
      </c>
      <c r="G39" s="190"/>
      <c r="H39" s="252"/>
      <c r="I39" s="136"/>
      <c r="J39" s="136"/>
      <c r="K39" s="136" t="b">
        <f t="shared" si="0"/>
        <v>0</v>
      </c>
      <c r="L39" s="68"/>
      <c r="M39" s="68"/>
      <c r="N39" s="68"/>
      <c r="O39" s="68"/>
      <c r="P39" s="68"/>
      <c r="Q39" s="68"/>
      <c r="R39" s="68"/>
    </row>
    <row r="40" spans="1:18" x14ac:dyDescent="0.2">
      <c r="A40" s="99"/>
      <c r="B40" s="82" t="s">
        <v>261</v>
      </c>
      <c r="C40" s="41">
        <v>22895.152758311957</v>
      </c>
      <c r="D40" s="41">
        <v>29762.750227261626</v>
      </c>
      <c r="E40" s="443">
        <v>29.995857819539662</v>
      </c>
      <c r="F40" s="76">
        <v>6867.5974689496688</v>
      </c>
      <c r="G40" s="190"/>
      <c r="H40" s="252"/>
      <c r="I40" s="136"/>
      <c r="J40" s="136"/>
      <c r="K40" s="136" t="b">
        <f t="shared" si="0"/>
        <v>0</v>
      </c>
      <c r="L40" s="68"/>
      <c r="M40" s="68"/>
      <c r="N40" s="68"/>
      <c r="O40" s="68"/>
      <c r="P40" s="68"/>
      <c r="Q40" s="68"/>
      <c r="R40" s="68"/>
    </row>
    <row r="41" spans="1:18" x14ac:dyDescent="0.2">
      <c r="A41" s="99"/>
      <c r="B41" s="82" t="s">
        <v>283</v>
      </c>
      <c r="C41" s="523">
        <v>0</v>
      </c>
      <c r="D41" s="76">
        <v>65000</v>
      </c>
      <c r="E41" s="524">
        <v>0</v>
      </c>
      <c r="F41" s="76">
        <v>65000</v>
      </c>
      <c r="G41" s="190"/>
      <c r="H41" s="252"/>
      <c r="I41" s="136"/>
      <c r="J41" s="136"/>
      <c r="K41" s="136" t="b">
        <f t="shared" si="0"/>
        <v>0</v>
      </c>
      <c r="L41" s="68"/>
      <c r="M41" s="68"/>
      <c r="N41" s="68"/>
      <c r="O41" s="68"/>
      <c r="P41" s="68"/>
      <c r="Q41" s="68"/>
      <c r="R41" s="68"/>
    </row>
    <row r="42" spans="1:18" x14ac:dyDescent="0.2">
      <c r="A42" s="99"/>
      <c r="B42" s="82" t="s">
        <v>268</v>
      </c>
      <c r="C42" s="76">
        <v>16858.789260553815</v>
      </c>
      <c r="D42" s="41">
        <v>24247.094113497005</v>
      </c>
      <c r="E42" s="443">
        <v>43.824646828170174</v>
      </c>
      <c r="F42" s="76">
        <v>7388.3048529431908</v>
      </c>
      <c r="G42" s="190"/>
      <c r="H42" s="252"/>
      <c r="I42" s="136"/>
      <c r="J42" s="136"/>
      <c r="K42" s="136" t="b">
        <f t="shared" si="0"/>
        <v>0</v>
      </c>
      <c r="L42" s="68"/>
      <c r="M42" s="68"/>
      <c r="N42" s="68"/>
      <c r="O42" s="68"/>
      <c r="P42" s="68"/>
      <c r="Q42" s="68"/>
      <c r="R42" s="68"/>
    </row>
    <row r="43" spans="1:18" ht="15" x14ac:dyDescent="0.2">
      <c r="A43" s="99"/>
      <c r="B43" s="100" t="s">
        <v>269</v>
      </c>
      <c r="C43" s="40">
        <v>19777.24109438559</v>
      </c>
      <c r="D43" s="40">
        <v>17550.206838108461</v>
      </c>
      <c r="E43" s="533">
        <v>-11.260591129211372</v>
      </c>
      <c r="F43" s="40">
        <v>-2227.0342562771293</v>
      </c>
      <c r="G43" s="190"/>
      <c r="H43" s="252"/>
      <c r="I43" s="136"/>
      <c r="J43" s="136"/>
      <c r="K43" s="136" t="b">
        <f t="shared" si="0"/>
        <v>0</v>
      </c>
      <c r="L43" s="68"/>
      <c r="M43" s="68"/>
      <c r="N43" s="68"/>
      <c r="O43" s="68"/>
      <c r="P43" s="68"/>
      <c r="Q43" s="68"/>
      <c r="R43" s="68"/>
    </row>
    <row r="44" spans="1:18" x14ac:dyDescent="0.2">
      <c r="A44" s="99"/>
      <c r="B44" s="82" t="s">
        <v>270</v>
      </c>
      <c r="C44" s="76">
        <v>26386.090323012802</v>
      </c>
      <c r="D44" s="41">
        <v>24912.139188636203</v>
      </c>
      <c r="E44" s="443">
        <v>-5.5860914456549171</v>
      </c>
      <c r="F44" s="76">
        <v>-1473.9511343765989</v>
      </c>
      <c r="G44" s="190"/>
      <c r="H44" s="252"/>
      <c r="I44" s="136"/>
      <c r="J44" s="136"/>
      <c r="K44" s="136" t="b">
        <f t="shared" si="0"/>
        <v>0</v>
      </c>
      <c r="L44" s="68"/>
      <c r="M44" s="68"/>
      <c r="N44" s="68"/>
      <c r="O44" s="68"/>
      <c r="P44" s="68"/>
      <c r="Q44" s="68"/>
      <c r="R44" s="68"/>
    </row>
    <row r="45" spans="1:18" x14ac:dyDescent="0.2">
      <c r="A45" s="99"/>
      <c r="B45" s="82" t="s">
        <v>285</v>
      </c>
      <c r="C45" s="76">
        <v>13709.799749991118</v>
      </c>
      <c r="D45" s="41">
        <v>13959.605788423154</v>
      </c>
      <c r="E45" s="443">
        <v>1.8220983747935238</v>
      </c>
      <c r="F45" s="76">
        <v>249.80603843203608</v>
      </c>
      <c r="G45" s="190"/>
      <c r="H45" s="252"/>
      <c r="I45" s="136"/>
      <c r="J45" s="136"/>
      <c r="K45" s="136" t="b">
        <f t="shared" si="0"/>
        <v>0</v>
      </c>
      <c r="L45" s="68"/>
      <c r="M45" s="68"/>
      <c r="N45" s="68"/>
      <c r="O45" s="68"/>
      <c r="P45" s="68"/>
      <c r="Q45" s="68"/>
      <c r="R45" s="68"/>
    </row>
    <row r="46" spans="1:18" x14ac:dyDescent="0.2">
      <c r="A46" s="99"/>
      <c r="B46" s="81" t="s">
        <v>273</v>
      </c>
      <c r="C46" s="76">
        <v>26410.399047206403</v>
      </c>
      <c r="D46" s="41">
        <v>26143.138869974064</v>
      </c>
      <c r="E46" s="443">
        <v>-1.0119505455204791</v>
      </c>
      <c r="F46" s="76">
        <v>-267.26017723233963</v>
      </c>
      <c r="G46" s="190"/>
      <c r="H46" s="252"/>
      <c r="I46" s="136"/>
      <c r="J46" s="136"/>
      <c r="K46" s="136" t="b">
        <f t="shared" si="0"/>
        <v>0</v>
      </c>
      <c r="L46" s="68"/>
      <c r="M46" s="68"/>
      <c r="N46" s="68"/>
      <c r="O46" s="68"/>
      <c r="P46" s="68"/>
      <c r="Q46" s="68"/>
      <c r="R46" s="68"/>
    </row>
    <row r="47" spans="1:18" x14ac:dyDescent="0.2">
      <c r="A47" s="99"/>
      <c r="B47" s="82" t="s">
        <v>290</v>
      </c>
      <c r="C47" s="76">
        <v>30336.969650063333</v>
      </c>
      <c r="D47" s="41">
        <v>28334.831550802141</v>
      </c>
      <c r="E47" s="443">
        <v>-6.5996641139699719</v>
      </c>
      <c r="F47" s="76">
        <v>-2002.1380992611921</v>
      </c>
      <c r="G47" s="190"/>
      <c r="H47" s="252"/>
      <c r="I47" s="136"/>
      <c r="J47" s="136"/>
      <c r="K47" s="136" t="b">
        <f t="shared" si="0"/>
        <v>0</v>
      </c>
      <c r="L47" s="68"/>
      <c r="M47" s="68"/>
      <c r="N47" s="68"/>
      <c r="O47" s="68"/>
      <c r="P47" s="68"/>
      <c r="Q47" s="68"/>
      <c r="R47" s="68"/>
    </row>
    <row r="48" spans="1:18" x14ac:dyDescent="0.2">
      <c r="A48" s="99"/>
      <c r="B48" s="82" t="s">
        <v>277</v>
      </c>
      <c r="C48" s="76">
        <v>12028.5663827722</v>
      </c>
      <c r="D48" s="41">
        <v>15074.887450814262</v>
      </c>
      <c r="E48" s="443">
        <v>25.325720215545601</v>
      </c>
      <c r="F48" s="76">
        <v>3046.3210680420616</v>
      </c>
      <c r="G48" s="190"/>
      <c r="H48" s="252"/>
      <c r="I48" s="136"/>
      <c r="J48" s="136"/>
      <c r="K48" s="136" t="b">
        <f t="shared" si="0"/>
        <v>0</v>
      </c>
      <c r="L48" s="68"/>
      <c r="M48" s="68"/>
      <c r="N48" s="68"/>
      <c r="O48" s="68"/>
      <c r="P48" s="68"/>
      <c r="Q48" s="68"/>
      <c r="R48" s="68"/>
    </row>
    <row r="49" spans="1:18" x14ac:dyDescent="0.2">
      <c r="A49" s="99"/>
      <c r="B49" s="82" t="s">
        <v>278</v>
      </c>
      <c r="C49" s="76">
        <v>19400.13011897176</v>
      </c>
      <c r="D49" s="41">
        <v>19644.145811763326</v>
      </c>
      <c r="E49" s="443">
        <v>1.257804413141228</v>
      </c>
      <c r="F49" s="76">
        <v>244.01569279156683</v>
      </c>
      <c r="G49" s="190"/>
      <c r="H49" s="252"/>
      <c r="I49" s="136"/>
      <c r="J49" s="136"/>
      <c r="K49" s="136" t="b">
        <f t="shared" si="0"/>
        <v>0</v>
      </c>
      <c r="L49" s="68"/>
      <c r="M49" s="68"/>
      <c r="N49" s="68"/>
      <c r="O49" s="68"/>
      <c r="P49" s="68"/>
      <c r="Q49" s="68"/>
      <c r="R49" s="68"/>
    </row>
    <row r="50" spans="1:18" x14ac:dyDescent="0.2">
      <c r="A50" s="47"/>
      <c r="B50" s="43"/>
      <c r="C50" s="43"/>
      <c r="D50" s="43"/>
      <c r="E50" s="43"/>
      <c r="F50" s="43"/>
      <c r="G50" s="48"/>
    </row>
    <row r="51" spans="1:18" x14ac:dyDescent="0.2">
      <c r="A51" s="47"/>
      <c r="B51" s="43"/>
      <c r="C51" s="43"/>
      <c r="D51" s="43"/>
      <c r="E51" s="43"/>
      <c r="F51" s="43"/>
      <c r="G51" s="48"/>
    </row>
    <row r="52" spans="1:18" x14ac:dyDescent="0.2">
      <c r="A52" s="188" t="s">
        <v>135</v>
      </c>
      <c r="B52" s="189"/>
      <c r="C52" s="50"/>
      <c r="D52" s="50"/>
      <c r="E52" s="50"/>
      <c r="F52" s="50"/>
      <c r="G52" s="51"/>
    </row>
  </sheetData>
  <sortState ref="A16:AL34">
    <sortCondition descending="1" ref="D16:D34"/>
  </sortState>
  <mergeCells count="5">
    <mergeCell ref="E13:F13"/>
    <mergeCell ref="C14:D14"/>
    <mergeCell ref="B9:F9"/>
    <mergeCell ref="B10:F10"/>
    <mergeCell ref="B11:F11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43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U51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42578125" style="13" customWidth="1"/>
    <col min="3" max="3" width="11" style="13" customWidth="1"/>
    <col min="4" max="4" width="12.5703125" style="13" customWidth="1"/>
    <col min="5" max="5" width="11.85546875" style="13" customWidth="1"/>
    <col min="6" max="6" width="12.5703125" style="13" customWidth="1"/>
    <col min="7" max="7" width="16.7109375" style="13" customWidth="1"/>
    <col min="8" max="8" width="9.5703125" style="13" customWidth="1"/>
    <col min="9" max="9" width="12.42578125" style="13" customWidth="1"/>
    <col min="10" max="10" width="10.85546875" style="13" customWidth="1"/>
    <col min="11" max="11" width="1.85546875" style="13" customWidth="1"/>
    <col min="12" max="12" width="3.85546875" style="78" customWidth="1"/>
    <col min="13" max="13" width="11.42578125" style="78"/>
    <col min="14" max="14" width="13.42578125" style="78" customWidth="1"/>
    <col min="15" max="15" width="10.140625" style="78" bestFit="1" customWidth="1"/>
    <col min="16" max="16" width="7.7109375" style="13" customWidth="1"/>
    <col min="17" max="17" width="7.42578125" style="13" customWidth="1"/>
    <col min="18" max="18" width="11.42578125" style="13"/>
    <col min="19" max="21" width="14.5703125" style="13" bestFit="1" customWidth="1"/>
    <col min="22" max="16384" width="11.42578125" style="13"/>
  </cols>
  <sheetData>
    <row r="1" spans="1:21" x14ac:dyDescent="0.2">
      <c r="A1" s="166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21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21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21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21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9"/>
    </row>
    <row r="6" spans="1:21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21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21" ht="15" x14ac:dyDescent="0.25">
      <c r="A8" s="47"/>
      <c r="B8" s="58"/>
      <c r="C8" s="581" t="s">
        <v>250</v>
      </c>
      <c r="D8" s="581"/>
      <c r="E8" s="581"/>
      <c r="F8" s="581"/>
      <c r="G8" s="581"/>
      <c r="H8" s="581"/>
      <c r="I8" s="581"/>
      <c r="J8" s="581"/>
      <c r="K8" s="48"/>
    </row>
    <row r="9" spans="1:21" ht="15" x14ac:dyDescent="0.25">
      <c r="A9" s="47"/>
      <c r="B9" s="58"/>
      <c r="C9" s="581" t="s">
        <v>317</v>
      </c>
      <c r="D9" s="581"/>
      <c r="E9" s="581"/>
      <c r="F9" s="581"/>
      <c r="G9" s="581"/>
      <c r="H9" s="581"/>
      <c r="I9" s="581"/>
      <c r="J9" s="581"/>
      <c r="K9" s="48"/>
    </row>
    <row r="10" spans="1:21" ht="15" x14ac:dyDescent="0.25">
      <c r="A10" s="47"/>
      <c r="C10" s="581" t="s">
        <v>143</v>
      </c>
      <c r="D10" s="581"/>
      <c r="E10" s="581"/>
      <c r="F10" s="581"/>
      <c r="G10" s="581"/>
      <c r="H10" s="581"/>
      <c r="I10" s="581"/>
      <c r="J10" s="581"/>
      <c r="K10" s="48"/>
    </row>
    <row r="11" spans="1:21" ht="15" x14ac:dyDescent="0.25">
      <c r="A11" s="47"/>
      <c r="B11" s="90"/>
      <c r="C11" s="90"/>
      <c r="D11" s="90"/>
      <c r="E11" s="90"/>
      <c r="F11" s="90"/>
      <c r="G11" s="90"/>
      <c r="H11" s="90"/>
      <c r="I11" s="90"/>
      <c r="J11" s="90"/>
      <c r="K11" s="48"/>
    </row>
    <row r="12" spans="1:21" ht="21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96</v>
      </c>
      <c r="I12" s="582"/>
      <c r="J12" s="593" t="s">
        <v>100</v>
      </c>
      <c r="K12" s="48"/>
      <c r="P12" s="137"/>
      <c r="Q12" s="137"/>
    </row>
    <row r="13" spans="1:21" ht="42" customHeight="1" x14ac:dyDescent="0.2">
      <c r="A13" s="47"/>
      <c r="B13" s="43"/>
      <c r="C13" s="272" t="s">
        <v>76</v>
      </c>
      <c r="D13" s="272" t="s">
        <v>308</v>
      </c>
      <c r="E13" s="272" t="s">
        <v>76</v>
      </c>
      <c r="F13" s="272" t="s">
        <v>309</v>
      </c>
      <c r="G13" s="583"/>
      <c r="H13" s="91" t="s">
        <v>0</v>
      </c>
      <c r="I13" s="14" t="s">
        <v>76</v>
      </c>
      <c r="J13" s="593"/>
      <c r="K13" s="48"/>
      <c r="P13" s="137"/>
      <c r="Q13" s="137"/>
    </row>
    <row r="14" spans="1:21" ht="15" customHeight="1" x14ac:dyDescent="0.25">
      <c r="A14" s="47"/>
      <c r="B14" s="337"/>
      <c r="C14" s="311"/>
      <c r="D14" s="311"/>
      <c r="E14" s="311"/>
      <c r="F14" s="311"/>
      <c r="G14" s="306"/>
      <c r="H14" s="306"/>
      <c r="I14" s="307"/>
      <c r="J14" s="309"/>
      <c r="K14" s="48"/>
      <c r="P14" s="137"/>
      <c r="Q14" s="137"/>
    </row>
    <row r="15" spans="1:21" ht="15" x14ac:dyDescent="0.2">
      <c r="A15" s="47"/>
      <c r="B15" s="39" t="s">
        <v>281</v>
      </c>
      <c r="C15" s="242"/>
      <c r="D15" s="243"/>
      <c r="E15" s="242"/>
      <c r="F15" s="243"/>
      <c r="G15" s="244"/>
      <c r="H15" s="243"/>
      <c r="I15" s="242"/>
      <c r="J15" s="245"/>
      <c r="K15" s="48"/>
      <c r="L15" s="97"/>
      <c r="M15" s="425"/>
      <c r="N15" s="97">
        <f>SUM(E16:E35)</f>
        <v>87484.826385932451</v>
      </c>
      <c r="O15" s="445">
        <f>SUM(E38:E48)</f>
        <v>11160.531480640806</v>
      </c>
      <c r="P15" s="247"/>
      <c r="Q15" s="247"/>
      <c r="R15" s="135"/>
      <c r="S15" s="137"/>
      <c r="T15" s="137"/>
      <c r="U15" s="137"/>
    </row>
    <row r="16" spans="1:21" ht="15" x14ac:dyDescent="0.2">
      <c r="A16" s="47"/>
      <c r="B16" s="81" t="s">
        <v>275</v>
      </c>
      <c r="C16" s="76">
        <v>35634.994097599018</v>
      </c>
      <c r="D16" s="71">
        <v>23.749647542018799</v>
      </c>
      <c r="E16" s="76">
        <v>42253.269123947997</v>
      </c>
      <c r="F16" s="71">
        <v>26.841750039495288</v>
      </c>
      <c r="G16" s="77">
        <v>48.297825885315262</v>
      </c>
      <c r="H16" s="71">
        <v>18.572403879799992</v>
      </c>
      <c r="I16" s="76">
        <v>6618.2750263489797</v>
      </c>
      <c r="J16" s="75">
        <v>1</v>
      </c>
      <c r="K16" s="48"/>
      <c r="L16" s="97"/>
      <c r="M16" s="97"/>
      <c r="N16" s="97"/>
      <c r="O16" s="444"/>
      <c r="P16" s="247"/>
      <c r="Q16" s="247"/>
      <c r="R16" s="135"/>
      <c r="S16" s="137"/>
      <c r="T16" s="137"/>
      <c r="U16" s="137"/>
    </row>
    <row r="17" spans="1:21" ht="15" x14ac:dyDescent="0.2">
      <c r="A17" s="47"/>
      <c r="B17" s="81" t="s">
        <v>266</v>
      </c>
      <c r="C17" s="76">
        <v>5508.9964847270148</v>
      </c>
      <c r="D17" s="71">
        <v>15.676221043470214</v>
      </c>
      <c r="E17" s="76">
        <v>8733.0737467329982</v>
      </c>
      <c r="F17" s="71">
        <v>23.072575093425954</v>
      </c>
      <c r="G17" s="77">
        <v>9.9823867835180096</v>
      </c>
      <c r="H17" s="71">
        <v>58.523857674339119</v>
      </c>
      <c r="I17" s="76">
        <v>3224.0772620059834</v>
      </c>
      <c r="J17" s="75">
        <v>2</v>
      </c>
      <c r="K17" s="48"/>
      <c r="L17" s="97"/>
      <c r="M17" s="97"/>
      <c r="N17" s="97"/>
      <c r="O17" s="151"/>
      <c r="P17" s="174"/>
      <c r="Q17" s="174"/>
      <c r="R17" s="136"/>
      <c r="S17" s="137"/>
      <c r="T17" s="137"/>
      <c r="U17" s="137"/>
    </row>
    <row r="18" spans="1:21" ht="15" x14ac:dyDescent="0.2">
      <c r="A18" s="47"/>
      <c r="B18" s="81" t="s">
        <v>279</v>
      </c>
      <c r="C18" s="76">
        <v>3755.8000238344302</v>
      </c>
      <c r="D18" s="71">
        <v>12.468158622974773</v>
      </c>
      <c r="E18" s="76">
        <v>7647.0108339120061</v>
      </c>
      <c r="F18" s="71">
        <v>22.895912831359656</v>
      </c>
      <c r="G18" s="77">
        <v>8.740956746233703</v>
      </c>
      <c r="H18" s="71">
        <v>103.60537795899209</v>
      </c>
      <c r="I18" s="76">
        <v>3891.2108100775758</v>
      </c>
      <c r="J18" s="75">
        <v>3</v>
      </c>
      <c r="K18" s="48"/>
      <c r="L18" s="97"/>
      <c r="M18" s="97"/>
      <c r="N18" s="97"/>
      <c r="O18" s="151"/>
      <c r="P18" s="174"/>
      <c r="Q18" s="174"/>
      <c r="R18" s="136"/>
      <c r="S18" s="137"/>
      <c r="T18" s="137"/>
      <c r="U18" s="137"/>
    </row>
    <row r="19" spans="1:21" ht="15" x14ac:dyDescent="0.2">
      <c r="A19" s="47"/>
      <c r="B19" s="81" t="s">
        <v>264</v>
      </c>
      <c r="C19" s="76">
        <v>3980.8920386830791</v>
      </c>
      <c r="D19" s="71">
        <v>11.77279713587343</v>
      </c>
      <c r="E19" s="76">
        <v>5309.9407139029991</v>
      </c>
      <c r="F19" s="71">
        <v>13.873773107925832</v>
      </c>
      <c r="G19" s="77">
        <v>6.0695562113578552</v>
      </c>
      <c r="H19" s="71">
        <v>33.385700046755943</v>
      </c>
      <c r="I19" s="76">
        <v>1329.0486752199199</v>
      </c>
      <c r="J19" s="75">
        <v>4</v>
      </c>
      <c r="K19" s="48"/>
      <c r="L19" s="97"/>
      <c r="M19" s="97"/>
      <c r="N19" s="97"/>
      <c r="O19" s="151"/>
      <c r="P19" s="174"/>
      <c r="Q19" s="174"/>
      <c r="R19" s="136"/>
      <c r="S19" s="137"/>
      <c r="T19" s="137"/>
      <c r="U19" s="137"/>
    </row>
    <row r="20" spans="1:21" ht="15" x14ac:dyDescent="0.2">
      <c r="A20" s="47"/>
      <c r="B20" s="81" t="s">
        <v>260</v>
      </c>
      <c r="C20" s="76">
        <v>3865.993640826563</v>
      </c>
      <c r="D20" s="71">
        <v>13.289038407936014</v>
      </c>
      <c r="E20" s="76">
        <v>4937.7669179200011</v>
      </c>
      <c r="F20" s="71">
        <v>14.803138260084753</v>
      </c>
      <c r="G20" s="77">
        <v>5.6441409578129926</v>
      </c>
      <c r="H20" s="71">
        <v>27.723099846183132</v>
      </c>
      <c r="I20" s="76">
        <v>1071.7732770934381</v>
      </c>
      <c r="J20" s="75">
        <v>5</v>
      </c>
      <c r="K20" s="48"/>
      <c r="L20" s="97"/>
      <c r="M20" s="97"/>
      <c r="N20" s="97"/>
      <c r="O20" s="151"/>
      <c r="P20" s="174"/>
      <c r="Q20" s="174"/>
      <c r="R20" s="136"/>
      <c r="S20" s="137"/>
      <c r="T20" s="137"/>
      <c r="U20" s="137"/>
    </row>
    <row r="21" spans="1:21" ht="15" x14ac:dyDescent="0.2">
      <c r="A21" s="47"/>
      <c r="B21" s="81" t="s">
        <v>272</v>
      </c>
      <c r="C21" s="76">
        <v>3026.2551044082611</v>
      </c>
      <c r="D21" s="71">
        <v>13.879029104881843</v>
      </c>
      <c r="E21" s="76">
        <v>4170.4793226978973</v>
      </c>
      <c r="F21" s="71">
        <v>17.012598637805052</v>
      </c>
      <c r="G21" s="77">
        <v>4.7670887569692999</v>
      </c>
      <c r="H21" s="71">
        <v>37.809906264110936</v>
      </c>
      <c r="I21" s="76">
        <v>1144.2242182896362</v>
      </c>
      <c r="J21" s="75">
        <v>6</v>
      </c>
      <c r="K21" s="48"/>
      <c r="L21" s="97"/>
      <c r="M21" s="97"/>
      <c r="N21" s="97"/>
      <c r="O21" s="151"/>
      <c r="P21" s="174"/>
      <c r="Q21" s="174"/>
      <c r="R21" s="136"/>
      <c r="S21" s="137"/>
      <c r="T21" s="137"/>
      <c r="U21" s="137"/>
    </row>
    <row r="22" spans="1:21" ht="15" x14ac:dyDescent="0.2">
      <c r="A22" s="47"/>
      <c r="B22" s="81" t="s">
        <v>265</v>
      </c>
      <c r="C22" s="76">
        <v>2001.4292868734622</v>
      </c>
      <c r="D22" s="71">
        <v>10.148891619270868</v>
      </c>
      <c r="E22" s="76">
        <v>3368.0834906929995</v>
      </c>
      <c r="F22" s="71">
        <v>15.60293571778667</v>
      </c>
      <c r="G22" s="77">
        <v>3.8499058977781622</v>
      </c>
      <c r="H22" s="71">
        <v>68.28391154175921</v>
      </c>
      <c r="I22" s="76">
        <v>1366.6542038195373</v>
      </c>
      <c r="J22" s="75">
        <v>7</v>
      </c>
      <c r="K22" s="48"/>
      <c r="L22" s="97"/>
      <c r="M22" s="97"/>
      <c r="N22" s="97"/>
      <c r="O22" s="151"/>
      <c r="P22" s="174"/>
      <c r="Q22" s="174"/>
      <c r="R22" s="136"/>
      <c r="S22" s="137"/>
      <c r="T22" s="137"/>
      <c r="U22" s="137"/>
    </row>
    <row r="23" spans="1:21" ht="15" x14ac:dyDescent="0.2">
      <c r="A23" s="47"/>
      <c r="B23" s="81" t="s">
        <v>271</v>
      </c>
      <c r="C23" s="76">
        <v>2205.4781376995024</v>
      </c>
      <c r="D23" s="71">
        <v>11.395506040642152</v>
      </c>
      <c r="E23" s="76">
        <v>2439.1177079669983</v>
      </c>
      <c r="F23" s="71">
        <v>10.92923168151348</v>
      </c>
      <c r="G23" s="77">
        <v>2.7880465775939496</v>
      </c>
      <c r="H23" s="71">
        <v>10.593601735322643</v>
      </c>
      <c r="I23" s="76">
        <v>233.63957026749586</v>
      </c>
      <c r="J23" s="75">
        <v>8</v>
      </c>
      <c r="K23" s="48"/>
      <c r="L23" s="97"/>
      <c r="M23" s="97"/>
      <c r="N23" s="97"/>
      <c r="O23" s="151"/>
      <c r="P23" s="174"/>
      <c r="Q23" s="174"/>
      <c r="R23" s="136"/>
      <c r="S23" s="137"/>
      <c r="T23" s="137"/>
      <c r="U23" s="137"/>
    </row>
    <row r="24" spans="1:21" ht="15" x14ac:dyDescent="0.2">
      <c r="A24" s="47"/>
      <c r="B24" s="81" t="s">
        <v>274</v>
      </c>
      <c r="C24" s="76">
        <v>1055.5432450989076</v>
      </c>
      <c r="D24" s="71">
        <v>14.86403289195864</v>
      </c>
      <c r="E24" s="76">
        <v>1953.6385771548005</v>
      </c>
      <c r="F24" s="71">
        <v>25.21736041764709</v>
      </c>
      <c r="G24" s="77">
        <v>2.2331170533921814</v>
      </c>
      <c r="H24" s="71">
        <v>85.083707960419815</v>
      </c>
      <c r="I24" s="76">
        <v>898.09533205589287</v>
      </c>
      <c r="J24" s="75">
        <v>9</v>
      </c>
      <c r="K24" s="48"/>
      <c r="L24" s="97"/>
      <c r="M24" s="97"/>
      <c r="N24" s="97"/>
      <c r="O24" s="151"/>
      <c r="P24" s="174"/>
      <c r="Q24" s="174"/>
      <c r="R24" s="136"/>
      <c r="S24" s="137"/>
      <c r="T24" s="137"/>
      <c r="U24" s="137"/>
    </row>
    <row r="25" spans="1:21" ht="15" x14ac:dyDescent="0.2">
      <c r="A25" s="47"/>
      <c r="B25" s="81" t="s">
        <v>259</v>
      </c>
      <c r="C25" s="76">
        <v>2079.7186183343852</v>
      </c>
      <c r="D25" s="71">
        <v>18.656541722737124</v>
      </c>
      <c r="E25" s="76">
        <v>1261.3787001794008</v>
      </c>
      <c r="F25" s="71">
        <v>10.586413370794801</v>
      </c>
      <c r="G25" s="77">
        <v>1.4418256882798481</v>
      </c>
      <c r="H25" s="71">
        <v>-39.348588359053124</v>
      </c>
      <c r="I25" s="76">
        <v>-818.33991815498439</v>
      </c>
      <c r="J25" s="75">
        <v>10</v>
      </c>
      <c r="K25" s="48"/>
      <c r="L25" s="97"/>
      <c r="M25" s="97"/>
      <c r="N25" s="97"/>
      <c r="O25" s="151"/>
      <c r="P25" s="174"/>
      <c r="Q25" s="174"/>
      <c r="R25" s="136"/>
      <c r="S25" s="137"/>
      <c r="T25" s="137"/>
      <c r="U25" s="137"/>
    </row>
    <row r="26" spans="1:21" ht="15" x14ac:dyDescent="0.2">
      <c r="A26" s="47"/>
      <c r="B26" s="81" t="s">
        <v>289</v>
      </c>
      <c r="C26" s="76">
        <v>457.88640607665639</v>
      </c>
      <c r="D26" s="71">
        <v>11.733248883237628</v>
      </c>
      <c r="E26" s="76">
        <v>798.03808394069983</v>
      </c>
      <c r="F26" s="71">
        <v>18.21071072193735</v>
      </c>
      <c r="G26" s="77">
        <v>0.91220171189483468</v>
      </c>
      <c r="H26" s="71">
        <v>74.287350170229232</v>
      </c>
      <c r="I26" s="76">
        <v>340.15167786404345</v>
      </c>
      <c r="J26" s="75">
        <v>11</v>
      </c>
      <c r="K26" s="48"/>
      <c r="L26" s="97"/>
      <c r="M26" s="97"/>
      <c r="N26" s="97"/>
      <c r="O26" s="151"/>
      <c r="P26" s="174"/>
      <c r="Q26" s="174"/>
      <c r="R26" s="136"/>
      <c r="S26" s="137"/>
      <c r="T26" s="137"/>
      <c r="U26" s="137"/>
    </row>
    <row r="27" spans="1:21" ht="15" x14ac:dyDescent="0.2">
      <c r="A27" s="47"/>
      <c r="B27" s="81" t="s">
        <v>276</v>
      </c>
      <c r="C27" s="76">
        <v>639.17583428511659</v>
      </c>
      <c r="D27" s="71">
        <v>12.87757359318103</v>
      </c>
      <c r="E27" s="76">
        <v>781.16416301179981</v>
      </c>
      <c r="F27" s="71">
        <v>13.941710665198933</v>
      </c>
      <c r="G27" s="77">
        <v>0.89291388607866173</v>
      </c>
      <c r="H27" s="71">
        <v>22.214283004846315</v>
      </c>
      <c r="I27" s="76">
        <v>141.98832872668322</v>
      </c>
      <c r="J27" s="75">
        <v>12</v>
      </c>
      <c r="K27" s="48"/>
      <c r="L27" s="97"/>
      <c r="M27" s="97"/>
      <c r="N27" s="97"/>
      <c r="O27" s="151"/>
      <c r="P27" s="174"/>
      <c r="Q27" s="174"/>
      <c r="R27" s="136"/>
      <c r="S27" s="137"/>
      <c r="T27" s="137"/>
      <c r="U27" s="137"/>
    </row>
    <row r="28" spans="1:21" ht="15" x14ac:dyDescent="0.2">
      <c r="A28" s="47"/>
      <c r="B28" s="81" t="s">
        <v>263</v>
      </c>
      <c r="C28" s="76">
        <v>685.94419995101316</v>
      </c>
      <c r="D28" s="71">
        <v>18.056014762211031</v>
      </c>
      <c r="E28" s="76">
        <v>659.49027542500005</v>
      </c>
      <c r="F28" s="71">
        <v>16.376344467621756</v>
      </c>
      <c r="G28" s="77">
        <v>0.7538338963098703</v>
      </c>
      <c r="H28" s="71">
        <v>-3.8565709175618523</v>
      </c>
      <c r="I28" s="76">
        <v>-26.453924526013111</v>
      </c>
      <c r="J28" s="75">
        <v>13</v>
      </c>
      <c r="K28" s="48"/>
      <c r="L28" s="97"/>
      <c r="M28" s="97"/>
      <c r="N28" s="97"/>
      <c r="O28" s="151"/>
      <c r="P28" s="174"/>
      <c r="Q28" s="174"/>
      <c r="R28" s="136"/>
      <c r="S28" s="137"/>
      <c r="T28" s="137"/>
      <c r="U28" s="137"/>
    </row>
    <row r="29" spans="1:21" ht="15" x14ac:dyDescent="0.2">
      <c r="A29" s="47"/>
      <c r="B29" s="81" t="s">
        <v>284</v>
      </c>
      <c r="C29" s="76">
        <v>483.29537570146067</v>
      </c>
      <c r="D29" s="71">
        <v>13.442136935907195</v>
      </c>
      <c r="E29" s="76">
        <v>630.18259373579997</v>
      </c>
      <c r="F29" s="71">
        <v>16.375823921847889</v>
      </c>
      <c r="G29" s="77">
        <v>0.72033359357175708</v>
      </c>
      <c r="H29" s="71">
        <v>30.392845745967545</v>
      </c>
      <c r="I29" s="76">
        <v>146.8872180343393</v>
      </c>
      <c r="J29" s="75">
        <v>14</v>
      </c>
      <c r="K29" s="48"/>
      <c r="L29" s="97"/>
      <c r="M29" s="97"/>
      <c r="N29" s="97"/>
      <c r="O29" s="151"/>
      <c r="P29" s="174"/>
      <c r="Q29" s="174"/>
      <c r="R29" s="136"/>
      <c r="S29" s="137"/>
      <c r="T29" s="137"/>
      <c r="U29" s="137"/>
    </row>
    <row r="30" spans="1:21" ht="15" x14ac:dyDescent="0.2">
      <c r="A30" s="47"/>
      <c r="B30" s="81" t="s">
        <v>267</v>
      </c>
      <c r="C30" s="76">
        <v>333.57590199273977</v>
      </c>
      <c r="D30" s="71">
        <v>14.586469382691137</v>
      </c>
      <c r="E30" s="76">
        <v>625.39853677090002</v>
      </c>
      <c r="F30" s="71">
        <v>24.616159826729593</v>
      </c>
      <c r="G30" s="77">
        <v>0.71486515160012254</v>
      </c>
      <c r="H30" s="71">
        <v>87.4831284378905</v>
      </c>
      <c r="I30" s="76">
        <v>291.82263477816025</v>
      </c>
      <c r="J30" s="75">
        <v>15</v>
      </c>
      <c r="K30" s="48"/>
      <c r="L30" s="97"/>
      <c r="M30" s="97"/>
      <c r="N30" s="97"/>
      <c r="O30" s="151"/>
      <c r="P30" s="174"/>
      <c r="Q30" s="174"/>
      <c r="R30" s="136"/>
      <c r="S30" s="137"/>
      <c r="T30" s="137"/>
      <c r="U30" s="137"/>
    </row>
    <row r="31" spans="1:21" ht="15" x14ac:dyDescent="0.2">
      <c r="A31" s="47"/>
      <c r="B31" s="81" t="s">
        <v>262</v>
      </c>
      <c r="C31" s="76">
        <v>719.25560772371091</v>
      </c>
      <c r="D31" s="71">
        <v>17.051896498506924</v>
      </c>
      <c r="E31" s="76">
        <v>599.24135603570005</v>
      </c>
      <c r="F31" s="71">
        <v>13.124628315929328</v>
      </c>
      <c r="G31" s="77">
        <v>0.68496604587427978</v>
      </c>
      <c r="H31" s="71">
        <v>-16.68589725255395</v>
      </c>
      <c r="I31" s="76">
        <v>-120.01425168801086</v>
      </c>
      <c r="J31" s="75">
        <v>16</v>
      </c>
      <c r="K31" s="48"/>
      <c r="L31" s="97"/>
      <c r="M31" s="97"/>
      <c r="N31" s="97"/>
      <c r="O31" s="151"/>
      <c r="P31" s="174"/>
      <c r="Q31" s="174"/>
      <c r="R31" s="136"/>
      <c r="S31" s="137"/>
      <c r="T31" s="137"/>
      <c r="U31" s="137"/>
    </row>
    <row r="32" spans="1:21" ht="15" x14ac:dyDescent="0.2">
      <c r="A32" s="47"/>
      <c r="B32" s="81" t="s">
        <v>258</v>
      </c>
      <c r="C32" s="41">
        <v>399.23557409223304</v>
      </c>
      <c r="D32" s="69">
        <v>14.243630355355336</v>
      </c>
      <c r="E32" s="41">
        <v>429.24787559160006</v>
      </c>
      <c r="F32" s="69">
        <v>15.143783661714075</v>
      </c>
      <c r="G32" s="73">
        <v>0.49065408634179225</v>
      </c>
      <c r="H32" s="69">
        <v>7.5174416928170507</v>
      </c>
      <c r="I32" s="41">
        <v>30.012301499367027</v>
      </c>
      <c r="J32" s="42">
        <v>17</v>
      </c>
      <c r="K32" s="48"/>
      <c r="L32" s="97"/>
      <c r="M32" s="425"/>
      <c r="N32" s="425"/>
      <c r="O32" s="151"/>
      <c r="P32" s="174"/>
      <c r="Q32" s="174"/>
      <c r="R32" s="136"/>
      <c r="S32" s="137"/>
      <c r="T32" s="137"/>
      <c r="U32" s="137"/>
    </row>
    <row r="33" spans="1:21" ht="15" x14ac:dyDescent="0.2">
      <c r="A33" s="47"/>
      <c r="B33" s="81" t="s">
        <v>286</v>
      </c>
      <c r="C33" s="76">
        <v>205.10857303078507</v>
      </c>
      <c r="D33" s="71">
        <v>10.671181753134777</v>
      </c>
      <c r="E33" s="76">
        <v>422.88404130179993</v>
      </c>
      <c r="F33" s="71">
        <v>20.140959995530036</v>
      </c>
      <c r="G33" s="77">
        <v>0.48337987142625183</v>
      </c>
      <c r="H33" s="71">
        <v>106.17570248432698</v>
      </c>
      <c r="I33" s="76">
        <v>217.77546827101486</v>
      </c>
      <c r="J33" s="75">
        <v>18</v>
      </c>
      <c r="K33" s="48"/>
      <c r="L33" s="97"/>
      <c r="M33" s="97"/>
      <c r="N33" s="97"/>
      <c r="O33" s="151"/>
      <c r="P33" s="174"/>
      <c r="Q33" s="174"/>
      <c r="R33" s="136"/>
      <c r="S33" s="137"/>
      <c r="T33" s="137"/>
      <c r="U33" s="137"/>
    </row>
    <row r="34" spans="1:21" ht="15" x14ac:dyDescent="0.2">
      <c r="A34" s="47"/>
      <c r="B34" s="81" t="s">
        <v>288</v>
      </c>
      <c r="C34" s="76">
        <v>534.26468481235247</v>
      </c>
      <c r="D34" s="71">
        <v>16.420284037823642</v>
      </c>
      <c r="E34" s="76">
        <v>272.41551206330001</v>
      </c>
      <c r="F34" s="71">
        <v>9.3720314133937439</v>
      </c>
      <c r="G34" s="77">
        <v>0.31138601208575339</v>
      </c>
      <c r="H34" s="71">
        <v>-49.011132532748377</v>
      </c>
      <c r="I34" s="76">
        <v>-261.84917274905246</v>
      </c>
      <c r="J34" s="75">
        <v>19</v>
      </c>
      <c r="K34" s="48"/>
      <c r="L34" s="97"/>
      <c r="M34" s="97"/>
      <c r="N34" s="97"/>
      <c r="O34" s="151"/>
      <c r="P34" s="174"/>
      <c r="Q34" s="174"/>
      <c r="R34" s="136"/>
      <c r="S34" s="137"/>
      <c r="T34" s="137"/>
      <c r="U34" s="137"/>
    </row>
    <row r="35" spans="1:21" ht="15" x14ac:dyDescent="0.2">
      <c r="A35" s="47"/>
      <c r="B35" s="81" t="s">
        <v>287</v>
      </c>
      <c r="C35" s="76">
        <v>392.48512374524398</v>
      </c>
      <c r="D35" s="71">
        <v>9.4089329063820113</v>
      </c>
      <c r="E35" s="76">
        <v>193.00481294779999</v>
      </c>
      <c r="F35" s="71">
        <v>4.2511460047799261</v>
      </c>
      <c r="G35" s="77">
        <v>0.22061518656546725</v>
      </c>
      <c r="H35" s="71">
        <v>-50.824935450782483</v>
      </c>
      <c r="I35" s="76">
        <v>-199.48031079744399</v>
      </c>
      <c r="J35" s="75">
        <v>20</v>
      </c>
      <c r="K35" s="48"/>
      <c r="L35" s="97"/>
      <c r="M35" s="97"/>
      <c r="N35" s="97"/>
      <c r="O35" s="151"/>
      <c r="P35" s="174"/>
      <c r="Q35" s="174"/>
      <c r="R35" s="136"/>
      <c r="S35" s="137"/>
      <c r="T35" s="137"/>
      <c r="U35" s="137"/>
    </row>
    <row r="36" spans="1:21" ht="15" x14ac:dyDescent="0.2">
      <c r="A36" s="47"/>
      <c r="B36" s="82"/>
      <c r="C36" s="242"/>
      <c r="D36" s="243"/>
      <c r="E36" s="242"/>
      <c r="F36" s="243"/>
      <c r="G36" s="244"/>
      <c r="H36" s="243"/>
      <c r="I36" s="242"/>
      <c r="J36" s="245"/>
      <c r="K36" s="48"/>
      <c r="L36" s="97"/>
      <c r="M36" s="97"/>
      <c r="N36" s="97"/>
      <c r="O36" s="151"/>
      <c r="P36" s="174"/>
      <c r="Q36" s="174"/>
      <c r="R36" s="136"/>
      <c r="S36" s="137"/>
      <c r="T36" s="137"/>
      <c r="U36" s="137"/>
    </row>
    <row r="37" spans="1:21" ht="15" x14ac:dyDescent="0.2">
      <c r="A37" s="47"/>
      <c r="B37" s="39" t="s">
        <v>280</v>
      </c>
      <c r="C37" s="242"/>
      <c r="D37" s="243"/>
      <c r="E37" s="242"/>
      <c r="F37" s="243"/>
      <c r="G37" s="244"/>
      <c r="H37" s="243"/>
      <c r="I37" s="242"/>
      <c r="J37" s="245"/>
      <c r="K37" s="48"/>
      <c r="L37" s="97"/>
      <c r="M37" s="97"/>
      <c r="N37" s="97"/>
      <c r="O37" s="151"/>
      <c r="P37" s="174"/>
      <c r="Q37" s="174"/>
      <c r="R37" s="136"/>
      <c r="S37" s="137"/>
      <c r="T37" s="137"/>
      <c r="U37" s="137"/>
    </row>
    <row r="38" spans="1:21" ht="15" x14ac:dyDescent="0.2">
      <c r="A38" s="47"/>
      <c r="B38" s="81" t="s">
        <v>268</v>
      </c>
      <c r="C38" s="76">
        <v>6258.2509499494854</v>
      </c>
      <c r="D38" s="71">
        <v>20.41484926118461</v>
      </c>
      <c r="E38" s="76">
        <v>3445.5360588420008</v>
      </c>
      <c r="F38" s="71">
        <v>10.406293291978752</v>
      </c>
      <c r="G38" s="77">
        <v>30.872508758374721</v>
      </c>
      <c r="H38" s="71">
        <v>-44.944105207704844</v>
      </c>
      <c r="I38" s="76">
        <v>-2812.7148911074846</v>
      </c>
      <c r="J38" s="75">
        <v>1</v>
      </c>
      <c r="K38" s="48"/>
      <c r="L38" s="97"/>
      <c r="M38" s="97"/>
      <c r="N38" s="97"/>
      <c r="O38" s="151"/>
      <c r="P38" s="174"/>
      <c r="Q38" s="174"/>
      <c r="R38" s="136"/>
      <c r="S38" s="137"/>
      <c r="T38" s="137"/>
      <c r="U38" s="137"/>
    </row>
    <row r="39" spans="1:21" ht="15" x14ac:dyDescent="0.2">
      <c r="A39" s="47"/>
      <c r="B39" s="81" t="s">
        <v>273</v>
      </c>
      <c r="C39" s="76">
        <v>1125.4294193295902</v>
      </c>
      <c r="D39" s="71">
        <v>24.213231839501415</v>
      </c>
      <c r="E39" s="76">
        <v>1625.8856048383061</v>
      </c>
      <c r="F39" s="71">
        <v>31.262387793434449</v>
      </c>
      <c r="G39" s="77">
        <v>14.568173636341486</v>
      </c>
      <c r="H39" s="71">
        <v>44.468020554041843</v>
      </c>
      <c r="I39" s="76">
        <v>500.45618550871586</v>
      </c>
      <c r="J39" s="75">
        <v>2</v>
      </c>
      <c r="K39" s="48"/>
      <c r="L39" s="97"/>
      <c r="M39" s="97"/>
      <c r="N39" s="97"/>
      <c r="O39" s="151"/>
      <c r="P39" s="174"/>
      <c r="Q39" s="174"/>
      <c r="R39" s="136"/>
      <c r="S39" s="137"/>
      <c r="T39" s="137"/>
      <c r="U39" s="137"/>
    </row>
    <row r="40" spans="1:21" ht="15" x14ac:dyDescent="0.2">
      <c r="A40" s="47"/>
      <c r="B40" s="81" t="s">
        <v>277</v>
      </c>
      <c r="C40" s="76">
        <v>1577.3854518369803</v>
      </c>
      <c r="D40" s="71">
        <v>20.04769737509972</v>
      </c>
      <c r="E40" s="76">
        <v>1249.1228409509997</v>
      </c>
      <c r="F40" s="71">
        <v>15.856050486031787</v>
      </c>
      <c r="G40" s="77">
        <v>11.192323977740159</v>
      </c>
      <c r="H40" s="71">
        <v>-20.810551441544924</v>
      </c>
      <c r="I40" s="76">
        <v>-328.26261088598062</v>
      </c>
      <c r="J40" s="75">
        <v>3</v>
      </c>
      <c r="K40" s="48"/>
      <c r="L40" s="97"/>
      <c r="M40" s="97"/>
      <c r="N40" s="97"/>
      <c r="O40" s="151"/>
      <c r="P40" s="174"/>
      <c r="Q40" s="174"/>
      <c r="R40" s="136"/>
      <c r="S40" s="137"/>
      <c r="T40" s="137"/>
      <c r="U40" s="137"/>
    </row>
    <row r="41" spans="1:21" ht="15" x14ac:dyDescent="0.2">
      <c r="A41" s="47"/>
      <c r="B41" s="39" t="s">
        <v>269</v>
      </c>
      <c r="C41" s="40">
        <v>849.67129001412377</v>
      </c>
      <c r="D41" s="70">
        <v>13.402854562891205</v>
      </c>
      <c r="E41" s="40">
        <v>1169.0122931011999</v>
      </c>
      <c r="F41" s="70">
        <v>17.25945030099944</v>
      </c>
      <c r="G41" s="74">
        <v>10.474521711882476</v>
      </c>
      <c r="H41" s="70">
        <v>37.58406419519811</v>
      </c>
      <c r="I41" s="40">
        <v>319.34100308707616</v>
      </c>
      <c r="J41" s="67">
        <v>4</v>
      </c>
      <c r="K41" s="48"/>
      <c r="L41" s="97"/>
      <c r="M41" s="97"/>
      <c r="N41" s="97"/>
      <c r="O41" s="151"/>
      <c r="P41" s="174"/>
      <c r="Q41" s="174"/>
      <c r="R41" s="136"/>
      <c r="S41" s="137"/>
      <c r="T41" s="137"/>
      <c r="U41" s="137"/>
    </row>
    <row r="42" spans="1:21" ht="15" x14ac:dyDescent="0.2">
      <c r="A42" s="47"/>
      <c r="B42" s="81" t="s">
        <v>270</v>
      </c>
      <c r="C42" s="76">
        <v>826.2662407837222</v>
      </c>
      <c r="D42" s="71">
        <v>14.116788581582371</v>
      </c>
      <c r="E42" s="76">
        <v>988.74827480149997</v>
      </c>
      <c r="F42" s="71">
        <v>14.232863871609174</v>
      </c>
      <c r="G42" s="77">
        <v>8.8593296521460001</v>
      </c>
      <c r="H42" s="71">
        <v>19.664610024931186</v>
      </c>
      <c r="I42" s="76">
        <v>162.48203401777778</v>
      </c>
      <c r="J42" s="75">
        <v>5</v>
      </c>
      <c r="K42" s="48"/>
      <c r="L42" s="97"/>
      <c r="M42" s="97"/>
      <c r="N42" s="97"/>
      <c r="O42" s="151"/>
      <c r="P42" s="174"/>
      <c r="Q42" s="174"/>
      <c r="R42" s="136"/>
      <c r="S42" s="137"/>
      <c r="T42" s="137"/>
      <c r="U42" s="137"/>
    </row>
    <row r="43" spans="1:21" ht="15" x14ac:dyDescent="0.2">
      <c r="A43" s="47"/>
      <c r="B43" s="81" t="s">
        <v>278</v>
      </c>
      <c r="C43" s="76">
        <v>690.6647333694807</v>
      </c>
      <c r="D43" s="71">
        <v>13.509081330026598</v>
      </c>
      <c r="E43" s="76">
        <v>913.64343568300012</v>
      </c>
      <c r="F43" s="71">
        <v>15.168976895050745</v>
      </c>
      <c r="G43" s="77">
        <v>8.1863792711647925</v>
      </c>
      <c r="H43" s="71">
        <v>32.284651516184184</v>
      </c>
      <c r="I43" s="76">
        <v>222.97870231351942</v>
      </c>
      <c r="J43" s="75">
        <v>6</v>
      </c>
      <c r="K43" s="48"/>
      <c r="L43" s="97"/>
      <c r="M43" s="97"/>
      <c r="N43" s="97"/>
      <c r="O43" s="151"/>
      <c r="P43" s="174"/>
      <c r="Q43" s="174"/>
      <c r="R43" s="136"/>
      <c r="S43" s="137"/>
      <c r="T43" s="137"/>
      <c r="U43" s="137"/>
    </row>
    <row r="44" spans="1:21" ht="15" x14ac:dyDescent="0.2">
      <c r="A44" s="47"/>
      <c r="B44" s="82" t="s">
        <v>261</v>
      </c>
      <c r="C44" s="76">
        <v>860.70635496622333</v>
      </c>
      <c r="D44" s="71">
        <v>22.375207365627162</v>
      </c>
      <c r="E44" s="76">
        <v>771.93579988629995</v>
      </c>
      <c r="F44" s="71">
        <v>18.374066660534478</v>
      </c>
      <c r="G44" s="77">
        <v>6.9166580572377692</v>
      </c>
      <c r="H44" s="71">
        <v>-10.313686493392627</v>
      </c>
      <c r="I44" s="76">
        <v>-88.770555079923383</v>
      </c>
      <c r="J44" s="75">
        <v>7</v>
      </c>
      <c r="K44" s="48"/>
      <c r="L44" s="97"/>
      <c r="M44" s="97"/>
      <c r="N44" s="97"/>
      <c r="O44" s="151"/>
      <c r="P44" s="174"/>
      <c r="Q44" s="174"/>
      <c r="R44" s="136"/>
      <c r="S44" s="137"/>
      <c r="T44" s="137"/>
      <c r="U44" s="137"/>
    </row>
    <row r="45" spans="1:21" ht="15" x14ac:dyDescent="0.2">
      <c r="A45" s="47"/>
      <c r="B45" s="82" t="s">
        <v>282</v>
      </c>
      <c r="C45" s="76">
        <v>382.9733680305568</v>
      </c>
      <c r="D45" s="71">
        <v>17.350177600313764</v>
      </c>
      <c r="E45" s="76">
        <v>388.6471725374999</v>
      </c>
      <c r="F45" s="71">
        <v>15.403342563859464</v>
      </c>
      <c r="G45" s="77">
        <v>3.4823357042776322</v>
      </c>
      <c r="H45" s="71">
        <v>1.4815141157518807</v>
      </c>
      <c r="I45" s="76">
        <v>5.6738045069430996</v>
      </c>
      <c r="J45" s="75">
        <v>8</v>
      </c>
      <c r="K45" s="48"/>
      <c r="L45" s="97"/>
      <c r="M45" s="97"/>
      <c r="N45" s="97"/>
      <c r="O45" s="151"/>
      <c r="P45" s="174"/>
      <c r="Q45" s="174"/>
      <c r="R45" s="136"/>
      <c r="S45" s="137"/>
      <c r="T45" s="137"/>
      <c r="U45" s="137"/>
    </row>
    <row r="46" spans="1:21" ht="15" x14ac:dyDescent="0.2">
      <c r="A46" s="47"/>
      <c r="B46" s="81" t="s">
        <v>285</v>
      </c>
      <c r="C46" s="76">
        <v>456.74194621880122</v>
      </c>
      <c r="D46" s="71">
        <v>37.063817879475778</v>
      </c>
      <c r="E46" s="76">
        <v>294</v>
      </c>
      <c r="F46" s="71">
        <v>26.775956284153008</v>
      </c>
      <c r="G46" s="77">
        <v>2.6342831478050663</v>
      </c>
      <c r="H46" s="71">
        <v>-35.631048903233435</v>
      </c>
      <c r="I46" s="76">
        <v>-162.74194621880122</v>
      </c>
      <c r="J46" s="75">
        <v>9</v>
      </c>
      <c r="K46" s="48"/>
      <c r="L46" s="97"/>
      <c r="M46" s="97"/>
      <c r="N46" s="97"/>
      <c r="O46" s="151"/>
      <c r="P46" s="174"/>
      <c r="Q46" s="174"/>
      <c r="R46" s="136"/>
      <c r="S46" s="137"/>
      <c r="T46" s="137"/>
      <c r="U46" s="137"/>
    </row>
    <row r="47" spans="1:21" ht="15" x14ac:dyDescent="0.2">
      <c r="A47" s="47"/>
      <c r="B47" s="81" t="s">
        <v>290</v>
      </c>
      <c r="C47" s="76">
        <v>249.64811915426489</v>
      </c>
      <c r="D47" s="71">
        <v>24.320604491699804</v>
      </c>
      <c r="E47" s="76">
        <v>211</v>
      </c>
      <c r="F47" s="71">
        <v>23.868778280542987</v>
      </c>
      <c r="G47" s="77">
        <v>1.8905909666220033</v>
      </c>
      <c r="H47" s="71">
        <v>-15.481037584097756</v>
      </c>
      <c r="I47" s="76">
        <v>-38.64811915426489</v>
      </c>
      <c r="J47" s="75">
        <v>10</v>
      </c>
      <c r="K47" s="48"/>
      <c r="L47" s="97"/>
      <c r="M47" s="97"/>
      <c r="N47" s="97"/>
      <c r="O47" s="151"/>
      <c r="P47" s="174"/>
      <c r="Q47" s="174"/>
      <c r="R47" s="136"/>
      <c r="S47" s="137"/>
      <c r="T47" s="137"/>
      <c r="U47" s="137"/>
    </row>
    <row r="48" spans="1:21" ht="15" x14ac:dyDescent="0.2">
      <c r="A48" s="47"/>
      <c r="B48" s="82" t="s">
        <v>283</v>
      </c>
      <c r="C48" s="76">
        <v>168.6568084346859</v>
      </c>
      <c r="D48" s="71">
        <v>12.981574224164344</v>
      </c>
      <c r="E48" s="76">
        <v>103</v>
      </c>
      <c r="F48" s="71">
        <v>13.02149178255373</v>
      </c>
      <c r="G48" s="77">
        <v>0.92289511640789734</v>
      </c>
      <c r="H48" s="71">
        <v>-38.92923685918803</v>
      </c>
      <c r="I48" s="76">
        <v>-65.6568084346859</v>
      </c>
      <c r="J48" s="75">
        <v>11</v>
      </c>
      <c r="K48" s="48"/>
      <c r="L48" s="97"/>
      <c r="M48" s="97"/>
      <c r="N48" s="97"/>
      <c r="O48" s="151"/>
      <c r="P48" s="174"/>
      <c r="Q48" s="174"/>
      <c r="R48" s="136"/>
      <c r="S48" s="137"/>
      <c r="T48" s="137"/>
      <c r="U48" s="137"/>
    </row>
    <row r="49" spans="1:17" x14ac:dyDescent="0.2">
      <c r="A49" s="47"/>
      <c r="B49" s="43"/>
      <c r="C49" s="43"/>
      <c r="D49" s="43"/>
      <c r="E49" s="72"/>
      <c r="F49" s="43"/>
      <c r="G49" s="43"/>
      <c r="H49" s="43"/>
      <c r="I49" s="43"/>
      <c r="J49" s="43"/>
      <c r="K49" s="48"/>
      <c r="P49" s="137"/>
      <c r="Q49" s="137"/>
    </row>
    <row r="50" spans="1:17" x14ac:dyDescent="0.2">
      <c r="A50" s="47"/>
      <c r="B50" s="43"/>
      <c r="C50" s="43"/>
      <c r="D50" s="43"/>
      <c r="E50" s="43"/>
      <c r="F50" s="43"/>
      <c r="G50" s="43"/>
      <c r="H50" s="43"/>
      <c r="I50" s="43"/>
      <c r="J50" s="43"/>
      <c r="K50" s="48"/>
      <c r="P50" s="137"/>
      <c r="Q50" s="137"/>
    </row>
    <row r="51" spans="1:17" x14ac:dyDescent="0.2">
      <c r="A51" s="188" t="s">
        <v>135</v>
      </c>
      <c r="B51" s="189"/>
      <c r="C51" s="189"/>
      <c r="D51" s="189"/>
      <c r="E51" s="189"/>
      <c r="F51" s="50"/>
      <c r="G51" s="50"/>
      <c r="H51" s="50"/>
      <c r="I51" s="50"/>
      <c r="J51" s="50"/>
      <c r="K51" s="51"/>
      <c r="P51" s="137"/>
      <c r="Q51" s="137"/>
    </row>
  </sheetData>
  <sortState ref="B38:N48">
    <sortCondition descending="1" ref="E38:E48"/>
  </sortState>
  <mergeCells count="8">
    <mergeCell ref="C8:J8"/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44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U51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28515625" style="13" customWidth="1"/>
    <col min="3" max="4" width="12.42578125" style="13" customWidth="1"/>
    <col min="5" max="5" width="11.5703125" style="13" customWidth="1"/>
    <col min="6" max="6" width="12.28515625" style="13" customWidth="1"/>
    <col min="7" max="7" width="16.7109375" style="13" customWidth="1"/>
    <col min="8" max="8" width="8.85546875" style="13" customWidth="1"/>
    <col min="9" max="9" width="11.85546875" style="13" customWidth="1"/>
    <col min="10" max="10" width="11.28515625" style="13" customWidth="1"/>
    <col min="11" max="11" width="1.85546875" style="13" customWidth="1"/>
    <col min="12" max="12" width="3" style="78" customWidth="1"/>
    <col min="13" max="13" width="11.42578125" style="13" customWidth="1"/>
    <col min="14" max="14" width="12.7109375" style="13" customWidth="1"/>
    <col min="15" max="15" width="7.85546875" style="13" customWidth="1"/>
    <col min="16" max="18" width="9.42578125" style="13" customWidth="1"/>
    <col min="19" max="21" width="14.5703125" style="13" bestFit="1" customWidth="1"/>
    <col min="22" max="16384" width="11.42578125" style="13"/>
  </cols>
  <sheetData>
    <row r="1" spans="1:16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6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16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16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16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9"/>
    </row>
    <row r="6" spans="1:16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16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16" ht="15" x14ac:dyDescent="0.25">
      <c r="A8" s="47"/>
      <c r="B8" s="58"/>
      <c r="C8" s="581" t="s">
        <v>251</v>
      </c>
      <c r="D8" s="581"/>
      <c r="E8" s="581"/>
      <c r="F8" s="581"/>
      <c r="G8" s="581"/>
      <c r="H8" s="581"/>
      <c r="I8" s="581"/>
      <c r="J8" s="581"/>
      <c r="K8" s="48"/>
    </row>
    <row r="9" spans="1:16" ht="15" x14ac:dyDescent="0.25">
      <c r="A9" s="47"/>
      <c r="B9" s="58"/>
      <c r="C9" s="581" t="s">
        <v>317</v>
      </c>
      <c r="D9" s="581"/>
      <c r="E9" s="581"/>
      <c r="F9" s="581"/>
      <c r="G9" s="581"/>
      <c r="H9" s="581"/>
      <c r="I9" s="581"/>
      <c r="J9" s="581"/>
      <c r="K9" s="48"/>
    </row>
    <row r="10" spans="1:16" ht="15" x14ac:dyDescent="0.25">
      <c r="A10" s="47"/>
      <c r="C10" s="581" t="s">
        <v>143</v>
      </c>
      <c r="D10" s="581"/>
      <c r="E10" s="581"/>
      <c r="F10" s="581"/>
      <c r="G10" s="581"/>
      <c r="H10" s="581"/>
      <c r="I10" s="581"/>
      <c r="J10" s="581"/>
      <c r="K10" s="48"/>
    </row>
    <row r="11" spans="1:16" ht="15" x14ac:dyDescent="0.25">
      <c r="A11" s="47"/>
      <c r="B11" s="90"/>
      <c r="C11" s="90"/>
      <c r="D11" s="90"/>
      <c r="E11" s="90"/>
      <c r="F11" s="90"/>
      <c r="G11" s="90"/>
      <c r="H11" s="90"/>
      <c r="I11" s="90"/>
      <c r="J11" s="90"/>
      <c r="K11" s="48"/>
      <c r="M11" s="137"/>
      <c r="N11" s="137"/>
      <c r="O11" s="137"/>
    </row>
    <row r="12" spans="1:16" ht="21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96</v>
      </c>
      <c r="I12" s="582"/>
      <c r="J12" s="593" t="s">
        <v>100</v>
      </c>
      <c r="K12" s="48"/>
      <c r="M12" s="137"/>
      <c r="N12" s="137"/>
      <c r="O12" s="137"/>
    </row>
    <row r="13" spans="1:16" ht="42" customHeight="1" x14ac:dyDescent="0.2">
      <c r="A13" s="47"/>
      <c r="B13" s="43"/>
      <c r="C13" s="272" t="s">
        <v>76</v>
      </c>
      <c r="D13" s="272" t="s">
        <v>308</v>
      </c>
      <c r="E13" s="272" t="s">
        <v>76</v>
      </c>
      <c r="F13" s="272" t="s">
        <v>309</v>
      </c>
      <c r="G13" s="583"/>
      <c r="H13" s="91" t="s">
        <v>0</v>
      </c>
      <c r="I13" s="14" t="s">
        <v>76</v>
      </c>
      <c r="J13" s="593"/>
      <c r="K13" s="48"/>
      <c r="M13" s="137"/>
      <c r="N13" s="137"/>
      <c r="O13" s="137"/>
    </row>
    <row r="14" spans="1:16" ht="15" customHeight="1" x14ac:dyDescent="0.25">
      <c r="A14" s="47"/>
      <c r="B14" s="43"/>
      <c r="C14" s="311"/>
      <c r="D14" s="311"/>
      <c r="E14" s="311"/>
      <c r="F14" s="311"/>
      <c r="G14" s="306"/>
      <c r="H14" s="306"/>
      <c r="I14" s="307"/>
      <c r="J14" s="310"/>
      <c r="K14" s="48"/>
      <c r="M14" s="137"/>
      <c r="N14" s="137"/>
      <c r="O14" s="137"/>
    </row>
    <row r="15" spans="1:16" ht="15" customHeight="1" x14ac:dyDescent="0.25">
      <c r="A15" s="47"/>
      <c r="B15" s="57" t="s">
        <v>281</v>
      </c>
      <c r="C15" s="311"/>
      <c r="D15" s="311"/>
      <c r="E15" s="311"/>
      <c r="F15" s="311"/>
      <c r="G15" s="306"/>
      <c r="H15" s="306"/>
      <c r="I15" s="307"/>
      <c r="J15" s="310"/>
      <c r="K15" s="48"/>
      <c r="M15" s="135"/>
      <c r="N15" s="136">
        <f>SUM(E16:E35)</f>
        <v>269360.21909067052</v>
      </c>
      <c r="O15" s="136">
        <f>SUM(E38:E48)</f>
        <v>54300.31736619446</v>
      </c>
      <c r="P15" s="133"/>
    </row>
    <row r="16" spans="1:16" ht="15" customHeight="1" x14ac:dyDescent="0.25">
      <c r="A16" s="47"/>
      <c r="B16" s="43" t="s">
        <v>275</v>
      </c>
      <c r="C16" s="448">
        <v>98055.74796557767</v>
      </c>
      <c r="D16" s="449">
        <v>65.351195155898836</v>
      </c>
      <c r="E16" s="448">
        <v>89356.603725080015</v>
      </c>
      <c r="F16" s="449">
        <v>56.764545591276729</v>
      </c>
      <c r="G16" s="403">
        <v>33.173645323996901</v>
      </c>
      <c r="H16" s="403">
        <v>-8.8716311088172795</v>
      </c>
      <c r="I16" s="421">
        <v>-8699.1442404976551</v>
      </c>
      <c r="J16" s="339">
        <v>1</v>
      </c>
      <c r="K16" s="48"/>
      <c r="M16" s="137"/>
      <c r="N16" s="137"/>
      <c r="O16" s="137"/>
    </row>
    <row r="17" spans="1:15" ht="15" customHeight="1" x14ac:dyDescent="0.25">
      <c r="A17" s="47"/>
      <c r="B17" s="43" t="s">
        <v>266</v>
      </c>
      <c r="C17" s="448">
        <v>25093.918169182885</v>
      </c>
      <c r="D17" s="449">
        <v>71.406436572877425</v>
      </c>
      <c r="E17" s="448">
        <v>26067.644545419043</v>
      </c>
      <c r="F17" s="449">
        <v>68.870102752529149</v>
      </c>
      <c r="G17" s="403">
        <v>9.67761484358026</v>
      </c>
      <c r="H17" s="403">
        <v>3.8803281722340266</v>
      </c>
      <c r="I17" s="421">
        <v>973.7263762361581</v>
      </c>
      <c r="J17" s="339">
        <v>2</v>
      </c>
      <c r="K17" s="48"/>
      <c r="M17" s="137"/>
      <c r="N17" s="137"/>
      <c r="O17" s="137"/>
    </row>
    <row r="18" spans="1:15" ht="15" customHeight="1" x14ac:dyDescent="0.25">
      <c r="A18" s="47"/>
      <c r="B18" s="43" t="s">
        <v>264</v>
      </c>
      <c r="C18" s="448">
        <v>24896.625526702039</v>
      </c>
      <c r="D18" s="449">
        <v>73.62744803062597</v>
      </c>
      <c r="E18" s="448">
        <v>25918.573176520043</v>
      </c>
      <c r="F18" s="449">
        <v>67.719852801878289</v>
      </c>
      <c r="G18" s="403">
        <v>9.6222720875481169</v>
      </c>
      <c r="H18" s="403">
        <v>4.1047637107364254</v>
      </c>
      <c r="I18" s="421">
        <v>1021.9476498180047</v>
      </c>
      <c r="J18" s="339">
        <v>3</v>
      </c>
      <c r="K18" s="48"/>
      <c r="M18" s="137"/>
      <c r="N18" s="137"/>
      <c r="O18" s="137"/>
    </row>
    <row r="19" spans="1:15" ht="15" customHeight="1" x14ac:dyDescent="0.25">
      <c r="A19" s="47"/>
      <c r="B19" s="83" t="s">
        <v>279</v>
      </c>
      <c r="C19" s="423">
        <v>20273.92719592966</v>
      </c>
      <c r="D19" s="77">
        <v>67.303514187483955</v>
      </c>
      <c r="E19" s="423">
        <v>21830.061051135024</v>
      </c>
      <c r="F19" s="77">
        <v>65.361379208920638</v>
      </c>
      <c r="G19" s="403">
        <v>8.1044116777268851</v>
      </c>
      <c r="H19" s="403">
        <v>7.6755422872278212</v>
      </c>
      <c r="I19" s="421">
        <v>1556.1338552053639</v>
      </c>
      <c r="J19" s="339">
        <v>4</v>
      </c>
      <c r="K19" s="48"/>
      <c r="M19" s="137"/>
      <c r="N19" s="137"/>
      <c r="O19" s="137"/>
    </row>
    <row r="20" spans="1:15" ht="15" customHeight="1" x14ac:dyDescent="0.25">
      <c r="A20" s="47"/>
      <c r="B20" s="43" t="s">
        <v>260</v>
      </c>
      <c r="C20" s="448">
        <v>14742.130113524565</v>
      </c>
      <c r="D20" s="449">
        <v>50.674872101324006</v>
      </c>
      <c r="E20" s="448">
        <v>20142.01303239703</v>
      </c>
      <c r="F20" s="449">
        <v>60.38458451185906</v>
      </c>
      <c r="G20" s="403">
        <v>7.4777237338142122</v>
      </c>
      <c r="H20" s="403">
        <v>36.628919140515272</v>
      </c>
      <c r="I20" s="421">
        <v>5399.8829188724649</v>
      </c>
      <c r="J20" s="339">
        <v>5</v>
      </c>
      <c r="K20" s="48"/>
      <c r="M20" s="137"/>
      <c r="N20" s="137"/>
      <c r="O20" s="137"/>
    </row>
    <row r="21" spans="1:15" ht="15" customHeight="1" x14ac:dyDescent="0.25">
      <c r="A21" s="47"/>
      <c r="B21" s="43" t="s">
        <v>272</v>
      </c>
      <c r="C21" s="448">
        <v>13079.928831626754</v>
      </c>
      <c r="D21" s="449">
        <v>59.987247168783433</v>
      </c>
      <c r="E21" s="448">
        <v>17335.660236179883</v>
      </c>
      <c r="F21" s="449">
        <v>70.717202244440642</v>
      </c>
      <c r="G21" s="403">
        <v>6.435865063780799</v>
      </c>
      <c r="H21" s="403">
        <v>32.536349848195954</v>
      </c>
      <c r="I21" s="421">
        <v>4255.7314045531293</v>
      </c>
      <c r="J21" s="339">
        <v>6</v>
      </c>
      <c r="K21" s="48"/>
      <c r="M21" s="137"/>
      <c r="N21" s="137"/>
      <c r="O21" s="137"/>
    </row>
    <row r="22" spans="1:15" ht="15" customHeight="1" x14ac:dyDescent="0.25">
      <c r="A22" s="47"/>
      <c r="B22" s="43" t="s">
        <v>271</v>
      </c>
      <c r="C22" s="448">
        <v>13077.136341163787</v>
      </c>
      <c r="D22" s="449">
        <v>67.568380580491194</v>
      </c>
      <c r="E22" s="448">
        <v>15976.834261197109</v>
      </c>
      <c r="F22" s="449">
        <v>71.589215480423221</v>
      </c>
      <c r="G22" s="403">
        <v>5.9314008264223599</v>
      </c>
      <c r="H22" s="403">
        <v>22.173798944848102</v>
      </c>
      <c r="I22" s="421">
        <v>2899.6979200333226</v>
      </c>
      <c r="J22" s="339">
        <v>7</v>
      </c>
      <c r="K22" s="48"/>
      <c r="M22" s="137"/>
      <c r="N22" s="137"/>
      <c r="O22" s="137"/>
    </row>
    <row r="23" spans="1:15" ht="15" customHeight="1" x14ac:dyDescent="0.25">
      <c r="A23" s="47"/>
      <c r="B23" s="43" t="s">
        <v>265</v>
      </c>
      <c r="C23" s="448">
        <v>13259.181738975134</v>
      </c>
      <c r="D23" s="449">
        <v>67.234950198658623</v>
      </c>
      <c r="E23" s="448">
        <v>15366.372212934699</v>
      </c>
      <c r="F23" s="449">
        <v>71.186037554155618</v>
      </c>
      <c r="G23" s="403">
        <v>5.7047667487091545</v>
      </c>
      <c r="H23" s="403">
        <v>15.892311572783679</v>
      </c>
      <c r="I23" s="421">
        <v>2107.1904739595648</v>
      </c>
      <c r="J23" s="339">
        <v>8</v>
      </c>
      <c r="K23" s="48"/>
      <c r="M23" s="137"/>
      <c r="N23" s="137"/>
      <c r="O23" s="137"/>
    </row>
    <row r="24" spans="1:15" ht="15" customHeight="1" x14ac:dyDescent="0.25">
      <c r="A24" s="47"/>
      <c r="B24" s="43" t="s">
        <v>259</v>
      </c>
      <c r="C24" s="448">
        <v>6760.7147815529079</v>
      </c>
      <c r="D24" s="449">
        <v>60.648376316688591</v>
      </c>
      <c r="E24" s="448">
        <v>8233.6681359091981</v>
      </c>
      <c r="F24" s="449">
        <v>69.102969974266344</v>
      </c>
      <c r="G24" s="403">
        <v>3.0567498659249406</v>
      </c>
      <c r="H24" s="403">
        <v>21.786947119487255</v>
      </c>
      <c r="I24" s="421">
        <v>1472.9533543562902</v>
      </c>
      <c r="J24" s="339">
        <v>9</v>
      </c>
      <c r="K24" s="48"/>
      <c r="M24" s="137"/>
      <c r="N24" s="137"/>
      <c r="O24" s="137"/>
    </row>
    <row r="25" spans="1:15" ht="15" customHeight="1" x14ac:dyDescent="0.25">
      <c r="A25" s="47"/>
      <c r="B25" s="43" t="s">
        <v>274</v>
      </c>
      <c r="C25" s="448">
        <v>4897.6283115577653</v>
      </c>
      <c r="D25" s="449">
        <v>68.967812217642532</v>
      </c>
      <c r="E25" s="448">
        <v>4778.7024095506958</v>
      </c>
      <c r="F25" s="449">
        <v>61.68298599315073</v>
      </c>
      <c r="G25" s="403">
        <v>1.7740936006374854</v>
      </c>
      <c r="H25" s="403">
        <v>-2.4282345339767808</v>
      </c>
      <c r="I25" s="421">
        <v>-118.92590200706945</v>
      </c>
      <c r="J25" s="339">
        <v>10</v>
      </c>
      <c r="K25" s="48"/>
      <c r="M25" s="137"/>
      <c r="N25" s="137"/>
      <c r="O25" s="137"/>
    </row>
    <row r="26" spans="1:15" ht="15" customHeight="1" x14ac:dyDescent="0.25">
      <c r="A26" s="47"/>
      <c r="B26" s="43" t="s">
        <v>276</v>
      </c>
      <c r="C26" s="448">
        <v>3249.0077621116802</v>
      </c>
      <c r="D26" s="449">
        <v>65.458257833237056</v>
      </c>
      <c r="E26" s="448">
        <v>3663.1199268401001</v>
      </c>
      <c r="F26" s="449">
        <v>65.376985491790833</v>
      </c>
      <c r="G26" s="403">
        <v>1.359933526638186</v>
      </c>
      <c r="H26" s="403">
        <v>12.745804105413061</v>
      </c>
      <c r="I26" s="421">
        <v>414.11216472841988</v>
      </c>
      <c r="J26" s="339">
        <v>11</v>
      </c>
      <c r="K26" s="48"/>
      <c r="M26" s="137"/>
      <c r="N26" s="137"/>
      <c r="O26" s="137"/>
    </row>
    <row r="27" spans="1:15" ht="15" customHeight="1" x14ac:dyDescent="0.25">
      <c r="A27" s="47"/>
      <c r="B27" s="43" t="s">
        <v>262</v>
      </c>
      <c r="C27" s="448">
        <v>2257.5519041844595</v>
      </c>
      <c r="D27" s="449">
        <v>53.521364306064598</v>
      </c>
      <c r="E27" s="448">
        <v>2908.5269620401978</v>
      </c>
      <c r="F27" s="449">
        <v>63.702771744883535</v>
      </c>
      <c r="G27" s="403">
        <v>1.0797908361743447</v>
      </c>
      <c r="H27" s="403">
        <v>28.835441464230826</v>
      </c>
      <c r="I27" s="421">
        <v>650.97505785573821</v>
      </c>
      <c r="J27" s="339">
        <v>12</v>
      </c>
      <c r="K27" s="48"/>
      <c r="M27" s="137"/>
      <c r="N27" s="137"/>
      <c r="O27" s="137"/>
    </row>
    <row r="28" spans="1:15" ht="15" customHeight="1" x14ac:dyDescent="0.25">
      <c r="A28" s="47"/>
      <c r="B28" s="43" t="s">
        <v>287</v>
      </c>
      <c r="C28" s="448">
        <v>2548.3335572943865</v>
      </c>
      <c r="D28" s="449">
        <v>61.090466907040906</v>
      </c>
      <c r="E28" s="448">
        <v>2769.9467929327993</v>
      </c>
      <c r="F28" s="449">
        <v>61.011163723746222</v>
      </c>
      <c r="G28" s="403">
        <v>1.0283429387917133</v>
      </c>
      <c r="H28" s="403">
        <v>8.6963982797331862</v>
      </c>
      <c r="I28" s="421">
        <v>221.61323563841279</v>
      </c>
      <c r="J28" s="339">
        <v>13</v>
      </c>
      <c r="K28" s="48"/>
      <c r="M28" s="137"/>
      <c r="N28" s="137"/>
      <c r="O28" s="137"/>
    </row>
    <row r="29" spans="1:15" ht="15" customHeight="1" x14ac:dyDescent="0.25">
      <c r="A29" s="47"/>
      <c r="B29" s="83" t="s">
        <v>289</v>
      </c>
      <c r="C29" s="423">
        <v>2687.5349321285594</v>
      </c>
      <c r="D29" s="77">
        <v>68.867552787274505</v>
      </c>
      <c r="E29" s="423">
        <v>2738.3711084789966</v>
      </c>
      <c r="F29" s="77">
        <v>62.487850027878459</v>
      </c>
      <c r="G29" s="403">
        <v>1.0166204637505218</v>
      </c>
      <c r="H29" s="403">
        <v>1.8915540684776966</v>
      </c>
      <c r="I29" s="421">
        <v>50.836176350437199</v>
      </c>
      <c r="J29" s="339">
        <v>14</v>
      </c>
      <c r="K29" s="48"/>
      <c r="M29" s="137"/>
      <c r="N29" s="137"/>
      <c r="O29" s="137"/>
    </row>
    <row r="30" spans="1:15" ht="15" customHeight="1" x14ac:dyDescent="0.25">
      <c r="A30" s="47"/>
      <c r="B30" s="43" t="s">
        <v>263</v>
      </c>
      <c r="C30" s="448">
        <v>2163.7404507451834</v>
      </c>
      <c r="D30" s="449">
        <v>56.955842068550581</v>
      </c>
      <c r="E30" s="448">
        <v>2530.1144610556025</v>
      </c>
      <c r="F30" s="449">
        <v>62.827349395040123</v>
      </c>
      <c r="G30" s="403">
        <v>0.9393051689655515</v>
      </c>
      <c r="H30" s="403">
        <v>16.932438000326776</v>
      </c>
      <c r="I30" s="421">
        <v>366.37401031041918</v>
      </c>
      <c r="J30" s="339">
        <v>15</v>
      </c>
      <c r="K30" s="48"/>
      <c r="M30" s="137"/>
      <c r="N30" s="137"/>
      <c r="O30" s="137"/>
    </row>
    <row r="31" spans="1:15" ht="15" customHeight="1" x14ac:dyDescent="0.25">
      <c r="A31" s="47"/>
      <c r="B31" s="43" t="s">
        <v>284</v>
      </c>
      <c r="C31" s="448">
        <v>2176.3264322434029</v>
      </c>
      <c r="D31" s="449">
        <v>60.531259743567531</v>
      </c>
      <c r="E31" s="448">
        <v>2329.8933540126004</v>
      </c>
      <c r="F31" s="449">
        <v>60.544235434706003</v>
      </c>
      <c r="G31" s="403">
        <v>0.86497306910354299</v>
      </c>
      <c r="H31" s="403">
        <v>7.0562448488436402</v>
      </c>
      <c r="I31" s="421">
        <v>153.56692176919751</v>
      </c>
      <c r="J31" s="339">
        <v>16</v>
      </c>
      <c r="K31" s="48"/>
      <c r="M31" s="137"/>
      <c r="N31" s="137"/>
      <c r="O31" s="137"/>
    </row>
    <row r="32" spans="1:15" ht="15" customHeight="1" x14ac:dyDescent="0.25">
      <c r="A32" s="47"/>
      <c r="B32" s="43" t="s">
        <v>258</v>
      </c>
      <c r="C32" s="541">
        <v>1759.2390290726808</v>
      </c>
      <c r="D32" s="542">
        <v>62.764823735463239</v>
      </c>
      <c r="E32" s="541">
        <v>2196.8065461875017</v>
      </c>
      <c r="F32" s="542">
        <v>77.502918415729098</v>
      </c>
      <c r="G32" s="403">
        <v>0.81556458247757246</v>
      </c>
      <c r="H32" s="403">
        <v>24.872544883538005</v>
      </c>
      <c r="I32" s="421">
        <v>437.56751711482093</v>
      </c>
      <c r="J32" s="543">
        <v>17</v>
      </c>
      <c r="K32" s="48"/>
      <c r="M32" s="137"/>
      <c r="N32" s="137"/>
      <c r="O32" s="137"/>
    </row>
    <row r="33" spans="1:21" ht="13.9" customHeight="1" x14ac:dyDescent="0.25">
      <c r="A33" s="47"/>
      <c r="B33" s="83" t="s">
        <v>288</v>
      </c>
      <c r="C33" s="423">
        <v>2033.4687790301191</v>
      </c>
      <c r="D33" s="77">
        <v>62.497364850997904</v>
      </c>
      <c r="E33" s="423">
        <v>2052.3026045588049</v>
      </c>
      <c r="F33" s="77">
        <v>70.606274708928979</v>
      </c>
      <c r="G33" s="403">
        <v>0.76191748413598159</v>
      </c>
      <c r="H33" s="403">
        <v>0.92619201843211485</v>
      </c>
      <c r="I33" s="421">
        <v>18.833825528685793</v>
      </c>
      <c r="J33" s="339">
        <v>18</v>
      </c>
      <c r="K33" s="48"/>
      <c r="L33" s="97"/>
      <c r="M33" s="136"/>
      <c r="N33" s="152"/>
      <c r="O33" s="153"/>
      <c r="P33" s="174"/>
      <c r="Q33" s="174"/>
      <c r="R33" s="136"/>
      <c r="S33" s="137"/>
      <c r="T33" s="137"/>
      <c r="U33" s="137"/>
    </row>
    <row r="34" spans="1:21" ht="13.9" customHeight="1" x14ac:dyDescent="0.25">
      <c r="A34" s="47"/>
      <c r="B34" s="43" t="s">
        <v>267</v>
      </c>
      <c r="C34" s="448">
        <v>1689.0691034571939</v>
      </c>
      <c r="D34" s="449">
        <v>73.858916713246742</v>
      </c>
      <c r="E34" s="448">
        <v>1643.8222337245004</v>
      </c>
      <c r="F34" s="449">
        <v>64.7020874737307</v>
      </c>
      <c r="G34" s="403">
        <v>0.6102691181622355</v>
      </c>
      <c r="H34" s="403">
        <v>-2.6788051264499457</v>
      </c>
      <c r="I34" s="421">
        <v>-45.24686973269354</v>
      </c>
      <c r="J34" s="339">
        <v>19</v>
      </c>
      <c r="K34" s="48"/>
      <c r="L34" s="97"/>
      <c r="M34" s="136"/>
      <c r="N34" s="152"/>
      <c r="O34" s="153"/>
      <c r="P34" s="174"/>
      <c r="Q34" s="174"/>
      <c r="R34" s="136"/>
      <c r="S34" s="137"/>
      <c r="T34" s="137"/>
      <c r="U34" s="137"/>
    </row>
    <row r="35" spans="1:21" ht="15" x14ac:dyDescent="0.25">
      <c r="A35" s="47"/>
      <c r="B35" s="43" t="s">
        <v>286</v>
      </c>
      <c r="C35" s="448">
        <v>1427.8543497011037</v>
      </c>
      <c r="D35" s="449">
        <v>74.286964496494306</v>
      </c>
      <c r="E35" s="448">
        <v>1521.182314516702</v>
      </c>
      <c r="F35" s="449">
        <v>72.450291688172712</v>
      </c>
      <c r="G35" s="403">
        <v>0.5647390396592491</v>
      </c>
      <c r="H35" s="403">
        <v>6.5362384360236003</v>
      </c>
      <c r="I35" s="421">
        <v>93.327964815598307</v>
      </c>
      <c r="J35" s="339">
        <v>20</v>
      </c>
      <c r="K35" s="48"/>
      <c r="L35" s="97"/>
      <c r="M35" s="136"/>
      <c r="N35" s="152"/>
      <c r="O35" s="153"/>
      <c r="P35" s="174"/>
      <c r="Q35" s="174"/>
      <c r="R35" s="136"/>
      <c r="S35" s="137"/>
      <c r="T35" s="137"/>
      <c r="U35" s="137"/>
    </row>
    <row r="36" spans="1:21" ht="15" x14ac:dyDescent="0.2">
      <c r="A36" s="47"/>
      <c r="B36" s="83"/>
      <c r="C36" s="242"/>
      <c r="D36" s="243"/>
      <c r="E36" s="242"/>
      <c r="F36" s="243"/>
      <c r="G36" s="446"/>
      <c r="H36" s="244"/>
      <c r="I36" s="242"/>
      <c r="J36" s="245"/>
      <c r="K36" s="48"/>
      <c r="L36" s="97"/>
      <c r="M36" s="136"/>
      <c r="N36" s="152"/>
      <c r="O36" s="153"/>
      <c r="P36" s="174"/>
      <c r="Q36" s="174"/>
      <c r="R36" s="136"/>
      <c r="S36" s="137"/>
      <c r="T36" s="137"/>
      <c r="U36" s="137"/>
    </row>
    <row r="37" spans="1:21" ht="15" x14ac:dyDescent="0.2">
      <c r="A37" s="47"/>
      <c r="B37" s="80" t="s">
        <v>280</v>
      </c>
      <c r="C37" s="242"/>
      <c r="D37" s="243"/>
      <c r="E37" s="242"/>
      <c r="F37" s="243"/>
      <c r="G37" s="446"/>
      <c r="H37" s="243"/>
      <c r="I37" s="242"/>
      <c r="J37" s="245"/>
      <c r="K37" s="48"/>
      <c r="L37" s="97"/>
      <c r="M37" s="136"/>
      <c r="N37" s="152"/>
      <c r="O37" s="153"/>
      <c r="P37" s="174"/>
      <c r="Q37" s="174"/>
      <c r="R37" s="136"/>
      <c r="S37" s="137"/>
      <c r="T37" s="137"/>
      <c r="U37" s="137"/>
    </row>
    <row r="38" spans="1:21" ht="15" x14ac:dyDescent="0.2">
      <c r="A38" s="47"/>
      <c r="B38" s="84" t="s">
        <v>268</v>
      </c>
      <c r="C38" s="76">
        <v>19546.220490932166</v>
      </c>
      <c r="D38" s="71">
        <v>63.761128810515153</v>
      </c>
      <c r="E38" s="76">
        <v>25109.885247002992</v>
      </c>
      <c r="F38" s="71">
        <v>75.83749696587509</v>
      </c>
      <c r="G38" s="77">
        <v>46.242612317834364</v>
      </c>
      <c r="H38" s="71">
        <v>28.464146092345111</v>
      </c>
      <c r="I38" s="76">
        <v>5563.6647560708261</v>
      </c>
      <c r="J38" s="75">
        <v>1</v>
      </c>
      <c r="K38" s="48"/>
      <c r="L38" s="97"/>
      <c r="M38" s="136"/>
      <c r="N38" s="152"/>
      <c r="O38" s="153"/>
      <c r="P38" s="174"/>
      <c r="Q38" s="174"/>
      <c r="R38" s="136"/>
      <c r="S38" s="137"/>
      <c r="T38" s="137"/>
      <c r="U38" s="137"/>
    </row>
    <row r="39" spans="1:21" ht="13.9" customHeight="1" x14ac:dyDescent="0.2">
      <c r="A39" s="47"/>
      <c r="B39" s="83" t="s">
        <v>277</v>
      </c>
      <c r="C39" s="76">
        <v>5151.0155364516486</v>
      </c>
      <c r="D39" s="71">
        <v>65.46656083898759</v>
      </c>
      <c r="E39" s="76">
        <v>5877.947740713902</v>
      </c>
      <c r="F39" s="71">
        <v>74.613187010541708</v>
      </c>
      <c r="G39" s="77">
        <v>10.824886530724614</v>
      </c>
      <c r="H39" s="71">
        <v>14.112405585229727</v>
      </c>
      <c r="I39" s="76">
        <v>726.93220426225344</v>
      </c>
      <c r="J39" s="75">
        <v>2</v>
      </c>
      <c r="K39" s="48"/>
      <c r="L39" s="97"/>
      <c r="M39" s="136"/>
      <c r="N39" s="152"/>
      <c r="O39" s="153"/>
      <c r="P39" s="174"/>
      <c r="Q39" s="174"/>
      <c r="R39" s="136"/>
      <c r="S39" s="137"/>
      <c r="T39" s="137"/>
      <c r="U39" s="137"/>
    </row>
    <row r="40" spans="1:21" ht="13.9" customHeight="1" x14ac:dyDescent="0.2">
      <c r="A40" s="47"/>
      <c r="B40" s="83" t="s">
        <v>270</v>
      </c>
      <c r="C40" s="76">
        <v>3384.9007754651952</v>
      </c>
      <c r="D40" s="71">
        <v>57.831152064923799</v>
      </c>
      <c r="E40" s="76">
        <v>5070.4306657100433</v>
      </c>
      <c r="F40" s="71">
        <v>72.98799024450571</v>
      </c>
      <c r="G40" s="77">
        <v>9.3377551212375085</v>
      </c>
      <c r="H40" s="71">
        <v>49.795547995441659</v>
      </c>
      <c r="I40" s="76">
        <v>1685.529890244848</v>
      </c>
      <c r="J40" s="75">
        <v>3</v>
      </c>
      <c r="K40" s="48"/>
      <c r="L40" s="97"/>
      <c r="M40" s="136"/>
      <c r="N40" s="152"/>
      <c r="O40" s="153"/>
      <c r="P40" s="174"/>
      <c r="Q40" s="174"/>
      <c r="R40" s="136"/>
      <c r="S40" s="137"/>
      <c r="T40" s="137"/>
      <c r="U40" s="137"/>
    </row>
    <row r="41" spans="1:21" ht="13.9" customHeight="1" x14ac:dyDescent="0.2">
      <c r="A41" s="47"/>
      <c r="B41" s="80" t="s">
        <v>269</v>
      </c>
      <c r="C41" s="40">
        <v>3994.1150694772982</v>
      </c>
      <c r="D41" s="70">
        <v>63.003827495179323</v>
      </c>
      <c r="E41" s="40">
        <v>4416.7453290075991</v>
      </c>
      <c r="F41" s="70">
        <v>65.20940536557633</v>
      </c>
      <c r="G41" s="74">
        <v>8.1339217581761609</v>
      </c>
      <c r="H41" s="70">
        <v>10.581324077516108</v>
      </c>
      <c r="I41" s="40">
        <v>422.63025953030092</v>
      </c>
      <c r="J41" s="67">
        <v>4</v>
      </c>
      <c r="K41" s="48"/>
      <c r="L41" s="97"/>
      <c r="M41" s="136"/>
      <c r="N41" s="152"/>
      <c r="O41" s="153"/>
      <c r="P41" s="174"/>
      <c r="Q41" s="174"/>
      <c r="R41" s="136"/>
      <c r="S41" s="137"/>
      <c r="T41" s="137"/>
      <c r="U41" s="137"/>
    </row>
    <row r="42" spans="1:21" ht="13.9" customHeight="1" x14ac:dyDescent="0.2">
      <c r="A42" s="47"/>
      <c r="B42" s="83" t="s">
        <v>278</v>
      </c>
      <c r="C42" s="76">
        <v>3426.447558465672</v>
      </c>
      <c r="D42" s="71">
        <v>67.019722455730673</v>
      </c>
      <c r="E42" s="76">
        <v>4291.682866405702</v>
      </c>
      <c r="F42" s="71">
        <v>71.253659468069159</v>
      </c>
      <c r="G42" s="77">
        <v>7.9036054936164311</v>
      </c>
      <c r="H42" s="71">
        <v>25.251672269207969</v>
      </c>
      <c r="I42" s="76">
        <v>865.23530794003</v>
      </c>
      <c r="J42" s="75">
        <v>5</v>
      </c>
      <c r="K42" s="48"/>
      <c r="L42" s="97"/>
      <c r="M42" s="136"/>
      <c r="N42" s="152"/>
      <c r="O42" s="153"/>
      <c r="P42" s="174"/>
      <c r="Q42" s="174"/>
      <c r="R42" s="136"/>
      <c r="S42" s="137"/>
      <c r="T42" s="137"/>
      <c r="U42" s="137"/>
    </row>
    <row r="43" spans="1:21" ht="13.9" customHeight="1" x14ac:dyDescent="0.2">
      <c r="A43" s="47"/>
      <c r="B43" s="83" t="s">
        <v>273</v>
      </c>
      <c r="C43" s="76">
        <v>2590.1292943046178</v>
      </c>
      <c r="D43" s="71">
        <v>55.725752339618936</v>
      </c>
      <c r="E43" s="76">
        <v>3082.8324334684098</v>
      </c>
      <c r="F43" s="71">
        <v>59.276435408782206</v>
      </c>
      <c r="G43" s="77">
        <v>5.6773746139975181</v>
      </c>
      <c r="H43" s="71">
        <v>19.022337620256515</v>
      </c>
      <c r="I43" s="76">
        <v>492.703139163792</v>
      </c>
      <c r="J43" s="75">
        <v>6</v>
      </c>
      <c r="K43" s="48"/>
      <c r="L43" s="97"/>
      <c r="M43" s="136"/>
      <c r="N43" s="152"/>
      <c r="O43" s="153"/>
      <c r="P43" s="174"/>
      <c r="Q43" s="174"/>
      <c r="R43" s="136"/>
      <c r="S43" s="137"/>
      <c r="T43" s="137"/>
      <c r="U43" s="137"/>
    </row>
    <row r="44" spans="1:21" ht="13.9" customHeight="1" x14ac:dyDescent="0.2">
      <c r="A44" s="47"/>
      <c r="B44" s="84" t="s">
        <v>261</v>
      </c>
      <c r="C44" s="76">
        <v>2505.5613637445417</v>
      </c>
      <c r="D44" s="71">
        <v>65.135402751020422</v>
      </c>
      <c r="E44" s="76">
        <v>2827.1508143246006</v>
      </c>
      <c r="F44" s="71">
        <v>67.293494523036529</v>
      </c>
      <c r="G44" s="77">
        <v>5.206508822515076</v>
      </c>
      <c r="H44" s="71">
        <v>12.835025924068599</v>
      </c>
      <c r="I44" s="76">
        <v>321.58945058005884</v>
      </c>
      <c r="J44" s="75">
        <v>7</v>
      </c>
      <c r="K44" s="48"/>
      <c r="L44" s="97"/>
      <c r="M44" s="136"/>
      <c r="N44" s="152"/>
      <c r="O44" s="153"/>
      <c r="P44" s="174"/>
      <c r="Q44" s="174"/>
      <c r="R44" s="136"/>
      <c r="S44" s="137"/>
      <c r="T44" s="137"/>
      <c r="U44" s="137"/>
    </row>
    <row r="45" spans="1:21" ht="13.9" customHeight="1" x14ac:dyDescent="0.2">
      <c r="A45" s="47"/>
      <c r="B45" s="84" t="s">
        <v>282</v>
      </c>
      <c r="C45" s="76">
        <v>1420.7677241321805</v>
      </c>
      <c r="D45" s="71">
        <v>64.366283403080132</v>
      </c>
      <c r="E45" s="76">
        <v>1773.6422695612027</v>
      </c>
      <c r="F45" s="71">
        <v>70.295171029853094</v>
      </c>
      <c r="G45" s="77">
        <v>3.266357096220974</v>
      </c>
      <c r="H45" s="71">
        <v>24.836892015164658</v>
      </c>
      <c r="I45" s="76">
        <v>352.87454542902219</v>
      </c>
      <c r="J45" s="75">
        <v>8</v>
      </c>
      <c r="K45" s="48"/>
      <c r="L45" s="97"/>
      <c r="M45" s="136"/>
      <c r="N45" s="152"/>
      <c r="O45" s="153"/>
      <c r="P45" s="174"/>
      <c r="Q45" s="174"/>
      <c r="R45" s="136"/>
      <c r="S45" s="137"/>
      <c r="T45" s="137"/>
      <c r="U45" s="137"/>
    </row>
    <row r="46" spans="1:21" ht="13.9" customHeight="1" x14ac:dyDescent="0.2">
      <c r="A46" s="47"/>
      <c r="B46" s="83" t="s">
        <v>285</v>
      </c>
      <c r="C46" s="76">
        <v>672.61827649680981</v>
      </c>
      <c r="D46" s="71">
        <v>54.58180819359665</v>
      </c>
      <c r="E46" s="76">
        <v>716</v>
      </c>
      <c r="F46" s="71">
        <v>65.209471766848822</v>
      </c>
      <c r="G46" s="77">
        <v>1.318592661570257</v>
      </c>
      <c r="H46" s="71">
        <v>6.449679561063193</v>
      </c>
      <c r="I46" s="76">
        <v>43.381723503190187</v>
      </c>
      <c r="J46" s="75">
        <v>9</v>
      </c>
      <c r="K46" s="48"/>
      <c r="L46" s="97"/>
      <c r="M46" s="136"/>
      <c r="N46" s="152"/>
      <c r="O46" s="153"/>
      <c r="P46" s="174"/>
      <c r="Q46" s="174"/>
      <c r="R46" s="136"/>
      <c r="S46" s="137"/>
      <c r="T46" s="137"/>
      <c r="U46" s="137"/>
    </row>
    <row r="47" spans="1:21" ht="15" x14ac:dyDescent="0.2">
      <c r="A47" s="47"/>
      <c r="B47" s="83" t="s">
        <v>290</v>
      </c>
      <c r="C47" s="76">
        <v>661.03689753151002</v>
      </c>
      <c r="D47" s="71">
        <v>64.39790932031741</v>
      </c>
      <c r="E47" s="76">
        <v>593</v>
      </c>
      <c r="F47" s="71">
        <v>67.081447963800898</v>
      </c>
      <c r="G47" s="77">
        <v>1.0920746484792772</v>
      </c>
      <c r="H47" s="71">
        <v>-10.292450812591269</v>
      </c>
      <c r="I47" s="76">
        <v>-68.036897531510022</v>
      </c>
      <c r="J47" s="75">
        <v>10</v>
      </c>
      <c r="K47" s="48"/>
      <c r="L47" s="97"/>
      <c r="M47" s="136"/>
      <c r="N47" s="152"/>
      <c r="O47" s="153"/>
      <c r="P47" s="174"/>
      <c r="Q47" s="174"/>
      <c r="R47" s="136"/>
      <c r="S47" s="137"/>
      <c r="T47" s="137"/>
      <c r="U47" s="137"/>
    </row>
    <row r="48" spans="1:21" ht="13.9" customHeight="1" x14ac:dyDescent="0.2">
      <c r="A48" s="47"/>
      <c r="B48" s="84" t="s">
        <v>283</v>
      </c>
      <c r="C48" s="76">
        <v>856.16531148391141</v>
      </c>
      <c r="D48" s="71">
        <v>65.899346977666411</v>
      </c>
      <c r="E48" s="76">
        <v>541</v>
      </c>
      <c r="F48" s="71">
        <v>68.394437420986094</v>
      </c>
      <c r="G48" s="77">
        <v>0.99631093562780582</v>
      </c>
      <c r="H48" s="71">
        <v>-36.811268484781849</v>
      </c>
      <c r="I48" s="76">
        <v>-315.16531148391141</v>
      </c>
      <c r="J48" s="75">
        <v>11</v>
      </c>
      <c r="K48" s="48"/>
      <c r="L48" s="97"/>
      <c r="M48" s="136"/>
      <c r="N48" s="152"/>
      <c r="O48" s="153"/>
      <c r="P48" s="174"/>
      <c r="Q48" s="174"/>
      <c r="R48" s="136"/>
      <c r="S48" s="137"/>
      <c r="T48" s="137"/>
      <c r="U48" s="137"/>
    </row>
    <row r="49" spans="1:11" x14ac:dyDescent="0.2">
      <c r="A49" s="47"/>
      <c r="B49" s="43"/>
      <c r="C49" s="43"/>
      <c r="D49" s="43"/>
      <c r="E49" s="134"/>
      <c r="F49" s="43"/>
      <c r="G49" s="43"/>
      <c r="H49" s="43"/>
      <c r="I49" s="43"/>
      <c r="J49" s="43"/>
      <c r="K49" s="48"/>
    </row>
    <row r="50" spans="1:11" x14ac:dyDescent="0.2">
      <c r="A50" s="47"/>
      <c r="B50" s="43"/>
      <c r="C50" s="43"/>
      <c r="D50" s="43"/>
      <c r="E50" s="43"/>
      <c r="F50" s="43"/>
      <c r="G50" s="43"/>
      <c r="H50" s="43"/>
      <c r="I50" s="43"/>
      <c r="J50" s="43"/>
      <c r="K50" s="48"/>
    </row>
    <row r="51" spans="1:11" x14ac:dyDescent="0.2">
      <c r="A51" s="188" t="s">
        <v>135</v>
      </c>
      <c r="B51" s="189"/>
      <c r="C51" s="189"/>
      <c r="D51" s="189"/>
      <c r="E51" s="50"/>
      <c r="F51" s="50"/>
      <c r="G51" s="50"/>
      <c r="H51" s="50"/>
      <c r="I51" s="50"/>
      <c r="J51" s="50"/>
      <c r="K51" s="51"/>
    </row>
  </sheetData>
  <sortState ref="B38:O48">
    <sortCondition descending="1" ref="E38:E48"/>
  </sortState>
  <mergeCells count="8">
    <mergeCell ref="C8:J8"/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45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U50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5703125" style="13" customWidth="1"/>
    <col min="3" max="3" width="14.28515625" style="13" customWidth="1"/>
    <col min="4" max="4" width="10.85546875" style="13" customWidth="1"/>
    <col min="5" max="5" width="11.85546875" style="13" customWidth="1"/>
    <col min="6" max="6" width="12" style="13" customWidth="1"/>
    <col min="7" max="7" width="16.7109375" style="13" customWidth="1"/>
    <col min="8" max="8" width="8.7109375" style="13" customWidth="1"/>
    <col min="9" max="9" width="12.140625" style="13" customWidth="1"/>
    <col min="10" max="10" width="10.85546875" style="13" customWidth="1"/>
    <col min="11" max="11" width="1.85546875" style="13" customWidth="1"/>
    <col min="12" max="12" width="3.140625" style="13" customWidth="1"/>
    <col min="13" max="13" width="11.28515625" style="13" customWidth="1"/>
    <col min="14" max="14" width="13" style="13" customWidth="1"/>
    <col min="15" max="15" width="11.42578125" style="13"/>
    <col min="16" max="16" width="6.42578125" style="13" customWidth="1"/>
    <col min="17" max="17" width="6.28515625" style="13" customWidth="1"/>
    <col min="18" max="18" width="8.85546875" style="13" customWidth="1"/>
    <col min="19" max="21" width="14.5703125" style="13" bestFit="1" customWidth="1"/>
    <col min="22" max="16384" width="11.42578125" style="13"/>
  </cols>
  <sheetData>
    <row r="1" spans="1:21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21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21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21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21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7"/>
    </row>
    <row r="6" spans="1:21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21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21" ht="15" x14ac:dyDescent="0.25">
      <c r="A8" s="47"/>
      <c r="B8" s="58"/>
      <c r="C8" s="581" t="s">
        <v>252</v>
      </c>
      <c r="D8" s="581"/>
      <c r="E8" s="581"/>
      <c r="F8" s="581"/>
      <c r="G8" s="581"/>
      <c r="H8" s="581"/>
      <c r="I8" s="581"/>
      <c r="J8" s="581"/>
      <c r="K8" s="48"/>
    </row>
    <row r="9" spans="1:21" ht="15" x14ac:dyDescent="0.25">
      <c r="A9" s="47"/>
      <c r="B9" s="58"/>
      <c r="C9" s="581" t="s">
        <v>317</v>
      </c>
      <c r="D9" s="581"/>
      <c r="E9" s="581"/>
      <c r="F9" s="581"/>
      <c r="G9" s="581"/>
      <c r="H9" s="581"/>
      <c r="I9" s="581"/>
      <c r="J9" s="581"/>
      <c r="K9" s="48"/>
    </row>
    <row r="10" spans="1:21" ht="15" x14ac:dyDescent="0.25">
      <c r="A10" s="47"/>
      <c r="C10" s="581" t="s">
        <v>143</v>
      </c>
      <c r="D10" s="581"/>
      <c r="E10" s="581"/>
      <c r="F10" s="581"/>
      <c r="G10" s="581"/>
      <c r="H10" s="581"/>
      <c r="I10" s="581"/>
      <c r="J10" s="581"/>
      <c r="K10" s="48"/>
    </row>
    <row r="11" spans="1:21" ht="15" x14ac:dyDescent="0.25">
      <c r="A11" s="47"/>
      <c r="B11" s="90"/>
      <c r="C11" s="90"/>
      <c r="D11" s="90"/>
      <c r="E11" s="90"/>
      <c r="F11" s="90"/>
      <c r="G11" s="90"/>
      <c r="H11" s="90"/>
      <c r="I11" s="90"/>
      <c r="J11" s="90"/>
      <c r="K11" s="48"/>
    </row>
    <row r="12" spans="1:21" ht="20.25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102</v>
      </c>
      <c r="I12" s="582"/>
      <c r="J12" s="593" t="s">
        <v>100</v>
      </c>
      <c r="K12" s="48"/>
      <c r="L12" s="137"/>
      <c r="M12" s="137"/>
      <c r="N12" s="137"/>
      <c r="O12" s="137"/>
      <c r="P12" s="137"/>
      <c r="Q12" s="137"/>
    </row>
    <row r="13" spans="1:21" ht="42" customHeight="1" x14ac:dyDescent="0.2">
      <c r="A13" s="47"/>
      <c r="B13" s="43"/>
      <c r="C13" s="272" t="s">
        <v>76</v>
      </c>
      <c r="D13" s="272" t="s">
        <v>308</v>
      </c>
      <c r="E13" s="272" t="s">
        <v>76</v>
      </c>
      <c r="F13" s="272" t="s">
        <v>309</v>
      </c>
      <c r="G13" s="583"/>
      <c r="H13" s="91" t="s">
        <v>0</v>
      </c>
      <c r="I13" s="14" t="s">
        <v>76</v>
      </c>
      <c r="J13" s="593"/>
      <c r="K13" s="48"/>
      <c r="L13" s="137"/>
      <c r="M13" s="137"/>
      <c r="N13" s="137"/>
      <c r="O13" s="137"/>
      <c r="P13" s="137"/>
      <c r="Q13" s="137"/>
    </row>
    <row r="14" spans="1:21" ht="13.9" customHeight="1" x14ac:dyDescent="0.2">
      <c r="A14" s="47"/>
      <c r="B14" s="100" t="s">
        <v>281</v>
      </c>
      <c r="C14" s="242"/>
      <c r="D14" s="243"/>
      <c r="E14" s="242"/>
      <c r="F14" s="243"/>
      <c r="G14" s="244"/>
      <c r="H14" s="243"/>
      <c r="I14" s="242"/>
      <c r="J14" s="245"/>
      <c r="K14" s="48"/>
      <c r="L14" s="136"/>
      <c r="M14" s="135"/>
      <c r="N14" s="450">
        <f>SUM(E15:E34)</f>
        <v>68877.912859419695</v>
      </c>
      <c r="O14" s="450">
        <f>SUM(E37:E47)</f>
        <v>9968.5116602766975</v>
      </c>
      <c r="P14" s="174"/>
      <c r="Q14" s="174"/>
      <c r="R14" s="136"/>
      <c r="S14" s="137"/>
      <c r="T14" s="137"/>
      <c r="U14" s="137"/>
    </row>
    <row r="15" spans="1:21" ht="13.9" customHeight="1" x14ac:dyDescent="0.2">
      <c r="A15" s="47"/>
      <c r="B15" s="82" t="s">
        <v>275</v>
      </c>
      <c r="C15" s="76">
        <v>16353.565055706649</v>
      </c>
      <c r="D15" s="71">
        <v>10.899157302082354</v>
      </c>
      <c r="E15" s="76">
        <v>25806.350242894001</v>
      </c>
      <c r="F15" s="71">
        <v>16.393704369227915</v>
      </c>
      <c r="G15" s="77">
        <v>37.466800562852335</v>
      </c>
      <c r="H15" s="71">
        <v>57.802596283975149</v>
      </c>
      <c r="I15" s="76">
        <v>9452.7851871873518</v>
      </c>
      <c r="J15" s="75">
        <v>1</v>
      </c>
      <c r="K15" s="48"/>
      <c r="L15" s="136"/>
      <c r="M15" s="136"/>
      <c r="N15" s="152"/>
      <c r="O15" s="153"/>
      <c r="P15" s="174"/>
      <c r="Q15" s="174"/>
      <c r="R15" s="136"/>
      <c r="S15" s="137"/>
      <c r="T15" s="137"/>
      <c r="U15" s="137"/>
    </row>
    <row r="16" spans="1:21" ht="13.9" customHeight="1" x14ac:dyDescent="0.2">
      <c r="A16" s="47"/>
      <c r="B16" s="82" t="s">
        <v>260</v>
      </c>
      <c r="C16" s="76">
        <v>10483.474314308603</v>
      </c>
      <c r="D16" s="71">
        <v>36.036089490739975</v>
      </c>
      <c r="E16" s="76">
        <v>8276.4370299309976</v>
      </c>
      <c r="F16" s="71">
        <v>24.812277228055809</v>
      </c>
      <c r="G16" s="77">
        <v>12.016097303678849</v>
      </c>
      <c r="H16" s="71">
        <v>-21.052536766034535</v>
      </c>
      <c r="I16" s="76">
        <v>-2207.0372843776058</v>
      </c>
      <c r="J16" s="75">
        <v>2</v>
      </c>
      <c r="K16" s="48"/>
      <c r="L16" s="136"/>
      <c r="M16" s="136"/>
      <c r="N16" s="152"/>
      <c r="O16" s="153"/>
      <c r="P16" s="174"/>
      <c r="Q16" s="174"/>
      <c r="R16" s="136"/>
      <c r="S16" s="137"/>
      <c r="T16" s="137"/>
      <c r="U16" s="137"/>
    </row>
    <row r="17" spans="1:21" ht="13.9" customHeight="1" x14ac:dyDescent="0.2">
      <c r="A17" s="47"/>
      <c r="B17" s="82" t="s">
        <v>264</v>
      </c>
      <c r="C17" s="76">
        <v>4936.80873904699</v>
      </c>
      <c r="D17" s="71">
        <v>14.599754833500597</v>
      </c>
      <c r="E17" s="76">
        <v>7044.7133895410007</v>
      </c>
      <c r="F17" s="71">
        <v>18.406374090195619</v>
      </c>
      <c r="G17" s="77">
        <v>10.227826449850927</v>
      </c>
      <c r="H17" s="71">
        <v>42.697717532012881</v>
      </c>
      <c r="I17" s="76">
        <v>2107.9046504940106</v>
      </c>
      <c r="J17" s="75">
        <v>3</v>
      </c>
      <c r="K17" s="48"/>
      <c r="L17" s="136"/>
      <c r="M17" s="136"/>
      <c r="N17" s="152"/>
      <c r="O17" s="153"/>
      <c r="P17" s="174"/>
      <c r="Q17" s="174"/>
      <c r="R17" s="136"/>
      <c r="S17" s="137"/>
      <c r="T17" s="137"/>
      <c r="U17" s="137"/>
    </row>
    <row r="18" spans="1:21" ht="13.9" customHeight="1" x14ac:dyDescent="0.2">
      <c r="A18" s="47"/>
      <c r="B18" s="81" t="s">
        <v>279</v>
      </c>
      <c r="C18" s="76">
        <v>6093.4059341060283</v>
      </c>
      <c r="D18" s="71">
        <v>20.228327189541265</v>
      </c>
      <c r="E18" s="76">
        <v>3921.9495483250007</v>
      </c>
      <c r="F18" s="71">
        <v>11.742707959719477</v>
      </c>
      <c r="G18" s="77">
        <v>5.6940598016228039</v>
      </c>
      <c r="H18" s="71">
        <v>-35.636168167082815</v>
      </c>
      <c r="I18" s="76">
        <v>-2171.4563857810276</v>
      </c>
      <c r="J18" s="75">
        <v>4</v>
      </c>
      <c r="K18" s="48"/>
      <c r="L18" s="136"/>
      <c r="M18" s="136"/>
      <c r="N18" s="152"/>
      <c r="O18" s="153"/>
      <c r="P18" s="174"/>
      <c r="Q18" s="174"/>
      <c r="R18" s="136"/>
      <c r="S18" s="137"/>
      <c r="T18" s="137"/>
      <c r="U18" s="137"/>
    </row>
    <row r="19" spans="1:21" ht="13.9" customHeight="1" x14ac:dyDescent="0.2">
      <c r="A19" s="47"/>
      <c r="B19" s="82" t="s">
        <v>271</v>
      </c>
      <c r="C19" s="76">
        <v>4071.3144281431169</v>
      </c>
      <c r="D19" s="71">
        <v>21.036113378866663</v>
      </c>
      <c r="E19" s="76">
        <v>3901.4238450270009</v>
      </c>
      <c r="F19" s="71">
        <v>17.481552838063426</v>
      </c>
      <c r="G19" s="77">
        <v>5.6642596778300094</v>
      </c>
      <c r="H19" s="71">
        <v>-4.172868151419129</v>
      </c>
      <c r="I19" s="76">
        <v>-169.89058311611598</v>
      </c>
      <c r="J19" s="75">
        <v>5</v>
      </c>
      <c r="K19" s="48"/>
      <c r="L19" s="136"/>
      <c r="M19" s="136"/>
      <c r="N19" s="152"/>
      <c r="O19" s="153"/>
      <c r="P19" s="174"/>
      <c r="Q19" s="174"/>
      <c r="R19" s="136"/>
      <c r="S19" s="137"/>
      <c r="T19" s="137"/>
      <c r="U19" s="137"/>
    </row>
    <row r="20" spans="1:21" ht="13.9" customHeight="1" x14ac:dyDescent="0.2">
      <c r="A20" s="47"/>
      <c r="B20" s="82" t="s">
        <v>266</v>
      </c>
      <c r="C20" s="76">
        <v>4539.4609827345994</v>
      </c>
      <c r="D20" s="71">
        <v>12.917342383652356</v>
      </c>
      <c r="E20" s="76">
        <v>3049.7327796110003</v>
      </c>
      <c r="F20" s="71">
        <v>8.0573221540446465</v>
      </c>
      <c r="G20" s="77">
        <v>4.427736923207191</v>
      </c>
      <c r="H20" s="71">
        <v>-32.817292819337716</v>
      </c>
      <c r="I20" s="76">
        <v>-1489.7282031235991</v>
      </c>
      <c r="J20" s="75">
        <v>6</v>
      </c>
      <c r="K20" s="48"/>
      <c r="L20" s="136"/>
      <c r="M20" s="136"/>
      <c r="N20" s="152"/>
      <c r="O20" s="153"/>
      <c r="P20" s="174"/>
      <c r="Q20" s="174"/>
      <c r="R20" s="136"/>
      <c r="S20" s="137"/>
      <c r="T20" s="137"/>
      <c r="U20" s="137"/>
    </row>
    <row r="21" spans="1:21" ht="13.9" customHeight="1" x14ac:dyDescent="0.2">
      <c r="A21" s="47"/>
      <c r="B21" s="82" t="s">
        <v>272</v>
      </c>
      <c r="C21" s="76">
        <v>5698.3319385213608</v>
      </c>
      <c r="D21" s="71">
        <v>26.133723726334722</v>
      </c>
      <c r="E21" s="76">
        <v>3007.9244679449994</v>
      </c>
      <c r="F21" s="71">
        <v>12.270199117754608</v>
      </c>
      <c r="G21" s="77">
        <v>4.3670377673670142</v>
      </c>
      <c r="H21" s="71">
        <v>-47.213947864091701</v>
      </c>
      <c r="I21" s="76">
        <v>-2690.4074705763614</v>
      </c>
      <c r="J21" s="75">
        <v>7</v>
      </c>
      <c r="K21" s="48"/>
      <c r="L21" s="136"/>
      <c r="M21" s="136"/>
      <c r="N21" s="152"/>
      <c r="O21" s="153"/>
      <c r="P21" s="174"/>
      <c r="Q21" s="174"/>
      <c r="R21" s="136"/>
      <c r="S21" s="137"/>
      <c r="T21" s="137"/>
      <c r="U21" s="137"/>
    </row>
    <row r="22" spans="1:21" ht="13.9" customHeight="1" x14ac:dyDescent="0.2">
      <c r="A22" s="47"/>
      <c r="B22" s="82" t="s">
        <v>265</v>
      </c>
      <c r="C22" s="76">
        <v>4460.0576141940064</v>
      </c>
      <c r="D22" s="71">
        <v>22.616158182070496</v>
      </c>
      <c r="E22" s="76">
        <v>2851.7608367219996</v>
      </c>
      <c r="F22" s="71">
        <v>13.211026728057639</v>
      </c>
      <c r="G22" s="77">
        <v>4.1403125012548854</v>
      </c>
      <c r="H22" s="71">
        <v>-36.060000040215812</v>
      </c>
      <c r="I22" s="76">
        <v>-1608.2967774720069</v>
      </c>
      <c r="J22" s="75">
        <v>8</v>
      </c>
      <c r="K22" s="48"/>
      <c r="L22" s="136"/>
      <c r="M22" s="136"/>
      <c r="N22" s="152"/>
      <c r="O22" s="153"/>
      <c r="P22" s="174"/>
      <c r="Q22" s="174"/>
      <c r="R22" s="136"/>
      <c r="S22" s="137"/>
      <c r="T22" s="137"/>
      <c r="U22" s="137"/>
    </row>
    <row r="23" spans="1:21" ht="13.9" customHeight="1" x14ac:dyDescent="0.2">
      <c r="A23" s="47"/>
      <c r="B23" s="82" t="s">
        <v>259</v>
      </c>
      <c r="C23" s="76">
        <v>2306.9627748270573</v>
      </c>
      <c r="D23" s="71">
        <v>20.695081960574282</v>
      </c>
      <c r="E23" s="76">
        <v>2420.0244538652005</v>
      </c>
      <c r="F23" s="71">
        <v>20.310616654938922</v>
      </c>
      <c r="G23" s="77">
        <v>3.5134985271758854</v>
      </c>
      <c r="H23" s="71">
        <v>4.9008887473972695</v>
      </c>
      <c r="I23" s="76">
        <v>113.06167903814321</v>
      </c>
      <c r="J23" s="75">
        <v>9</v>
      </c>
      <c r="K23" s="48"/>
      <c r="L23" s="136"/>
      <c r="M23" s="136"/>
      <c r="N23" s="152"/>
      <c r="O23" s="153"/>
      <c r="P23" s="174"/>
      <c r="Q23" s="174"/>
      <c r="R23" s="136"/>
      <c r="S23" s="137"/>
      <c r="T23" s="137"/>
      <c r="U23" s="137"/>
    </row>
    <row r="24" spans="1:21" ht="13.9" customHeight="1" x14ac:dyDescent="0.2">
      <c r="A24" s="47"/>
      <c r="B24" s="82" t="s">
        <v>287</v>
      </c>
      <c r="C24" s="76">
        <v>1230.5908470166721</v>
      </c>
      <c r="D24" s="71">
        <v>29.500600186577092</v>
      </c>
      <c r="E24" s="76">
        <v>1577.1138901241995</v>
      </c>
      <c r="F24" s="71">
        <v>34.737690271473838</v>
      </c>
      <c r="G24" s="77">
        <v>2.2897236932006058</v>
      </c>
      <c r="H24" s="71">
        <v>28.159078539191572</v>
      </c>
      <c r="I24" s="76">
        <v>346.52304310752743</v>
      </c>
      <c r="J24" s="75">
        <v>10</v>
      </c>
      <c r="K24" s="48"/>
      <c r="L24" s="136"/>
      <c r="M24" s="136"/>
      <c r="N24" s="152"/>
      <c r="O24" s="153"/>
      <c r="P24" s="174"/>
      <c r="Q24" s="174"/>
      <c r="R24" s="136"/>
      <c r="S24" s="137"/>
      <c r="T24" s="137"/>
      <c r="U24" s="137"/>
    </row>
    <row r="25" spans="1:21" ht="13.9" customHeight="1" x14ac:dyDescent="0.2">
      <c r="A25" s="47"/>
      <c r="B25" s="82" t="s">
        <v>276</v>
      </c>
      <c r="C25" s="76">
        <v>1075.2967491830173</v>
      </c>
      <c r="D25" s="71">
        <v>21.664168573581918</v>
      </c>
      <c r="E25" s="76">
        <v>1158.7884582086997</v>
      </c>
      <c r="F25" s="71">
        <v>20.681303843010042</v>
      </c>
      <c r="G25" s="77">
        <v>1.6823803307945684</v>
      </c>
      <c r="H25" s="71">
        <v>7.7645272422814715</v>
      </c>
      <c r="I25" s="76">
        <v>83.491709025682439</v>
      </c>
      <c r="J25" s="75">
        <v>11</v>
      </c>
      <c r="K25" s="48"/>
      <c r="L25" s="136"/>
      <c r="M25" s="136"/>
      <c r="N25" s="152"/>
      <c r="O25" s="153"/>
      <c r="P25" s="174"/>
      <c r="Q25" s="174"/>
      <c r="R25" s="136"/>
      <c r="S25" s="137"/>
      <c r="T25" s="137"/>
      <c r="U25" s="137"/>
    </row>
    <row r="26" spans="1:21" ht="13.9" customHeight="1" x14ac:dyDescent="0.2">
      <c r="A26" s="47"/>
      <c r="B26" s="82" t="s">
        <v>262</v>
      </c>
      <c r="C26" s="76">
        <v>1241.2312721454946</v>
      </c>
      <c r="D26" s="71">
        <v>29.426739195428475</v>
      </c>
      <c r="E26" s="76">
        <v>1058.0094061466002</v>
      </c>
      <c r="F26" s="71">
        <v>23.172599939187073</v>
      </c>
      <c r="G26" s="77">
        <v>1.5360648460791848</v>
      </c>
      <c r="H26" s="71">
        <v>-14.761299534629957</v>
      </c>
      <c r="I26" s="76">
        <v>-183.22186599889437</v>
      </c>
      <c r="J26" s="75">
        <v>12</v>
      </c>
      <c r="K26" s="48"/>
      <c r="L26" s="136"/>
      <c r="M26" s="136"/>
      <c r="N26" s="152"/>
      <c r="O26" s="153"/>
      <c r="P26" s="174"/>
      <c r="Q26" s="174"/>
      <c r="R26" s="136"/>
      <c r="S26" s="137"/>
      <c r="T26" s="137"/>
      <c r="U26" s="137"/>
    </row>
    <row r="27" spans="1:21" ht="13.9" customHeight="1" x14ac:dyDescent="0.2">
      <c r="A27" s="47"/>
      <c r="B27" s="82" t="s">
        <v>274</v>
      </c>
      <c r="C27" s="76">
        <v>1148.1531832122132</v>
      </c>
      <c r="D27" s="71">
        <v>16.168154890398828</v>
      </c>
      <c r="E27" s="76">
        <v>1014.8559633276</v>
      </c>
      <c r="F27" s="71">
        <v>13.099653589202592</v>
      </c>
      <c r="G27" s="77">
        <v>1.4734127693429504</v>
      </c>
      <c r="H27" s="71">
        <v>-11.609706947960085</v>
      </c>
      <c r="I27" s="76">
        <v>-133.29721988461324</v>
      </c>
      <c r="J27" s="75">
        <v>13</v>
      </c>
      <c r="K27" s="48"/>
      <c r="L27" s="136"/>
      <c r="M27" s="136"/>
      <c r="N27" s="152"/>
      <c r="O27" s="153"/>
      <c r="P27" s="174"/>
      <c r="Q27" s="174"/>
      <c r="R27" s="136"/>
      <c r="S27" s="137"/>
      <c r="T27" s="137"/>
      <c r="U27" s="137"/>
    </row>
    <row r="28" spans="1:21" ht="13.9" customHeight="1" x14ac:dyDescent="0.2">
      <c r="A28" s="47"/>
      <c r="B28" s="82" t="s">
        <v>284</v>
      </c>
      <c r="C28" s="76">
        <v>935.75426957791478</v>
      </c>
      <c r="D28" s="71">
        <v>26.026603320525275</v>
      </c>
      <c r="E28" s="76">
        <v>888.17374486729989</v>
      </c>
      <c r="F28" s="71">
        <v>23.079940643446072</v>
      </c>
      <c r="G28" s="77">
        <v>1.289489922088767</v>
      </c>
      <c r="H28" s="71">
        <v>-5.0847242975526896</v>
      </c>
      <c r="I28" s="76">
        <v>-47.580524710614895</v>
      </c>
      <c r="J28" s="75">
        <v>14</v>
      </c>
      <c r="K28" s="48"/>
      <c r="L28" s="136"/>
      <c r="M28" s="136"/>
      <c r="N28" s="152"/>
      <c r="O28" s="153"/>
      <c r="P28" s="174"/>
      <c r="Q28" s="174"/>
      <c r="R28" s="136"/>
      <c r="S28" s="137"/>
      <c r="T28" s="137"/>
      <c r="U28" s="137"/>
    </row>
    <row r="29" spans="1:21" ht="13.9" customHeight="1" x14ac:dyDescent="0.2">
      <c r="A29" s="47"/>
      <c r="B29" s="82" t="s">
        <v>289</v>
      </c>
      <c r="C29" s="76">
        <v>757.04771050645604</v>
      </c>
      <c r="D29" s="71">
        <v>19.399198329487877</v>
      </c>
      <c r="E29" s="76">
        <v>845.83648775220013</v>
      </c>
      <c r="F29" s="71">
        <v>19.301439250184206</v>
      </c>
      <c r="G29" s="77">
        <v>1.2280228198530905</v>
      </c>
      <c r="H29" s="71">
        <v>11.728293476555841</v>
      </c>
      <c r="I29" s="76">
        <v>88.788777245744086</v>
      </c>
      <c r="J29" s="75">
        <v>15</v>
      </c>
      <c r="K29" s="48"/>
      <c r="L29" s="136"/>
      <c r="M29" s="136"/>
      <c r="N29" s="152"/>
      <c r="O29" s="153"/>
      <c r="P29" s="174"/>
      <c r="Q29" s="174"/>
      <c r="R29" s="136"/>
      <c r="S29" s="137"/>
      <c r="T29" s="137"/>
      <c r="U29" s="137"/>
    </row>
    <row r="30" spans="1:21" ht="13.9" customHeight="1" x14ac:dyDescent="0.2">
      <c r="A30" s="47"/>
      <c r="B30" s="82" t="s">
        <v>263</v>
      </c>
      <c r="C30" s="76">
        <v>949.29429889243636</v>
      </c>
      <c r="D30" s="71">
        <v>24.988143169238391</v>
      </c>
      <c r="E30" s="76">
        <v>837.48614896639936</v>
      </c>
      <c r="F30" s="71">
        <v>20.796306137338131</v>
      </c>
      <c r="G30" s="77">
        <v>1.2158994287119509</v>
      </c>
      <c r="H30" s="71">
        <v>-11.778028168554911</v>
      </c>
      <c r="I30" s="76">
        <v>-111.808149926037</v>
      </c>
      <c r="J30" s="75">
        <v>16</v>
      </c>
      <c r="K30" s="48"/>
      <c r="L30" s="136"/>
      <c r="M30" s="136"/>
      <c r="N30" s="152"/>
      <c r="O30" s="153"/>
      <c r="P30" s="174"/>
      <c r="Q30" s="174"/>
      <c r="R30" s="136"/>
      <c r="S30" s="137"/>
      <c r="T30" s="137"/>
      <c r="U30" s="137"/>
    </row>
    <row r="31" spans="1:21" ht="13.9" customHeight="1" x14ac:dyDescent="0.2">
      <c r="A31" s="47"/>
      <c r="B31" s="82" t="s">
        <v>288</v>
      </c>
      <c r="C31" s="76">
        <v>685.95376581622088</v>
      </c>
      <c r="D31" s="71">
        <v>21.082351111178454</v>
      </c>
      <c r="E31" s="76">
        <v>581.9677452497001</v>
      </c>
      <c r="F31" s="71">
        <v>20.021693877677361</v>
      </c>
      <c r="G31" s="77">
        <v>0.84492650995029472</v>
      </c>
      <c r="H31" s="71">
        <v>-15.159333726054724</v>
      </c>
      <c r="I31" s="76">
        <v>-103.98602056652078</v>
      </c>
      <c r="J31" s="75">
        <v>17</v>
      </c>
      <c r="K31" s="48"/>
      <c r="L31" s="136"/>
      <c r="M31" s="136"/>
      <c r="N31" s="152"/>
      <c r="O31" s="153"/>
      <c r="P31" s="174"/>
      <c r="Q31" s="174"/>
      <c r="R31" s="136"/>
      <c r="S31" s="137"/>
      <c r="T31" s="137"/>
      <c r="U31" s="137"/>
    </row>
    <row r="32" spans="1:21" ht="13.9" customHeight="1" x14ac:dyDescent="0.2">
      <c r="A32" s="47"/>
      <c r="B32" s="82" t="s">
        <v>267</v>
      </c>
      <c r="C32" s="76">
        <v>264.24082854477973</v>
      </c>
      <c r="D32" s="71">
        <v>11.554613904062101</v>
      </c>
      <c r="E32" s="76">
        <v>271.38077407130004</v>
      </c>
      <c r="F32" s="71">
        <v>10.681752699539663</v>
      </c>
      <c r="G32" s="77">
        <v>0.39400260955233951</v>
      </c>
      <c r="H32" s="71">
        <v>2.7020599223220865</v>
      </c>
      <c r="I32" s="76">
        <v>7.1399455265203073</v>
      </c>
      <c r="J32" s="75">
        <v>18</v>
      </c>
      <c r="K32" s="48"/>
      <c r="L32" s="136"/>
      <c r="M32" s="136"/>
      <c r="N32" s="152"/>
      <c r="O32" s="153"/>
      <c r="P32" s="174"/>
      <c r="Q32" s="174"/>
      <c r="R32" s="136"/>
      <c r="S32" s="137"/>
      <c r="T32" s="137"/>
      <c r="U32" s="137"/>
    </row>
    <row r="33" spans="1:21" ht="15" x14ac:dyDescent="0.2">
      <c r="A33" s="47"/>
      <c r="B33" s="82" t="s">
        <v>258</v>
      </c>
      <c r="C33" s="41">
        <v>644.43142663196329</v>
      </c>
      <c r="D33" s="69">
        <v>22.991545909181422</v>
      </c>
      <c r="E33" s="41">
        <v>208.42793203849996</v>
      </c>
      <c r="F33" s="69">
        <v>7.3532979225564619</v>
      </c>
      <c r="G33" s="73">
        <v>0.3026048894133927</v>
      </c>
      <c r="H33" s="69">
        <v>-67.657081354982736</v>
      </c>
      <c r="I33" s="41">
        <v>-436.0034945934633</v>
      </c>
      <c r="J33" s="42">
        <v>19</v>
      </c>
      <c r="K33" s="48"/>
      <c r="L33" s="136"/>
      <c r="M33" s="136"/>
      <c r="N33" s="152"/>
      <c r="O33" s="153"/>
      <c r="P33" s="174"/>
      <c r="Q33" s="174"/>
      <c r="R33" s="136"/>
      <c r="S33" s="137"/>
      <c r="T33" s="137"/>
      <c r="U33" s="137"/>
    </row>
    <row r="34" spans="1:21" ht="15" x14ac:dyDescent="0.2">
      <c r="A34" s="47"/>
      <c r="B34" s="82" t="s">
        <v>286</v>
      </c>
      <c r="C34" s="76">
        <v>289.11635373186522</v>
      </c>
      <c r="D34" s="71">
        <v>15.04185375037091</v>
      </c>
      <c r="E34" s="76">
        <v>155.555714806</v>
      </c>
      <c r="F34" s="71">
        <v>7.4087483162973404</v>
      </c>
      <c r="G34" s="77">
        <v>0.22584266617295778</v>
      </c>
      <c r="H34" s="71">
        <v>-46.196155008835362</v>
      </c>
      <c r="I34" s="76">
        <v>-133.56063892586522</v>
      </c>
      <c r="J34" s="75">
        <v>20</v>
      </c>
      <c r="K34" s="48"/>
      <c r="L34" s="136"/>
      <c r="M34" s="136"/>
      <c r="N34" s="152"/>
      <c r="O34" s="153"/>
      <c r="P34" s="174"/>
      <c r="Q34" s="174"/>
      <c r="R34" s="136"/>
      <c r="S34" s="137"/>
      <c r="T34" s="137"/>
      <c r="U34" s="137"/>
    </row>
    <row r="35" spans="1:21" ht="13.9" customHeight="1" x14ac:dyDescent="0.2">
      <c r="A35" s="47"/>
      <c r="B35" s="82"/>
      <c r="C35" s="242"/>
      <c r="D35" s="243"/>
      <c r="E35" s="242"/>
      <c r="F35" s="243"/>
      <c r="G35" s="244"/>
      <c r="H35" s="243"/>
      <c r="I35" s="242"/>
      <c r="J35" s="245"/>
      <c r="K35" s="48"/>
      <c r="L35" s="136"/>
      <c r="M35" s="136"/>
      <c r="N35" s="152"/>
      <c r="O35" s="153"/>
      <c r="P35" s="174"/>
      <c r="Q35" s="174"/>
      <c r="R35" s="136"/>
      <c r="S35" s="137"/>
      <c r="T35" s="137"/>
      <c r="U35" s="137"/>
    </row>
    <row r="36" spans="1:21" ht="13.9" customHeight="1" x14ac:dyDescent="0.2">
      <c r="A36" s="47"/>
      <c r="B36" s="39" t="s">
        <v>280</v>
      </c>
      <c r="C36" s="242"/>
      <c r="D36" s="243"/>
      <c r="E36" s="242"/>
      <c r="F36" s="243"/>
      <c r="G36" s="244"/>
      <c r="H36" s="243"/>
      <c r="I36" s="242"/>
      <c r="J36" s="245"/>
      <c r="K36" s="48"/>
      <c r="L36" s="136"/>
      <c r="M36" s="136"/>
      <c r="N36" s="152"/>
      <c r="O36" s="153"/>
      <c r="P36" s="174"/>
      <c r="Q36" s="174"/>
      <c r="R36" s="136"/>
      <c r="S36" s="137"/>
      <c r="T36" s="137"/>
      <c r="U36" s="137"/>
    </row>
    <row r="37" spans="1:21" ht="13.9" customHeight="1" x14ac:dyDescent="0.2">
      <c r="A37" s="47"/>
      <c r="B37" s="82" t="s">
        <v>268</v>
      </c>
      <c r="C37" s="41">
        <v>4850.9150862601091</v>
      </c>
      <c r="D37" s="69">
        <v>15.824021928300239</v>
      </c>
      <c r="E37" s="41">
        <v>4554.6973710699995</v>
      </c>
      <c r="F37" s="69">
        <v>13.756209742146385</v>
      </c>
      <c r="G37" s="73">
        <v>45.690846600700816</v>
      </c>
      <c r="H37" s="69">
        <v>-6.1064296101394628</v>
      </c>
      <c r="I37" s="41">
        <v>-296.21771519010963</v>
      </c>
      <c r="J37" s="42">
        <v>1</v>
      </c>
      <c r="K37" s="48"/>
      <c r="L37" s="136"/>
      <c r="M37" s="136"/>
      <c r="N37" s="152"/>
      <c r="O37" s="153"/>
      <c r="P37" s="174"/>
      <c r="Q37" s="174"/>
      <c r="R37" s="136"/>
      <c r="S37" s="137"/>
      <c r="T37" s="137"/>
      <c r="U37" s="137"/>
    </row>
    <row r="38" spans="1:21" ht="13.9" customHeight="1" x14ac:dyDescent="0.2">
      <c r="A38" s="47"/>
      <c r="B38" s="39" t="s">
        <v>269</v>
      </c>
      <c r="C38" s="40">
        <v>1495.6936820709802</v>
      </c>
      <c r="D38" s="70">
        <v>23.593317941929474</v>
      </c>
      <c r="E38" s="40">
        <v>1187.4145978285999</v>
      </c>
      <c r="F38" s="70">
        <v>17.531144333423878</v>
      </c>
      <c r="G38" s="74">
        <v>11.911653798433141</v>
      </c>
      <c r="H38" s="70">
        <v>-20.611110947231403</v>
      </c>
      <c r="I38" s="40">
        <v>-308.27908424238035</v>
      </c>
      <c r="J38" s="67">
        <v>2</v>
      </c>
      <c r="K38" s="48"/>
      <c r="L38" s="136"/>
      <c r="M38" s="136"/>
      <c r="N38" s="152"/>
      <c r="O38" s="153"/>
      <c r="P38" s="174"/>
      <c r="Q38" s="174"/>
      <c r="R38" s="136"/>
      <c r="S38" s="137"/>
      <c r="T38" s="137"/>
      <c r="U38" s="137"/>
    </row>
    <row r="39" spans="1:21" ht="13.9" customHeight="1" x14ac:dyDescent="0.2">
      <c r="A39" s="47"/>
      <c r="B39" s="81" t="s">
        <v>270</v>
      </c>
      <c r="C39" s="76">
        <v>1641.9081078038716</v>
      </c>
      <c r="D39" s="71">
        <v>28.052059353493842</v>
      </c>
      <c r="E39" s="76">
        <v>887.75938279939999</v>
      </c>
      <c r="F39" s="71">
        <v>12.779145883884652</v>
      </c>
      <c r="G39" s="73">
        <v>8.9056361977988434</v>
      </c>
      <c r="H39" s="69">
        <v>-45.931238259927994</v>
      </c>
      <c r="I39" s="41">
        <v>-754.14872500447166</v>
      </c>
      <c r="J39" s="42">
        <v>3</v>
      </c>
      <c r="K39" s="48"/>
      <c r="L39" s="136"/>
      <c r="M39" s="136"/>
      <c r="N39" s="152"/>
      <c r="O39" s="153"/>
      <c r="P39" s="174"/>
      <c r="Q39" s="174"/>
      <c r="R39" s="136"/>
      <c r="S39" s="137"/>
      <c r="T39" s="137"/>
      <c r="U39" s="137"/>
    </row>
    <row r="40" spans="1:21" ht="13.9" customHeight="1" x14ac:dyDescent="0.2">
      <c r="A40" s="47"/>
      <c r="B40" s="81" t="s">
        <v>278</v>
      </c>
      <c r="C40" s="41">
        <v>995.48357235838091</v>
      </c>
      <c r="D40" s="69">
        <v>19.471196214242713</v>
      </c>
      <c r="E40" s="41">
        <v>817.77889481550017</v>
      </c>
      <c r="F40" s="69">
        <v>13.577363636879976</v>
      </c>
      <c r="G40" s="73">
        <v>8.2036207879883349</v>
      </c>
      <c r="H40" s="69">
        <v>-17.851090914728406</v>
      </c>
      <c r="I40" s="41">
        <v>-177.70467754288075</v>
      </c>
      <c r="J40" s="75">
        <v>4</v>
      </c>
      <c r="K40" s="48"/>
      <c r="L40" s="136"/>
      <c r="M40" s="136"/>
      <c r="N40" s="152"/>
      <c r="O40" s="153"/>
      <c r="P40" s="174"/>
      <c r="Q40" s="174"/>
      <c r="R40" s="136"/>
      <c r="S40" s="137"/>
      <c r="T40" s="137"/>
      <c r="U40" s="137"/>
    </row>
    <row r="41" spans="1:21" ht="13.9" customHeight="1" x14ac:dyDescent="0.2">
      <c r="A41" s="47"/>
      <c r="B41" s="81" t="s">
        <v>277</v>
      </c>
      <c r="C41" s="76">
        <v>1139.7617354572644</v>
      </c>
      <c r="D41" s="71">
        <v>14.485741785912682</v>
      </c>
      <c r="E41" s="76">
        <v>750.82336204699948</v>
      </c>
      <c r="F41" s="71">
        <v>9.5307625034264785</v>
      </c>
      <c r="G41" s="73">
        <v>7.5319504820257066</v>
      </c>
      <c r="H41" s="69">
        <v>-34.124533339788385</v>
      </c>
      <c r="I41" s="41">
        <v>-388.93837341026494</v>
      </c>
      <c r="J41" s="42">
        <v>5</v>
      </c>
      <c r="K41" s="48"/>
      <c r="L41" s="136"/>
      <c r="M41" s="136"/>
      <c r="N41" s="152"/>
      <c r="O41" s="153"/>
      <c r="P41" s="174"/>
      <c r="Q41" s="174"/>
      <c r="R41" s="136"/>
      <c r="S41" s="137"/>
      <c r="T41" s="137"/>
      <c r="U41" s="137"/>
    </row>
    <row r="42" spans="1:21" ht="15" x14ac:dyDescent="0.2">
      <c r="A42" s="47"/>
      <c r="B42" s="82" t="s">
        <v>261</v>
      </c>
      <c r="C42" s="41">
        <v>480.42894381242627</v>
      </c>
      <c r="D42" s="69">
        <v>12.489389883352409</v>
      </c>
      <c r="E42" s="41">
        <v>602.13793856780012</v>
      </c>
      <c r="F42" s="69">
        <v>14.332438816428999</v>
      </c>
      <c r="G42" s="73">
        <v>6.0403996011485477</v>
      </c>
      <c r="H42" s="69">
        <v>25.333401811630374</v>
      </c>
      <c r="I42" s="41">
        <v>121.70899475537385</v>
      </c>
      <c r="J42" s="75">
        <v>6</v>
      </c>
      <c r="K42" s="48"/>
      <c r="L42" s="136"/>
      <c r="M42" s="136"/>
      <c r="N42" s="152"/>
      <c r="O42" s="153"/>
      <c r="P42" s="174"/>
      <c r="Q42" s="174"/>
      <c r="R42" s="136"/>
      <c r="S42" s="137"/>
      <c r="T42" s="137"/>
      <c r="U42" s="137"/>
    </row>
    <row r="43" spans="1:21" ht="13.9" customHeight="1" x14ac:dyDescent="0.2">
      <c r="A43" s="47"/>
      <c r="B43" s="81" t="s">
        <v>273</v>
      </c>
      <c r="C43" s="76">
        <v>932.43469257258789</v>
      </c>
      <c r="D43" s="71">
        <v>20.061015820879639</v>
      </c>
      <c r="E43" s="76">
        <v>492.05426220119995</v>
      </c>
      <c r="F43" s="71">
        <v>9.4611767977833843</v>
      </c>
      <c r="G43" s="73">
        <v>4.9360855358375728</v>
      </c>
      <c r="H43" s="69">
        <v>-47.229091096597664</v>
      </c>
      <c r="I43" s="41">
        <v>-440.38043037138794</v>
      </c>
      <c r="J43" s="42">
        <v>7</v>
      </c>
      <c r="K43" s="48"/>
      <c r="L43" s="136"/>
      <c r="M43" s="136"/>
      <c r="N43" s="152"/>
      <c r="O43" s="153"/>
      <c r="P43" s="174"/>
      <c r="Q43" s="174"/>
      <c r="R43" s="136"/>
      <c r="S43" s="137"/>
      <c r="T43" s="137"/>
      <c r="U43" s="137"/>
    </row>
    <row r="44" spans="1:21" ht="13.9" customHeight="1" x14ac:dyDescent="0.2">
      <c r="A44" s="47"/>
      <c r="B44" s="82" t="s">
        <v>282</v>
      </c>
      <c r="C44" s="41">
        <v>403.57561002266868</v>
      </c>
      <c r="D44" s="69">
        <v>18.283538996606111</v>
      </c>
      <c r="E44" s="41">
        <v>360.84585094719989</v>
      </c>
      <c r="F44" s="69">
        <v>14.301486406287411</v>
      </c>
      <c r="G44" s="73">
        <v>3.6198568376573861</v>
      </c>
      <c r="H44" s="69">
        <v>-10.587795202259297</v>
      </c>
      <c r="I44" s="41">
        <v>-42.729759075468792</v>
      </c>
      <c r="J44" s="75">
        <v>8</v>
      </c>
      <c r="K44" s="48"/>
      <c r="L44" s="136"/>
      <c r="M44" s="136"/>
      <c r="N44" s="152"/>
      <c r="O44" s="153"/>
      <c r="P44" s="174"/>
      <c r="Q44" s="174"/>
      <c r="R44" s="136"/>
      <c r="S44" s="137"/>
      <c r="T44" s="137"/>
      <c r="U44" s="137"/>
    </row>
    <row r="45" spans="1:21" ht="15" x14ac:dyDescent="0.2">
      <c r="A45" s="47"/>
      <c r="B45" s="82" t="s">
        <v>283</v>
      </c>
      <c r="C45" s="41">
        <v>274.37939079450553</v>
      </c>
      <c r="D45" s="69">
        <v>21.119078798169252</v>
      </c>
      <c r="E45" s="41">
        <v>147</v>
      </c>
      <c r="F45" s="69">
        <v>18.584070796460178</v>
      </c>
      <c r="G45" s="73">
        <v>1.4746434072578463</v>
      </c>
      <c r="H45" s="69">
        <v>-46.424547567388331</v>
      </c>
      <c r="I45" s="41">
        <v>-127.37939079450553</v>
      </c>
      <c r="J45" s="42">
        <v>9</v>
      </c>
      <c r="K45" s="48"/>
      <c r="L45" s="136"/>
      <c r="M45" s="136"/>
      <c r="N45" s="152"/>
      <c r="O45" s="153"/>
      <c r="P45" s="174"/>
      <c r="Q45" s="174"/>
      <c r="R45" s="136"/>
      <c r="S45" s="137"/>
      <c r="T45" s="137"/>
      <c r="U45" s="137"/>
    </row>
    <row r="46" spans="1:21" ht="13.9" customHeight="1" x14ac:dyDescent="0.2">
      <c r="A46" s="47"/>
      <c r="B46" s="82" t="s">
        <v>285</v>
      </c>
      <c r="C46" s="76">
        <v>102.95196839226628</v>
      </c>
      <c r="D46" s="71">
        <v>8.354373926927563</v>
      </c>
      <c r="E46" s="76">
        <v>88</v>
      </c>
      <c r="F46" s="71">
        <v>8.0145719489981779</v>
      </c>
      <c r="G46" s="73">
        <v>0.88277972679381289</v>
      </c>
      <c r="H46" s="69">
        <v>-14.52324673900015</v>
      </c>
      <c r="I46" s="41">
        <v>-14.951968392266281</v>
      </c>
      <c r="J46" s="75">
        <v>10</v>
      </c>
      <c r="K46" s="48"/>
      <c r="L46" s="136"/>
      <c r="M46" s="136"/>
      <c r="N46" s="152"/>
      <c r="O46" s="153"/>
      <c r="P46" s="174"/>
      <c r="Q46" s="174"/>
      <c r="R46" s="136"/>
      <c r="S46" s="137"/>
      <c r="T46" s="137"/>
      <c r="U46" s="137"/>
    </row>
    <row r="47" spans="1:21" ht="13.9" customHeight="1" x14ac:dyDescent="0.2">
      <c r="A47" s="47"/>
      <c r="B47" s="81" t="s">
        <v>290</v>
      </c>
      <c r="C47" s="76">
        <v>115.80311702597308</v>
      </c>
      <c r="D47" s="71">
        <v>11.281486187982781</v>
      </c>
      <c r="E47" s="76">
        <v>80</v>
      </c>
      <c r="F47" s="71">
        <v>9.0497737556561084</v>
      </c>
      <c r="G47" s="73">
        <v>0.8025270243580116</v>
      </c>
      <c r="H47" s="69">
        <v>-30.917230853071874</v>
      </c>
      <c r="I47" s="41">
        <v>-35.80311702597308</v>
      </c>
      <c r="J47" s="42">
        <v>11</v>
      </c>
      <c r="K47" s="48"/>
      <c r="L47" s="136"/>
      <c r="M47" s="136"/>
      <c r="N47" s="152"/>
      <c r="O47" s="153"/>
      <c r="P47" s="174"/>
      <c r="Q47" s="174"/>
      <c r="R47" s="136"/>
      <c r="S47" s="137"/>
      <c r="T47" s="137"/>
      <c r="U47" s="137"/>
    </row>
    <row r="48" spans="1:21" x14ac:dyDescent="0.2">
      <c r="A48" s="47"/>
      <c r="B48" s="43"/>
      <c r="C48" s="43"/>
      <c r="D48" s="43"/>
      <c r="E48" s="43"/>
      <c r="F48" s="43"/>
      <c r="G48" s="43"/>
      <c r="H48" s="43"/>
      <c r="I48" s="43"/>
      <c r="J48" s="43"/>
      <c r="K48" s="48"/>
      <c r="L48" s="137"/>
      <c r="M48" s="137"/>
      <c r="N48" s="137"/>
      <c r="O48" s="137"/>
      <c r="P48" s="137"/>
      <c r="Q48" s="137"/>
    </row>
    <row r="49" spans="1:11" x14ac:dyDescent="0.2">
      <c r="A49" s="47"/>
      <c r="B49" s="43"/>
      <c r="C49" s="43"/>
      <c r="D49" s="43"/>
      <c r="E49" s="43"/>
      <c r="F49" s="43"/>
      <c r="G49" s="43"/>
      <c r="H49" s="43"/>
      <c r="I49" s="43"/>
      <c r="J49" s="43"/>
      <c r="K49" s="48"/>
    </row>
    <row r="50" spans="1:11" x14ac:dyDescent="0.2">
      <c r="A50" s="188" t="s">
        <v>135</v>
      </c>
      <c r="B50" s="189"/>
      <c r="C50" s="189"/>
      <c r="D50" s="189"/>
      <c r="E50" s="50"/>
      <c r="F50" s="50"/>
      <c r="G50" s="50"/>
      <c r="H50" s="50"/>
      <c r="I50" s="50"/>
      <c r="J50" s="50"/>
      <c r="K50" s="51"/>
    </row>
  </sheetData>
  <sortState ref="B37:J47">
    <sortCondition descending="1" ref="E37:E47"/>
  </sortState>
  <mergeCells count="8">
    <mergeCell ref="C8:J8"/>
    <mergeCell ref="C9:J9"/>
    <mergeCell ref="C10:J10"/>
    <mergeCell ref="C12:D12"/>
    <mergeCell ref="E12:F12"/>
    <mergeCell ref="G12:G13"/>
    <mergeCell ref="H12:I12"/>
    <mergeCell ref="J12:J13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46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O60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8.85546875" style="13" customWidth="1"/>
    <col min="3" max="4" width="35.7109375" style="13" customWidth="1"/>
    <col min="5" max="5" width="2.7109375" style="13" customWidth="1"/>
    <col min="6" max="6" width="15.85546875" style="78" customWidth="1"/>
    <col min="7" max="8" width="10.140625" style="13" bestFit="1" customWidth="1"/>
    <col min="9" max="9" width="8.42578125" style="13" bestFit="1" customWidth="1"/>
    <col min="10" max="10" width="10.140625" style="13" bestFit="1" customWidth="1"/>
    <col min="11" max="14" width="11.42578125" style="13"/>
    <col min="15" max="15" width="8.42578125" style="13" bestFit="1" customWidth="1"/>
    <col min="16" max="16384" width="11.42578125" style="13"/>
  </cols>
  <sheetData>
    <row r="1" spans="1:7" x14ac:dyDescent="0.2">
      <c r="A1" s="44"/>
      <c r="B1" s="45"/>
      <c r="C1" s="45"/>
      <c r="D1" s="45"/>
      <c r="E1" s="46"/>
    </row>
    <row r="2" spans="1:7" x14ac:dyDescent="0.2">
      <c r="A2" s="47"/>
      <c r="B2" s="43"/>
      <c r="C2" s="43"/>
      <c r="D2" s="43"/>
      <c r="E2" s="48"/>
    </row>
    <row r="3" spans="1:7" x14ac:dyDescent="0.2">
      <c r="A3" s="47"/>
      <c r="B3" s="43"/>
      <c r="C3" s="43"/>
      <c r="D3" s="43"/>
      <c r="E3" s="48"/>
    </row>
    <row r="4" spans="1:7" x14ac:dyDescent="0.2">
      <c r="A4" s="47"/>
      <c r="B4" s="43"/>
      <c r="C4" s="43"/>
      <c r="D4" s="43"/>
      <c r="E4" s="48"/>
    </row>
    <row r="5" spans="1:7" ht="15.75" x14ac:dyDescent="0.25">
      <c r="A5" s="47"/>
      <c r="B5" s="43"/>
      <c r="C5" s="43"/>
      <c r="D5" s="43"/>
      <c r="E5" s="48"/>
      <c r="G5" s="177"/>
    </row>
    <row r="6" spans="1:7" x14ac:dyDescent="0.2">
      <c r="A6" s="47"/>
      <c r="B6" s="43"/>
      <c r="C6" s="43"/>
      <c r="D6" s="43"/>
      <c r="E6" s="48"/>
    </row>
    <row r="7" spans="1:7" x14ac:dyDescent="0.2">
      <c r="A7" s="47"/>
      <c r="B7" s="43"/>
      <c r="C7" s="43"/>
      <c r="D7" s="43"/>
      <c r="E7" s="48"/>
    </row>
    <row r="8" spans="1:7" ht="15" x14ac:dyDescent="0.25">
      <c r="A8" s="47"/>
      <c r="B8" s="58"/>
      <c r="E8" s="196"/>
    </row>
    <row r="9" spans="1:7" ht="15" customHeight="1" x14ac:dyDescent="0.25">
      <c r="A9" s="47"/>
      <c r="B9" s="578" t="s">
        <v>352</v>
      </c>
      <c r="C9" s="578"/>
      <c r="D9" s="578"/>
      <c r="E9" s="196"/>
    </row>
    <row r="10" spans="1:7" ht="15" x14ac:dyDescent="0.25">
      <c r="A10" s="47"/>
      <c r="B10" s="579" t="s">
        <v>317</v>
      </c>
      <c r="C10" s="579"/>
      <c r="D10" s="579"/>
      <c r="E10" s="196"/>
    </row>
    <row r="11" spans="1:7" ht="15" x14ac:dyDescent="0.25">
      <c r="A11" s="47"/>
      <c r="B11" s="579" t="s">
        <v>144</v>
      </c>
      <c r="C11" s="579"/>
      <c r="D11" s="579"/>
      <c r="E11" s="196"/>
    </row>
    <row r="12" spans="1:7" ht="15" x14ac:dyDescent="0.25">
      <c r="A12" s="47"/>
      <c r="B12" s="113"/>
      <c r="C12" s="113"/>
      <c r="D12" s="113"/>
      <c r="E12" s="196"/>
    </row>
    <row r="13" spans="1:7" ht="15" customHeight="1" x14ac:dyDescent="0.2">
      <c r="A13" s="47"/>
      <c r="B13" s="43"/>
      <c r="C13" s="412" t="s">
        <v>230</v>
      </c>
      <c r="D13" s="408" t="s">
        <v>231</v>
      </c>
      <c r="E13" s="197"/>
    </row>
    <row r="14" spans="1:7" ht="15" customHeight="1" x14ac:dyDescent="0.2">
      <c r="A14" s="47"/>
      <c r="B14" s="43"/>
      <c r="C14" s="452" t="s">
        <v>78</v>
      </c>
      <c r="D14" s="451" t="s">
        <v>78</v>
      </c>
      <c r="E14" s="197"/>
    </row>
    <row r="15" spans="1:7" ht="11.25" customHeight="1" x14ac:dyDescent="0.2">
      <c r="A15" s="47"/>
      <c r="B15" s="43"/>
      <c r="C15" s="407"/>
      <c r="D15" s="114"/>
      <c r="E15" s="198"/>
    </row>
    <row r="16" spans="1:7" ht="15" customHeight="1" x14ac:dyDescent="0.25">
      <c r="A16" s="43"/>
      <c r="B16" s="57" t="s">
        <v>281</v>
      </c>
      <c r="C16" s="312"/>
      <c r="D16" s="306"/>
      <c r="E16" s="198"/>
    </row>
    <row r="17" spans="1:6" ht="15" customHeight="1" x14ac:dyDescent="0.2">
      <c r="A17" s="43"/>
      <c r="B17" s="82" t="s">
        <v>258</v>
      </c>
      <c r="C17" s="545">
        <v>32180</v>
      </c>
      <c r="D17" s="453">
        <v>53972.959183673469</v>
      </c>
      <c r="E17" s="198"/>
      <c r="F17" s="399"/>
    </row>
    <row r="18" spans="1:6" ht="15" customHeight="1" x14ac:dyDescent="0.2">
      <c r="A18" s="43"/>
      <c r="B18" s="82" t="s">
        <v>259</v>
      </c>
      <c r="C18" s="422">
        <v>59629.141176470592</v>
      </c>
      <c r="D18" s="453">
        <v>47026.395061728392</v>
      </c>
      <c r="E18" s="198"/>
      <c r="F18" s="399"/>
    </row>
    <row r="19" spans="1:6" ht="15" customHeight="1" x14ac:dyDescent="0.2">
      <c r="A19" s="43"/>
      <c r="B19" s="82" t="s">
        <v>260</v>
      </c>
      <c r="C19" s="422">
        <v>44146.818181818184</v>
      </c>
      <c r="D19" s="453">
        <v>50555.39166666667</v>
      </c>
      <c r="E19" s="198"/>
      <c r="F19" s="399"/>
    </row>
    <row r="20" spans="1:6" ht="15" customHeight="1" x14ac:dyDescent="0.2">
      <c r="A20" s="43"/>
      <c r="B20" s="82" t="s">
        <v>361</v>
      </c>
      <c r="C20" s="422">
        <v>59518.73333333333</v>
      </c>
      <c r="D20" s="453">
        <v>47461.538461538461</v>
      </c>
      <c r="E20" s="198"/>
      <c r="F20" s="399"/>
    </row>
    <row r="21" spans="1:6" ht="15" customHeight="1" x14ac:dyDescent="0.2">
      <c r="A21" s="43"/>
      <c r="B21" s="82" t="s">
        <v>262</v>
      </c>
      <c r="C21" s="422">
        <v>82467.567999999999</v>
      </c>
      <c r="D21" s="453">
        <v>67550.549180327871</v>
      </c>
      <c r="E21" s="198"/>
      <c r="F21" s="399"/>
    </row>
    <row r="22" spans="1:6" ht="15" customHeight="1" x14ac:dyDescent="0.2">
      <c r="A22" s="43"/>
      <c r="B22" s="82" t="s">
        <v>263</v>
      </c>
      <c r="C22" s="422">
        <v>23685.714285714286</v>
      </c>
      <c r="D22" s="453">
        <v>39210.416666666664</v>
      </c>
      <c r="E22" s="198"/>
      <c r="F22" s="399"/>
    </row>
    <row r="23" spans="1:6" ht="15" customHeight="1" x14ac:dyDescent="0.2">
      <c r="A23" s="43"/>
      <c r="B23" s="82" t="s">
        <v>264</v>
      </c>
      <c r="C23" s="422">
        <v>49338.590909090912</v>
      </c>
      <c r="D23" s="453">
        <v>49137.792079207924</v>
      </c>
      <c r="E23" s="198"/>
      <c r="F23" s="399"/>
    </row>
    <row r="24" spans="1:6" ht="15" customHeight="1" x14ac:dyDescent="0.2">
      <c r="A24" s="43"/>
      <c r="B24" s="82" t="s">
        <v>265</v>
      </c>
      <c r="C24" s="422">
        <v>58301.660714285717</v>
      </c>
      <c r="D24" s="453">
        <v>46438.207792207795</v>
      </c>
      <c r="E24" s="198"/>
      <c r="F24" s="399"/>
    </row>
    <row r="25" spans="1:6" ht="15" customHeight="1" x14ac:dyDescent="0.2">
      <c r="A25" s="43"/>
      <c r="B25" s="82" t="s">
        <v>266</v>
      </c>
      <c r="C25" s="422">
        <v>63478.035294117646</v>
      </c>
      <c r="D25" s="453">
        <v>46792.84</v>
      </c>
      <c r="E25" s="198"/>
      <c r="F25" s="399"/>
    </row>
    <row r="26" spans="1:6" ht="15" customHeight="1" x14ac:dyDescent="0.2">
      <c r="A26" s="43"/>
      <c r="B26" s="82" t="s">
        <v>267</v>
      </c>
      <c r="C26" s="422">
        <v>31369.565217391304</v>
      </c>
      <c r="D26" s="453">
        <v>44215.833333333336</v>
      </c>
      <c r="E26" s="198"/>
      <c r="F26" s="399"/>
    </row>
    <row r="27" spans="1:6" ht="15" customHeight="1" x14ac:dyDescent="0.2">
      <c r="A27" s="43"/>
      <c r="B27" s="82" t="s">
        <v>362</v>
      </c>
      <c r="C27" s="422">
        <v>36396.414634146342</v>
      </c>
      <c r="D27" s="453">
        <v>71680.82716049382</v>
      </c>
      <c r="E27" s="198"/>
      <c r="F27" s="399"/>
    </row>
    <row r="28" spans="1:6" ht="15" customHeight="1" x14ac:dyDescent="0.2">
      <c r="A28" s="43"/>
      <c r="B28" s="82" t="s">
        <v>284</v>
      </c>
      <c r="C28" s="422">
        <v>70457.947976878611</v>
      </c>
      <c r="D28" s="453">
        <v>60587.411764705881</v>
      </c>
      <c r="E28" s="198"/>
      <c r="F28" s="399"/>
    </row>
    <row r="29" spans="1:6" ht="15" customHeight="1" x14ac:dyDescent="0.2">
      <c r="A29" s="43"/>
      <c r="B29" s="82" t="s">
        <v>271</v>
      </c>
      <c r="C29" s="422">
        <v>44109.372881355936</v>
      </c>
      <c r="D29" s="453">
        <v>51540.988372093023</v>
      </c>
      <c r="E29" s="198"/>
      <c r="F29" s="399"/>
    </row>
    <row r="30" spans="1:6" ht="15" customHeight="1" x14ac:dyDescent="0.2">
      <c r="A30" s="43"/>
      <c r="B30" s="82" t="s">
        <v>272</v>
      </c>
      <c r="C30" s="422">
        <v>35689.779661016946</v>
      </c>
      <c r="D30" s="453">
        <v>40102.493670886077</v>
      </c>
      <c r="E30" s="198"/>
      <c r="F30" s="399"/>
    </row>
    <row r="31" spans="1:6" ht="15" customHeight="1" x14ac:dyDescent="0.2">
      <c r="A31" s="43"/>
      <c r="B31" s="82" t="s">
        <v>363</v>
      </c>
      <c r="C31" s="422">
        <v>34856.199999999997</v>
      </c>
      <c r="D31" s="453">
        <v>43025</v>
      </c>
      <c r="E31" s="198"/>
      <c r="F31" s="399"/>
    </row>
    <row r="32" spans="1:6" ht="15" customHeight="1" x14ac:dyDescent="0.2">
      <c r="A32" s="43"/>
      <c r="B32" s="82" t="s">
        <v>364</v>
      </c>
      <c r="C32" s="422">
        <v>40111.111111111109</v>
      </c>
      <c r="D32" s="453">
        <v>55590.116279069771</v>
      </c>
      <c r="E32" s="198"/>
      <c r="F32" s="399"/>
    </row>
    <row r="33" spans="1:15" ht="15" customHeight="1" x14ac:dyDescent="0.2">
      <c r="A33" s="43"/>
      <c r="B33" s="82" t="s">
        <v>274</v>
      </c>
      <c r="C33" s="422">
        <v>38231.101123595508</v>
      </c>
      <c r="D33" s="453">
        <v>39174.388059701494</v>
      </c>
      <c r="E33" s="198"/>
      <c r="F33" s="399"/>
    </row>
    <row r="34" spans="1:15" ht="15" customHeight="1" x14ac:dyDescent="0.2">
      <c r="A34" s="43"/>
      <c r="B34" s="82" t="s">
        <v>275</v>
      </c>
      <c r="C34" s="422">
        <v>46475.027397260274</v>
      </c>
      <c r="D34" s="453">
        <v>34555.593220338982</v>
      </c>
      <c r="E34" s="198"/>
      <c r="F34" s="399"/>
    </row>
    <row r="35" spans="1:15" ht="15" customHeight="1" x14ac:dyDescent="0.2">
      <c r="A35" s="43"/>
      <c r="B35" s="82" t="s">
        <v>276</v>
      </c>
      <c r="C35" s="422">
        <v>47742.245614035084</v>
      </c>
      <c r="D35" s="453">
        <v>62845.572413793103</v>
      </c>
      <c r="E35" s="198"/>
      <c r="F35" s="399"/>
    </row>
    <row r="36" spans="1:15" ht="15" customHeight="1" x14ac:dyDescent="0.2">
      <c r="A36" s="43"/>
      <c r="B36" s="82" t="s">
        <v>286</v>
      </c>
      <c r="C36" s="422">
        <v>33631.57894736842</v>
      </c>
      <c r="D36" s="453">
        <v>48110</v>
      </c>
      <c r="E36" s="198"/>
      <c r="F36" s="399"/>
    </row>
    <row r="37" spans="1:15" ht="15" customHeight="1" x14ac:dyDescent="0.2">
      <c r="A37" s="43"/>
      <c r="B37" s="82" t="s">
        <v>365</v>
      </c>
      <c r="C37" s="422">
        <v>27985.75</v>
      </c>
      <c r="D37" s="453">
        <v>31379.310344827587</v>
      </c>
      <c r="E37" s="198"/>
      <c r="F37" s="399"/>
    </row>
    <row r="38" spans="1:15" ht="15" customHeight="1" x14ac:dyDescent="0.2">
      <c r="A38" s="43"/>
      <c r="B38" s="82" t="s">
        <v>287</v>
      </c>
      <c r="C38" s="422">
        <v>47926.086956521736</v>
      </c>
      <c r="D38" s="453">
        <v>70090.540540540547</v>
      </c>
      <c r="E38" s="198"/>
      <c r="F38" s="399"/>
    </row>
    <row r="39" spans="1:15" ht="15" customHeight="1" x14ac:dyDescent="0.2">
      <c r="A39" s="43"/>
      <c r="B39" s="82" t="s">
        <v>366</v>
      </c>
      <c r="C39" s="422">
        <v>44333.333333333336</v>
      </c>
      <c r="D39" s="453">
        <v>42030</v>
      </c>
      <c r="E39" s="198"/>
      <c r="F39" s="399"/>
    </row>
    <row r="40" spans="1:15" ht="15" customHeight="1" x14ac:dyDescent="0.2">
      <c r="A40" s="43"/>
      <c r="B40" s="82" t="s">
        <v>288</v>
      </c>
      <c r="C40" s="422">
        <v>68938.221311475412</v>
      </c>
      <c r="D40" s="453">
        <v>67035.160919540227</v>
      </c>
      <c r="E40" s="198"/>
      <c r="F40" s="399"/>
    </row>
    <row r="41" spans="1:15" ht="15" customHeight="1" x14ac:dyDescent="0.2">
      <c r="A41" s="99"/>
      <c r="B41" s="82" t="s">
        <v>289</v>
      </c>
      <c r="C41" s="409">
        <v>66269.41860465116</v>
      </c>
      <c r="D41" s="409">
        <v>52483.890109890111</v>
      </c>
      <c r="E41" s="190"/>
      <c r="F41" s="242"/>
      <c r="G41" s="68"/>
      <c r="H41" s="68"/>
      <c r="I41" s="68"/>
      <c r="J41" s="68"/>
      <c r="K41" s="68"/>
      <c r="L41" s="68"/>
      <c r="M41" s="68"/>
      <c r="N41" s="68"/>
      <c r="O41" s="68"/>
    </row>
    <row r="42" spans="1:15" ht="15" customHeight="1" x14ac:dyDescent="0.2">
      <c r="A42" s="99"/>
      <c r="B42" s="81" t="s">
        <v>279</v>
      </c>
      <c r="C42" s="410">
        <v>56322.557377049183</v>
      </c>
      <c r="D42" s="410">
        <v>11000</v>
      </c>
      <c r="E42" s="190"/>
      <c r="F42" s="242"/>
      <c r="G42" s="68"/>
      <c r="H42" s="68"/>
      <c r="I42" s="68"/>
      <c r="J42" s="68"/>
      <c r="K42" s="68"/>
      <c r="L42" s="68"/>
      <c r="M42" s="68"/>
      <c r="N42" s="68"/>
      <c r="O42" s="68"/>
    </row>
    <row r="43" spans="1:15" ht="15" customHeight="1" x14ac:dyDescent="0.2">
      <c r="A43" s="99"/>
      <c r="B43" s="81"/>
      <c r="C43" s="411"/>
      <c r="D43" s="411"/>
      <c r="E43" s="190"/>
      <c r="F43" s="242"/>
      <c r="G43" s="68"/>
      <c r="H43" s="68"/>
      <c r="I43" s="68"/>
      <c r="J43" s="68"/>
      <c r="K43" s="68"/>
      <c r="L43" s="68"/>
      <c r="M43" s="68"/>
      <c r="N43" s="68"/>
      <c r="O43" s="68"/>
    </row>
    <row r="44" spans="1:15" ht="15" customHeight="1" x14ac:dyDescent="0.2">
      <c r="A44" s="99"/>
      <c r="B44" s="100" t="s">
        <v>280</v>
      </c>
      <c r="C44" s="411"/>
      <c r="D44" s="411"/>
      <c r="E44" s="190"/>
      <c r="F44" s="242"/>
      <c r="G44" s="68"/>
      <c r="H44" s="68"/>
      <c r="I44" s="68"/>
      <c r="J44" s="68"/>
      <c r="K44" s="68"/>
      <c r="L44" s="68"/>
      <c r="M44" s="68"/>
      <c r="N44" s="68"/>
      <c r="O44" s="68"/>
    </row>
    <row r="45" spans="1:15" ht="15" customHeight="1" x14ac:dyDescent="0.2">
      <c r="A45" s="99"/>
      <c r="B45" s="82" t="s">
        <v>282</v>
      </c>
      <c r="C45" s="410">
        <v>39424.34482758621</v>
      </c>
      <c r="D45" s="410">
        <v>47563.910714285717</v>
      </c>
      <c r="E45" s="190"/>
      <c r="F45" s="242"/>
      <c r="G45" s="68"/>
      <c r="H45" s="68"/>
      <c r="I45" s="68"/>
      <c r="J45" s="68"/>
      <c r="K45" s="68"/>
      <c r="L45" s="68"/>
      <c r="M45" s="68"/>
      <c r="N45" s="68"/>
      <c r="O45" s="68"/>
    </row>
    <row r="46" spans="1:15" ht="15" customHeight="1" x14ac:dyDescent="0.2">
      <c r="A46" s="99"/>
      <c r="B46" s="82" t="s">
        <v>261</v>
      </c>
      <c r="C46" s="410">
        <v>39051.978723404252</v>
      </c>
      <c r="D46" s="410">
        <v>39396.770833333336</v>
      </c>
      <c r="E46" s="190"/>
      <c r="F46" s="242"/>
      <c r="G46" s="68"/>
      <c r="H46" s="68"/>
      <c r="I46" s="68"/>
      <c r="J46" s="68"/>
      <c r="K46" s="68"/>
      <c r="L46" s="68"/>
      <c r="M46" s="68"/>
      <c r="N46" s="68"/>
      <c r="O46" s="68"/>
    </row>
    <row r="47" spans="1:15" ht="15" customHeight="1" x14ac:dyDescent="0.2">
      <c r="A47" s="99"/>
      <c r="B47" s="81" t="s">
        <v>283</v>
      </c>
      <c r="C47" s="410">
        <v>23503.388888888891</v>
      </c>
      <c r="D47" s="410">
        <v>57876.271186440681</v>
      </c>
      <c r="E47" s="190"/>
      <c r="F47" s="242"/>
      <c r="G47" s="68"/>
      <c r="H47" s="68"/>
      <c r="I47" s="68"/>
      <c r="J47" s="68"/>
      <c r="K47" s="68"/>
      <c r="L47" s="68"/>
      <c r="M47" s="68"/>
      <c r="N47" s="68"/>
      <c r="O47" s="68"/>
    </row>
    <row r="48" spans="1:15" ht="15" customHeight="1" x14ac:dyDescent="0.2">
      <c r="A48" s="99"/>
      <c r="B48" s="82" t="s">
        <v>268</v>
      </c>
      <c r="C48" s="410">
        <v>43088.271186440681</v>
      </c>
      <c r="D48" s="410">
        <v>59808.914285714287</v>
      </c>
      <c r="E48" s="190"/>
      <c r="F48" s="242"/>
      <c r="G48" s="68"/>
      <c r="H48" s="68"/>
      <c r="I48" s="68"/>
      <c r="J48" s="68"/>
      <c r="K48" s="68"/>
      <c r="L48" s="68"/>
      <c r="M48" s="68"/>
      <c r="N48" s="68"/>
      <c r="O48" s="68"/>
    </row>
    <row r="49" spans="1:15" ht="15" customHeight="1" x14ac:dyDescent="0.2">
      <c r="A49" s="99"/>
      <c r="B49" s="100" t="s">
        <v>269</v>
      </c>
      <c r="C49" s="67">
        <v>47812.829268292684</v>
      </c>
      <c r="D49" s="67">
        <v>72463.013698630137</v>
      </c>
      <c r="E49" s="190"/>
      <c r="F49" s="242"/>
      <c r="G49" s="68"/>
      <c r="H49" s="68"/>
      <c r="I49" s="68"/>
      <c r="J49" s="68"/>
      <c r="K49" s="68"/>
      <c r="L49" s="68"/>
      <c r="M49" s="68"/>
      <c r="N49" s="68"/>
      <c r="O49" s="68"/>
    </row>
    <row r="50" spans="1:15" ht="15" customHeight="1" x14ac:dyDescent="0.2">
      <c r="A50" s="99"/>
      <c r="B50" s="82" t="s">
        <v>270</v>
      </c>
      <c r="C50" s="410">
        <v>45748.276315789473</v>
      </c>
      <c r="D50" s="410">
        <v>57827.86363636364</v>
      </c>
      <c r="E50" s="190"/>
      <c r="F50" s="242"/>
      <c r="G50" s="68"/>
      <c r="H50" s="68"/>
      <c r="I50" s="68"/>
      <c r="J50" s="68"/>
      <c r="K50" s="68"/>
      <c r="L50" s="68"/>
      <c r="M50" s="68"/>
      <c r="N50" s="68"/>
      <c r="O50" s="68"/>
    </row>
    <row r="51" spans="1:15" ht="13.9" customHeight="1" x14ac:dyDescent="0.2">
      <c r="A51" s="99"/>
      <c r="B51" s="82" t="s">
        <v>285</v>
      </c>
      <c r="C51" s="410">
        <v>25742.2</v>
      </c>
      <c r="D51" s="410">
        <v>60744.067796610172</v>
      </c>
      <c r="E51" s="191"/>
      <c r="F51" s="266"/>
      <c r="G51" s="68"/>
      <c r="H51" s="68"/>
      <c r="I51" s="68"/>
      <c r="J51" s="68"/>
      <c r="K51" s="68"/>
      <c r="L51" s="68"/>
      <c r="M51" s="68"/>
      <c r="N51" s="68"/>
      <c r="O51" s="68"/>
    </row>
    <row r="52" spans="1:15" ht="15" customHeight="1" x14ac:dyDescent="0.2">
      <c r="A52" s="99"/>
      <c r="B52" s="82" t="s">
        <v>273</v>
      </c>
      <c r="C52" s="410">
        <v>45513.916666666664</v>
      </c>
      <c r="D52" s="410">
        <v>45852.459016393441</v>
      </c>
      <c r="E52" s="190"/>
      <c r="F52" s="242"/>
      <c r="G52" s="68"/>
      <c r="H52" s="68"/>
      <c r="I52" s="68"/>
      <c r="J52" s="68"/>
      <c r="K52" s="68"/>
      <c r="L52" s="68"/>
      <c r="M52" s="68"/>
      <c r="N52" s="68"/>
      <c r="O52" s="68"/>
    </row>
    <row r="53" spans="1:15" ht="15" customHeight="1" x14ac:dyDescent="0.2">
      <c r="A53" s="99"/>
      <c r="B53" s="82" t="s">
        <v>290</v>
      </c>
      <c r="C53" s="410">
        <v>27693.909090909092</v>
      </c>
      <c r="D53" s="410">
        <v>52469.238805970148</v>
      </c>
      <c r="E53" s="190"/>
      <c r="F53" s="242"/>
      <c r="G53" s="68"/>
      <c r="H53" s="68"/>
      <c r="I53" s="68"/>
      <c r="J53" s="68"/>
      <c r="K53" s="68"/>
      <c r="L53" s="68"/>
      <c r="M53" s="68"/>
      <c r="N53" s="68"/>
      <c r="O53" s="68"/>
    </row>
    <row r="54" spans="1:15" ht="15" customHeight="1" x14ac:dyDescent="0.2">
      <c r="A54" s="99"/>
      <c r="B54" s="82" t="s">
        <v>277</v>
      </c>
      <c r="C54" s="409">
        <v>47822.38</v>
      </c>
      <c r="D54" s="409">
        <v>44032.864864864867</v>
      </c>
      <c r="E54" s="190"/>
      <c r="F54" s="242"/>
      <c r="G54" s="68"/>
      <c r="H54" s="68"/>
      <c r="I54" s="68"/>
      <c r="J54" s="68"/>
      <c r="K54" s="68"/>
      <c r="L54" s="68"/>
      <c r="M54" s="68"/>
      <c r="N54" s="68"/>
      <c r="O54" s="68"/>
    </row>
    <row r="55" spans="1:15" ht="15" customHeight="1" x14ac:dyDescent="0.2">
      <c r="A55" s="99"/>
      <c r="B55" s="82" t="s">
        <v>278</v>
      </c>
      <c r="C55" s="410">
        <v>51049.254901960783</v>
      </c>
      <c r="D55" s="410">
        <v>56514.765432098764</v>
      </c>
      <c r="E55" s="190"/>
      <c r="F55" s="242"/>
      <c r="G55" s="68"/>
      <c r="H55" s="68"/>
      <c r="I55" s="68"/>
      <c r="J55" s="68"/>
      <c r="K55" s="68"/>
      <c r="L55" s="68"/>
      <c r="M55" s="68"/>
      <c r="N55" s="68"/>
      <c r="O55" s="68"/>
    </row>
    <row r="56" spans="1:15" x14ac:dyDescent="0.2">
      <c r="A56" s="47"/>
      <c r="B56" s="43"/>
      <c r="C56" s="43"/>
      <c r="D56" s="43"/>
      <c r="E56" s="48"/>
      <c r="F56" s="200"/>
    </row>
    <row r="57" spans="1:15" x14ac:dyDescent="0.2">
      <c r="A57" s="188" t="s">
        <v>241</v>
      </c>
      <c r="B57" s="50"/>
      <c r="C57" s="50"/>
      <c r="D57" s="50"/>
      <c r="E57" s="51"/>
      <c r="F57" s="200"/>
    </row>
    <row r="58" spans="1:15" x14ac:dyDescent="0.2">
      <c r="F58" s="200"/>
    </row>
    <row r="60" spans="1:15" x14ac:dyDescent="0.2">
      <c r="C60" s="137"/>
    </row>
  </sheetData>
  <sortState ref="B17:D42">
    <sortCondition ref="B17:B42"/>
  </sortState>
  <mergeCells count="3">
    <mergeCell ref="B9:D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43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53722D"/>
  </sheetPr>
  <dimension ref="A1:U53"/>
  <sheetViews>
    <sheetView showGridLines="0" zoomScaleNormal="100" zoomScaleSheetLayoutView="80" workbookViewId="0">
      <selection activeCell="I1" sqref="I1"/>
    </sheetView>
  </sheetViews>
  <sheetFormatPr baseColWidth="10" defaultColWidth="11.42578125" defaultRowHeight="14.25" x14ac:dyDescent="0.2"/>
  <cols>
    <col min="1" max="1" width="1.85546875" style="13" customWidth="1"/>
    <col min="2" max="2" width="29.140625" style="13" customWidth="1"/>
    <col min="3" max="4" width="17.140625" style="13" customWidth="1"/>
    <col min="5" max="7" width="14.42578125" style="13" customWidth="1"/>
    <col min="8" max="8" width="1.85546875" style="13" customWidth="1"/>
    <col min="9" max="9" width="4.85546875" style="13" customWidth="1"/>
    <col min="10" max="10" width="8.5703125" style="13" customWidth="1"/>
    <col min="11" max="11" width="9.140625" style="13" customWidth="1"/>
    <col min="12" max="12" width="8.7109375" style="13" customWidth="1"/>
    <col min="13" max="13" width="14.5703125" style="13" customWidth="1"/>
    <col min="14" max="14" width="14.5703125" style="13" bestFit="1" customWidth="1"/>
    <col min="15" max="16" width="15.5703125" style="13" customWidth="1"/>
    <col min="17" max="16384" width="11.42578125" style="13"/>
  </cols>
  <sheetData>
    <row r="1" spans="1:21" x14ac:dyDescent="0.2">
      <c r="A1" s="44"/>
      <c r="B1" s="45"/>
      <c r="C1" s="45"/>
      <c r="D1" s="45"/>
      <c r="E1" s="45"/>
      <c r="F1" s="45"/>
      <c r="G1" s="45"/>
      <c r="H1" s="46"/>
    </row>
    <row r="2" spans="1:21" x14ac:dyDescent="0.2">
      <c r="A2" s="47"/>
      <c r="B2" s="43"/>
      <c r="C2" s="43"/>
      <c r="D2" s="43"/>
      <c r="E2" s="43"/>
      <c r="F2" s="43"/>
      <c r="G2" s="43"/>
      <c r="H2" s="48"/>
    </row>
    <row r="3" spans="1:21" x14ac:dyDescent="0.2">
      <c r="A3" s="47"/>
      <c r="B3" s="43"/>
      <c r="C3" s="43"/>
      <c r="D3" s="43"/>
      <c r="E3" s="43"/>
      <c r="F3" s="43"/>
      <c r="G3" s="43"/>
      <c r="H3" s="48"/>
    </row>
    <row r="4" spans="1:21" x14ac:dyDescent="0.2">
      <c r="A4" s="47"/>
      <c r="B4" s="43"/>
      <c r="C4" s="43"/>
      <c r="D4" s="43"/>
      <c r="E4" s="43"/>
      <c r="F4" s="43"/>
      <c r="G4" s="43"/>
      <c r="H4" s="48"/>
      <c r="I4" s="133"/>
      <c r="J4" s="133"/>
      <c r="K4" s="133"/>
      <c r="L4" s="133"/>
      <c r="M4" s="133"/>
    </row>
    <row r="5" spans="1:21" ht="15.75" x14ac:dyDescent="0.25">
      <c r="A5" s="47"/>
      <c r="B5" s="43"/>
      <c r="C5" s="43"/>
      <c r="D5" s="43"/>
      <c r="E5" s="43"/>
      <c r="F5" s="43"/>
      <c r="G5" s="43"/>
      <c r="H5" s="48"/>
      <c r="I5" s="133"/>
      <c r="J5" s="133"/>
      <c r="K5" s="177"/>
      <c r="L5" s="133"/>
      <c r="M5" s="133"/>
    </row>
    <row r="6" spans="1:21" x14ac:dyDescent="0.2">
      <c r="A6" s="47"/>
      <c r="B6" s="43"/>
      <c r="C6" s="43"/>
      <c r="D6" s="43"/>
      <c r="E6" s="43"/>
      <c r="F6" s="43"/>
      <c r="G6" s="43"/>
      <c r="H6" s="48"/>
      <c r="I6" s="133"/>
      <c r="J6" s="133"/>
      <c r="K6" s="133"/>
      <c r="L6" s="133"/>
      <c r="M6" s="133"/>
    </row>
    <row r="7" spans="1:21" x14ac:dyDescent="0.2">
      <c r="A7" s="47"/>
      <c r="B7" s="43"/>
      <c r="C7" s="43"/>
      <c r="D7" s="43"/>
      <c r="E7" s="43"/>
      <c r="F7" s="43"/>
      <c r="G7" s="43"/>
      <c r="H7" s="48"/>
      <c r="I7" s="133"/>
      <c r="J7" s="133"/>
      <c r="K7" s="133"/>
      <c r="L7" s="133"/>
      <c r="M7" s="133"/>
    </row>
    <row r="8" spans="1:21" x14ac:dyDescent="0.2">
      <c r="A8" s="47"/>
      <c r="B8" s="43"/>
      <c r="C8" s="43"/>
      <c r="D8" s="43"/>
      <c r="E8" s="43"/>
      <c r="F8" s="43"/>
      <c r="G8" s="43"/>
      <c r="H8" s="48"/>
      <c r="I8" s="133"/>
      <c r="J8" s="133"/>
      <c r="K8" s="133"/>
      <c r="L8" s="133"/>
      <c r="M8" s="133"/>
    </row>
    <row r="9" spans="1:21" ht="15" x14ac:dyDescent="0.2">
      <c r="A9" s="47"/>
      <c r="B9" s="578" t="s">
        <v>373</v>
      </c>
      <c r="C9" s="578"/>
      <c r="D9" s="578"/>
      <c r="E9" s="578"/>
      <c r="F9" s="578"/>
      <c r="G9" s="578"/>
      <c r="H9" s="48"/>
      <c r="I9" s="133"/>
      <c r="J9" s="133"/>
      <c r="K9" s="133"/>
      <c r="L9" s="133"/>
      <c r="M9" s="133"/>
    </row>
    <row r="10" spans="1:21" ht="15" x14ac:dyDescent="0.2">
      <c r="A10" s="47"/>
      <c r="B10" s="579" t="s">
        <v>141</v>
      </c>
      <c r="C10" s="579"/>
      <c r="D10" s="579"/>
      <c r="E10" s="579"/>
      <c r="F10" s="579"/>
      <c r="G10" s="579"/>
      <c r="H10" s="48"/>
      <c r="I10" s="133"/>
      <c r="J10" s="133"/>
      <c r="K10" s="133"/>
      <c r="L10" s="133"/>
      <c r="M10" s="133"/>
    </row>
    <row r="11" spans="1:21" ht="15" x14ac:dyDescent="0.25">
      <c r="A11" s="47"/>
      <c r="B11" s="87"/>
      <c r="C11" s="87"/>
      <c r="D11" s="106"/>
      <c r="E11" s="87"/>
      <c r="F11" s="87"/>
      <c r="G11" s="87"/>
      <c r="H11" s="4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</row>
    <row r="12" spans="1:21" ht="14.25" customHeight="1" x14ac:dyDescent="0.25">
      <c r="A12" s="47"/>
      <c r="B12" s="26"/>
      <c r="C12" s="363"/>
      <c r="D12" s="106"/>
      <c r="E12" s="582" t="s">
        <v>96</v>
      </c>
      <c r="F12" s="582"/>
      <c r="G12" s="583" t="s">
        <v>235</v>
      </c>
      <c r="H12" s="4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</row>
    <row r="13" spans="1:21" ht="14.25" customHeight="1" x14ac:dyDescent="0.25">
      <c r="A13" s="47"/>
      <c r="B13" s="26"/>
      <c r="C13" s="106">
        <v>2014</v>
      </c>
      <c r="D13" s="106">
        <v>2017</v>
      </c>
      <c r="E13" s="86" t="s">
        <v>0</v>
      </c>
      <c r="F13" s="14" t="s">
        <v>33</v>
      </c>
      <c r="G13" s="583"/>
      <c r="H13" s="4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</row>
    <row r="14" spans="1:21" ht="14.25" customHeight="1" x14ac:dyDescent="0.25">
      <c r="A14" s="47"/>
      <c r="B14" s="26"/>
      <c r="C14" s="32"/>
      <c r="D14" s="32"/>
      <c r="E14" s="28"/>
      <c r="F14" s="32"/>
      <c r="G14" s="32"/>
      <c r="H14" s="4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</row>
    <row r="15" spans="1:21" ht="14.25" customHeight="1" x14ac:dyDescent="0.25">
      <c r="A15" s="47"/>
      <c r="B15" s="31" t="s">
        <v>4</v>
      </c>
      <c r="C15" s="29">
        <v>7057.8459722999996</v>
      </c>
      <c r="D15" s="29">
        <v>7794.1673411442225</v>
      </c>
      <c r="E15" s="30">
        <v>10.432664183010942</v>
      </c>
      <c r="F15" s="29">
        <v>736.32136884422289</v>
      </c>
      <c r="G15" s="30">
        <v>100</v>
      </c>
      <c r="H15" s="48"/>
      <c r="I15" s="128"/>
      <c r="J15" s="374"/>
      <c r="K15" s="511"/>
      <c r="L15" s="252"/>
      <c r="M15" s="174"/>
      <c r="N15" s="174"/>
      <c r="O15" s="174"/>
      <c r="P15" s="128"/>
      <c r="Q15" s="128"/>
      <c r="R15" s="128"/>
      <c r="S15" s="128"/>
      <c r="T15" s="128"/>
      <c r="U15" s="128"/>
    </row>
    <row r="16" spans="1:21" ht="14.25" customHeight="1" x14ac:dyDescent="0.2">
      <c r="A16" s="47"/>
      <c r="B16" s="26" t="s">
        <v>7</v>
      </c>
      <c r="C16" s="37">
        <v>3456.6896050669998</v>
      </c>
      <c r="D16" s="37">
        <v>3823.0598638000001</v>
      </c>
      <c r="E16" s="129">
        <v>10.59887639885153</v>
      </c>
      <c r="F16" s="130">
        <v>366.37025873300036</v>
      </c>
      <c r="G16" s="129">
        <v>49.050266647710387</v>
      </c>
      <c r="H16" s="48"/>
      <c r="I16" s="376"/>
      <c r="J16" s="374"/>
      <c r="K16" s="511"/>
      <c r="L16" s="252"/>
      <c r="M16" s="174"/>
      <c r="N16" s="174"/>
      <c r="O16" s="174"/>
      <c r="P16" s="128"/>
      <c r="Q16" s="128"/>
      <c r="R16" s="128"/>
      <c r="S16" s="128"/>
      <c r="T16" s="128"/>
      <c r="U16" s="128"/>
    </row>
    <row r="17" spans="1:21" ht="14.25" customHeight="1" x14ac:dyDescent="0.2">
      <c r="A17" s="47"/>
      <c r="B17" s="43" t="s">
        <v>10</v>
      </c>
      <c r="C17" s="37">
        <v>1968.257404963</v>
      </c>
      <c r="D17" s="130">
        <v>2317.1142837000002</v>
      </c>
      <c r="E17" s="129">
        <v>17.724149181776248</v>
      </c>
      <c r="F17" s="130">
        <v>348.85687873700022</v>
      </c>
      <c r="G17" s="129">
        <v>29.728823904874442</v>
      </c>
      <c r="H17" s="48"/>
      <c r="I17" s="128"/>
      <c r="J17" s="374"/>
      <c r="K17" s="511"/>
      <c r="L17" s="252"/>
      <c r="M17" s="174"/>
      <c r="N17" s="174"/>
      <c r="O17" s="174"/>
      <c r="P17" s="128"/>
      <c r="Q17" s="128"/>
      <c r="R17" s="128"/>
      <c r="S17" s="128"/>
      <c r="T17" s="128"/>
      <c r="U17" s="128"/>
    </row>
    <row r="18" spans="1:21" ht="14.25" customHeight="1" x14ac:dyDescent="0.2">
      <c r="A18" s="47"/>
      <c r="B18" s="26" t="s">
        <v>8</v>
      </c>
      <c r="C18" s="37">
        <v>538.83262124099997</v>
      </c>
      <c r="D18" s="37">
        <v>539.26428629999998</v>
      </c>
      <c r="E18" s="129">
        <v>8.0111159195572768E-2</v>
      </c>
      <c r="F18" s="130">
        <v>0.43166505900001084</v>
      </c>
      <c r="G18" s="129">
        <v>6.9188184278942275</v>
      </c>
      <c r="H18" s="48"/>
      <c r="I18" s="376"/>
      <c r="J18" s="374"/>
      <c r="K18" s="511"/>
      <c r="L18" s="252"/>
      <c r="M18" s="174"/>
      <c r="N18" s="174"/>
      <c r="O18" s="174"/>
      <c r="P18" s="128"/>
      <c r="Q18" s="128"/>
      <c r="R18" s="128"/>
      <c r="S18" s="128"/>
      <c r="T18" s="128"/>
      <c r="U18" s="128"/>
    </row>
    <row r="19" spans="1:21" ht="13.9" customHeight="1" x14ac:dyDescent="0.2">
      <c r="A19" s="47"/>
      <c r="B19" s="26" t="s">
        <v>9</v>
      </c>
      <c r="C19" s="37">
        <v>211.34707417199999</v>
      </c>
      <c r="D19" s="37">
        <v>442.42520259999998</v>
      </c>
      <c r="E19" s="129">
        <v>109.33585398960494</v>
      </c>
      <c r="F19" s="130">
        <v>231.07812842799999</v>
      </c>
      <c r="G19" s="129">
        <v>5.6763626342034597</v>
      </c>
      <c r="H19" s="48"/>
      <c r="I19" s="376"/>
      <c r="J19" s="374"/>
      <c r="K19" s="511"/>
      <c r="L19" s="252"/>
      <c r="M19" s="174"/>
      <c r="N19" s="174"/>
      <c r="O19" s="174"/>
      <c r="P19" s="128"/>
      <c r="Q19" s="128"/>
      <c r="R19" s="128"/>
      <c r="S19" s="128"/>
      <c r="T19" s="128"/>
      <c r="U19" s="128"/>
    </row>
    <row r="20" spans="1:21" ht="14.25" customHeight="1" x14ac:dyDescent="0.2">
      <c r="A20" s="47"/>
      <c r="B20" s="26" t="s">
        <v>34</v>
      </c>
      <c r="C20" s="37">
        <v>421.33626964899997</v>
      </c>
      <c r="D20" s="37">
        <v>340.53165209999997</v>
      </c>
      <c r="E20" s="129">
        <v>-19.17817747242966</v>
      </c>
      <c r="F20" s="130">
        <v>-80.804617549</v>
      </c>
      <c r="G20" s="129">
        <v>4.3690574912651066</v>
      </c>
      <c r="H20" s="48"/>
      <c r="I20" s="376"/>
      <c r="J20" s="374"/>
      <c r="K20" s="511"/>
      <c r="L20" s="252"/>
      <c r="M20" s="174"/>
      <c r="N20" s="174"/>
      <c r="O20" s="174"/>
      <c r="P20" s="128"/>
      <c r="Q20" s="128"/>
      <c r="R20" s="128"/>
      <c r="S20" s="128"/>
      <c r="T20" s="128"/>
      <c r="U20" s="128"/>
    </row>
    <row r="21" spans="1:21" ht="14.25" customHeight="1" x14ac:dyDescent="0.2">
      <c r="A21" s="47"/>
      <c r="B21" s="26" t="s">
        <v>55</v>
      </c>
      <c r="C21" s="37">
        <v>173.64265050399999</v>
      </c>
      <c r="D21" s="37">
        <v>171.11836819999999</v>
      </c>
      <c r="E21" s="129">
        <v>-1.4537225138370302</v>
      </c>
      <c r="F21" s="130">
        <v>-2.5242823039999962</v>
      </c>
      <c r="G21" s="129">
        <v>2.1954669525337516</v>
      </c>
      <c r="H21" s="48"/>
      <c r="I21" s="376"/>
      <c r="J21" s="374"/>
      <c r="K21" s="511"/>
      <c r="L21" s="252"/>
      <c r="M21" s="174"/>
      <c r="N21" s="174"/>
      <c r="O21" s="174"/>
      <c r="P21" s="128"/>
      <c r="Q21" s="128"/>
      <c r="R21" s="128"/>
      <c r="S21" s="128"/>
      <c r="T21" s="128"/>
      <c r="U21" s="128"/>
    </row>
    <row r="22" spans="1:21" ht="16.149999999999999" customHeight="1" x14ac:dyDescent="0.2">
      <c r="A22" s="47"/>
      <c r="B22" s="26" t="s">
        <v>6</v>
      </c>
      <c r="C22" s="37">
        <v>287.74034666900002</v>
      </c>
      <c r="D22" s="37">
        <v>160.65368470000001</v>
      </c>
      <c r="E22" s="129">
        <v>-44.16713312547482</v>
      </c>
      <c r="F22" s="130">
        <v>-127.08666196900001</v>
      </c>
      <c r="G22" s="129">
        <v>2.0612039448002824</v>
      </c>
      <c r="H22" s="48"/>
      <c r="I22" s="376"/>
      <c r="J22" s="374"/>
      <c r="K22" s="511"/>
      <c r="L22" s="252"/>
      <c r="M22" s="174"/>
      <c r="N22" s="174"/>
      <c r="O22" s="174"/>
      <c r="P22" s="128"/>
      <c r="Q22" s="128"/>
      <c r="R22" s="128"/>
      <c r="S22" s="128"/>
      <c r="T22" s="128"/>
      <c r="U22" s="128"/>
    </row>
    <row r="23" spans="1:21" ht="15" x14ac:dyDescent="0.25">
      <c r="A23" s="47"/>
      <c r="B23" s="43"/>
      <c r="C23" s="72"/>
      <c r="D23" s="134"/>
      <c r="E23" s="43"/>
      <c r="F23" s="43"/>
      <c r="G23" s="257"/>
      <c r="H23" s="48"/>
      <c r="I23" s="128"/>
      <c r="J23" s="374"/>
      <c r="K23" s="511"/>
      <c r="L23" s="252"/>
      <c r="M23" s="174"/>
      <c r="N23" s="174"/>
      <c r="O23" s="174"/>
      <c r="P23" s="128"/>
      <c r="Q23" s="128"/>
      <c r="R23" s="128"/>
      <c r="S23" s="128"/>
      <c r="T23" s="128"/>
      <c r="U23" s="128"/>
    </row>
    <row r="24" spans="1:21" x14ac:dyDescent="0.2">
      <c r="A24" s="47"/>
      <c r="B24" s="26" t="s">
        <v>11</v>
      </c>
      <c r="C24" s="41">
        <v>3995.5222263079995</v>
      </c>
      <c r="D24" s="131">
        <v>4362.3241501000002</v>
      </c>
      <c r="E24" s="69">
        <v>9.1803249491853922</v>
      </c>
      <c r="F24" s="41">
        <v>366.80192379200071</v>
      </c>
      <c r="G24" s="405">
        <v>55.969085075604617</v>
      </c>
      <c r="H24" s="48"/>
      <c r="I24" s="376"/>
      <c r="J24" s="374"/>
      <c r="K24" s="511"/>
      <c r="L24" s="252"/>
      <c r="M24" s="174"/>
      <c r="N24" s="174"/>
      <c r="O24" s="174"/>
      <c r="P24" s="128"/>
      <c r="Q24" s="128"/>
      <c r="R24" s="128"/>
      <c r="S24" s="128"/>
      <c r="T24" s="128"/>
      <c r="U24" s="128"/>
    </row>
    <row r="25" spans="1:21" x14ac:dyDescent="0.2">
      <c r="A25" s="47"/>
      <c r="B25" s="26" t="s">
        <v>12</v>
      </c>
      <c r="C25" s="41">
        <v>3062.3237459920001</v>
      </c>
      <c r="D25" s="131">
        <v>3431.8431909999999</v>
      </c>
      <c r="E25" s="69">
        <v>12.066635524465052</v>
      </c>
      <c r="F25" s="41">
        <v>369.51944500799982</v>
      </c>
      <c r="G25" s="405">
        <v>44.030914923828007</v>
      </c>
      <c r="H25" s="48"/>
      <c r="I25" s="128"/>
      <c r="J25" s="374"/>
      <c r="K25" s="511"/>
      <c r="L25" s="252"/>
      <c r="M25" s="174"/>
      <c r="N25" s="174"/>
      <c r="O25" s="174"/>
      <c r="P25" s="128"/>
      <c r="Q25" s="128"/>
      <c r="R25" s="128"/>
      <c r="S25" s="128"/>
      <c r="T25" s="128"/>
      <c r="U25" s="128"/>
    </row>
    <row r="26" spans="1:21" x14ac:dyDescent="0.2">
      <c r="A26" s="47"/>
      <c r="B26" s="43"/>
      <c r="C26" s="43"/>
      <c r="D26" s="134"/>
      <c r="E26" s="43"/>
      <c r="F26" s="43"/>
      <c r="G26" s="43"/>
      <c r="H26" s="4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</row>
    <row r="27" spans="1:21" ht="15" x14ac:dyDescent="0.25">
      <c r="A27" s="47"/>
      <c r="B27" s="580" t="s">
        <v>374</v>
      </c>
      <c r="C27" s="580"/>
      <c r="D27" s="580"/>
      <c r="E27" s="580"/>
      <c r="F27" s="580"/>
      <c r="G27" s="580"/>
      <c r="H27" s="48"/>
      <c r="I27" s="128"/>
      <c r="J27" s="128"/>
      <c r="K27" s="251"/>
      <c r="L27" s="128"/>
      <c r="M27" s="128"/>
      <c r="N27" s="128"/>
      <c r="O27" s="128"/>
      <c r="P27" s="128"/>
      <c r="Q27" s="128"/>
      <c r="R27" s="128"/>
      <c r="S27" s="128"/>
      <c r="T27" s="128"/>
      <c r="U27" s="128"/>
    </row>
    <row r="28" spans="1:21" ht="15" x14ac:dyDescent="0.25">
      <c r="A28" s="47"/>
      <c r="B28" s="581" t="s">
        <v>99</v>
      </c>
      <c r="C28" s="581"/>
      <c r="D28" s="581"/>
      <c r="E28" s="581"/>
      <c r="F28" s="581"/>
      <c r="G28" s="581"/>
      <c r="H28" s="48"/>
      <c r="I28" s="128"/>
      <c r="J28" s="128"/>
      <c r="K28" s="385"/>
      <c r="L28" s="128"/>
      <c r="M28" s="128"/>
      <c r="N28" s="128"/>
      <c r="O28" s="128"/>
      <c r="P28" s="128"/>
      <c r="Q28" s="128"/>
      <c r="R28" s="128"/>
      <c r="S28" s="128"/>
      <c r="T28" s="128"/>
      <c r="U28" s="128"/>
    </row>
    <row r="29" spans="1:21" ht="15" x14ac:dyDescent="0.25">
      <c r="A29" s="47"/>
      <c r="B29" s="58"/>
      <c r="C29" s="58"/>
      <c r="D29" s="58"/>
      <c r="E29" s="58"/>
      <c r="F29" s="58"/>
      <c r="G29" s="87"/>
      <c r="H29" s="4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</row>
    <row r="30" spans="1:21" x14ac:dyDescent="0.2">
      <c r="A30" s="47"/>
      <c r="B30" s="43"/>
      <c r="C30" s="43"/>
      <c r="D30" s="43"/>
      <c r="E30" s="43"/>
      <c r="F30" s="43"/>
      <c r="G30" s="43"/>
      <c r="H30" s="4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</row>
    <row r="31" spans="1:21" x14ac:dyDescent="0.2">
      <c r="A31" s="47"/>
      <c r="B31" s="43"/>
      <c r="C31" s="43"/>
      <c r="D31" s="43"/>
      <c r="E31" s="43"/>
      <c r="F31" s="43"/>
      <c r="G31" s="43"/>
      <c r="H31" s="4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</row>
    <row r="32" spans="1:21" x14ac:dyDescent="0.2">
      <c r="A32" s="47"/>
      <c r="B32" s="43"/>
      <c r="C32" s="43"/>
      <c r="D32" s="43"/>
      <c r="E32" s="43"/>
      <c r="F32" s="43"/>
      <c r="G32" s="43"/>
      <c r="H32" s="4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</row>
    <row r="33" spans="1:21" x14ac:dyDescent="0.2">
      <c r="A33" s="47"/>
      <c r="B33" s="43"/>
      <c r="C33" s="43"/>
      <c r="D33" s="43"/>
      <c r="E33" s="43"/>
      <c r="F33" s="43"/>
      <c r="G33" s="43"/>
      <c r="H33" s="4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</row>
    <row r="34" spans="1:21" x14ac:dyDescent="0.2">
      <c r="A34" s="47"/>
      <c r="B34" s="43"/>
      <c r="C34" s="43"/>
      <c r="D34" s="43"/>
      <c r="E34" s="43"/>
      <c r="F34" s="43"/>
      <c r="G34" s="43"/>
      <c r="H34" s="4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</row>
    <row r="35" spans="1:21" x14ac:dyDescent="0.2">
      <c r="A35" s="47"/>
      <c r="B35" s="43"/>
      <c r="C35" s="43"/>
      <c r="D35" s="43"/>
      <c r="E35" s="43"/>
      <c r="F35" s="43"/>
      <c r="G35" s="43"/>
      <c r="H35" s="4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</row>
    <row r="36" spans="1:21" x14ac:dyDescent="0.2">
      <c r="A36" s="47"/>
      <c r="B36" s="43"/>
      <c r="C36" s="43"/>
      <c r="D36" s="43"/>
      <c r="E36" s="43"/>
      <c r="F36" s="43"/>
      <c r="G36" s="43"/>
      <c r="H36" s="4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</row>
    <row r="37" spans="1:21" x14ac:dyDescent="0.2">
      <c r="A37" s="47"/>
      <c r="B37" s="43"/>
      <c r="C37" s="43"/>
      <c r="D37" s="43"/>
      <c r="E37" s="43"/>
      <c r="F37" s="43"/>
      <c r="G37" s="43"/>
      <c r="H37" s="4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</row>
    <row r="38" spans="1:21" x14ac:dyDescent="0.2">
      <c r="A38" s="47"/>
      <c r="B38" s="43"/>
      <c r="C38" s="43"/>
      <c r="D38" s="43"/>
      <c r="E38" s="43"/>
      <c r="F38" s="43"/>
      <c r="G38" s="43"/>
      <c r="H38" s="4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</row>
    <row r="39" spans="1:21" x14ac:dyDescent="0.2">
      <c r="A39" s="47"/>
      <c r="B39" s="43"/>
      <c r="C39" s="43"/>
      <c r="D39" s="43"/>
      <c r="E39" s="43"/>
      <c r="F39" s="43"/>
      <c r="G39" s="43"/>
      <c r="H39" s="4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</row>
    <row r="40" spans="1:21" x14ac:dyDescent="0.2">
      <c r="A40" s="47"/>
      <c r="B40" s="43"/>
      <c r="C40" s="43"/>
      <c r="D40" s="43"/>
      <c r="E40" s="43"/>
      <c r="F40" s="43"/>
      <c r="G40" s="43"/>
      <c r="H40" s="4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</row>
    <row r="41" spans="1:21" x14ac:dyDescent="0.2">
      <c r="A41" s="47"/>
      <c r="B41" s="43"/>
      <c r="C41" s="43"/>
      <c r="D41" s="43"/>
      <c r="E41" s="43"/>
      <c r="F41" s="43"/>
      <c r="G41" s="43"/>
      <c r="H41" s="4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</row>
    <row r="42" spans="1:21" x14ac:dyDescent="0.2">
      <c r="A42" s="47"/>
      <c r="B42" s="43"/>
      <c r="C42" s="43"/>
      <c r="D42" s="43"/>
      <c r="E42" s="43"/>
      <c r="F42" s="43"/>
      <c r="G42" s="43"/>
      <c r="H42" s="4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</row>
    <row r="43" spans="1:21" x14ac:dyDescent="0.2">
      <c r="A43" s="47"/>
      <c r="B43" s="43"/>
      <c r="C43" s="43"/>
      <c r="D43" s="43"/>
      <c r="E43" s="43"/>
      <c r="F43" s="43"/>
      <c r="G43" s="43"/>
      <c r="H43" s="4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</row>
    <row r="44" spans="1:21" x14ac:dyDescent="0.2">
      <c r="A44" s="66" t="s">
        <v>133</v>
      </c>
      <c r="B44" s="43"/>
      <c r="C44" s="43"/>
      <c r="D44" s="43"/>
      <c r="E44" s="43"/>
      <c r="F44" s="43"/>
      <c r="G44" s="43"/>
      <c r="H44" s="4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</row>
    <row r="45" spans="1:21" x14ac:dyDescent="0.2">
      <c r="A45" s="12" t="s">
        <v>293</v>
      </c>
      <c r="B45" s="183"/>
      <c r="C45" s="50"/>
      <c r="D45" s="50"/>
      <c r="E45" s="50"/>
      <c r="F45" s="50"/>
      <c r="G45" s="50"/>
      <c r="H45" s="51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</row>
    <row r="46" spans="1:21" x14ac:dyDescent="0.2">
      <c r="B46" s="137"/>
      <c r="C46" s="137"/>
      <c r="D46" s="137"/>
      <c r="E46" s="137"/>
      <c r="F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21" x14ac:dyDescent="0.2">
      <c r="B47" s="137"/>
      <c r="C47" s="137" t="s">
        <v>11</v>
      </c>
      <c r="D47" s="406">
        <f>G24</f>
        <v>55.969085075604617</v>
      </c>
      <c r="E47" s="137"/>
      <c r="F47" s="128"/>
    </row>
    <row r="48" spans="1:21" x14ac:dyDescent="0.2">
      <c r="B48" s="137"/>
      <c r="C48" s="137" t="s">
        <v>12</v>
      </c>
      <c r="D48" s="406">
        <f>G25</f>
        <v>44.030914923828007</v>
      </c>
      <c r="E48" s="137"/>
      <c r="F48" s="128"/>
    </row>
    <row r="49" spans="2:6" x14ac:dyDescent="0.2">
      <c r="B49" s="137"/>
      <c r="C49" s="137"/>
      <c r="D49" s="137"/>
      <c r="E49" s="137"/>
      <c r="F49" s="128"/>
    </row>
    <row r="50" spans="2:6" x14ac:dyDescent="0.2">
      <c r="B50" s="137"/>
      <c r="C50" s="137"/>
      <c r="D50" s="137"/>
      <c r="E50" s="137"/>
      <c r="F50" s="128"/>
    </row>
    <row r="51" spans="2:6" x14ac:dyDescent="0.2">
      <c r="B51" s="128"/>
      <c r="C51" s="128"/>
      <c r="D51" s="128"/>
      <c r="E51" s="128"/>
      <c r="F51" s="128"/>
    </row>
    <row r="52" spans="2:6" x14ac:dyDescent="0.2">
      <c r="B52" s="128"/>
      <c r="C52" s="128"/>
      <c r="D52" s="128"/>
      <c r="E52" s="128"/>
      <c r="F52" s="128"/>
    </row>
    <row r="53" spans="2:6" x14ac:dyDescent="0.2">
      <c r="B53" s="128"/>
      <c r="C53" s="128"/>
      <c r="D53" s="128"/>
      <c r="E53" s="128"/>
      <c r="F53" s="128"/>
    </row>
  </sheetData>
  <sortState ref="B16:G22">
    <sortCondition descending="1" ref="D16:D22"/>
  </sortState>
  <mergeCells count="6">
    <mergeCell ref="B9:G9"/>
    <mergeCell ref="B10:G10"/>
    <mergeCell ref="B27:G27"/>
    <mergeCell ref="B28:G28"/>
    <mergeCell ref="E12:F12"/>
    <mergeCell ref="G12:G13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3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P58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9.7109375" style="13" customWidth="1"/>
    <col min="3" max="3" width="28.7109375" style="13" customWidth="1"/>
    <col min="4" max="4" width="29.5703125" style="13" customWidth="1"/>
    <col min="5" max="5" width="2.85546875" style="13" customWidth="1"/>
    <col min="6" max="6" width="8.5703125" style="78" bestFit="1" customWidth="1"/>
    <col min="7" max="7" width="8.42578125" style="78" bestFit="1" customWidth="1"/>
    <col min="8" max="9" width="10.140625" style="13" bestFit="1" customWidth="1"/>
    <col min="10" max="10" width="8.42578125" style="13" bestFit="1" customWidth="1"/>
    <col min="11" max="11" width="10.140625" style="13" bestFit="1" customWidth="1"/>
    <col min="12" max="15" width="11.42578125" style="13"/>
    <col min="16" max="16" width="8.42578125" style="13" bestFit="1" customWidth="1"/>
    <col min="17" max="16384" width="11.42578125" style="13"/>
  </cols>
  <sheetData>
    <row r="1" spans="1:16" x14ac:dyDescent="0.2">
      <c r="A1" s="44"/>
      <c r="B1" s="45"/>
      <c r="C1" s="45"/>
      <c r="D1" s="45"/>
      <c r="E1" s="46"/>
    </row>
    <row r="2" spans="1:16" x14ac:dyDescent="0.2">
      <c r="A2" s="47"/>
      <c r="B2" s="43"/>
      <c r="C2" s="43"/>
      <c r="D2" s="43"/>
      <c r="E2" s="48"/>
    </row>
    <row r="3" spans="1:16" x14ac:dyDescent="0.2">
      <c r="A3" s="47"/>
      <c r="B3" s="43"/>
      <c r="C3" s="43"/>
      <c r="D3" s="43"/>
      <c r="E3" s="48"/>
    </row>
    <row r="4" spans="1:16" x14ac:dyDescent="0.2">
      <c r="A4" s="47"/>
      <c r="B4" s="43"/>
      <c r="C4" s="43"/>
      <c r="D4" s="43"/>
      <c r="E4" s="48"/>
    </row>
    <row r="5" spans="1:16" ht="15.75" x14ac:dyDescent="0.25">
      <c r="A5" s="47"/>
      <c r="B5" s="43"/>
      <c r="C5" s="43"/>
      <c r="D5" s="43"/>
      <c r="E5" s="48"/>
      <c r="I5" s="177"/>
    </row>
    <row r="6" spans="1:16" x14ac:dyDescent="0.2">
      <c r="A6" s="47"/>
      <c r="B6" s="43"/>
      <c r="C6" s="43"/>
      <c r="D6" s="43"/>
      <c r="E6" s="48"/>
    </row>
    <row r="7" spans="1:16" x14ac:dyDescent="0.2">
      <c r="A7" s="47"/>
      <c r="B7" s="43"/>
      <c r="C7" s="43"/>
      <c r="D7" s="43"/>
      <c r="E7" s="48"/>
    </row>
    <row r="8" spans="1:16" ht="15" x14ac:dyDescent="0.25">
      <c r="A8" s="47"/>
      <c r="B8" s="58"/>
      <c r="E8" s="187"/>
    </row>
    <row r="9" spans="1:16" ht="15" x14ac:dyDescent="0.2">
      <c r="A9" s="47"/>
      <c r="B9" s="600" t="s">
        <v>353</v>
      </c>
      <c r="C9" s="600"/>
      <c r="D9" s="600"/>
      <c r="E9" s="187"/>
    </row>
    <row r="10" spans="1:16" ht="15" x14ac:dyDescent="0.2">
      <c r="A10" s="47"/>
      <c r="B10" s="579" t="s">
        <v>249</v>
      </c>
      <c r="C10" s="579"/>
      <c r="D10" s="579"/>
      <c r="E10" s="187"/>
    </row>
    <row r="11" spans="1:16" ht="15" x14ac:dyDescent="0.2">
      <c r="A11" s="47"/>
      <c r="B11" s="579" t="s">
        <v>144</v>
      </c>
      <c r="C11" s="579"/>
      <c r="D11" s="579"/>
      <c r="E11" s="304"/>
    </row>
    <row r="12" spans="1:16" ht="15" x14ac:dyDescent="0.25">
      <c r="A12" s="47"/>
      <c r="B12" s="113"/>
      <c r="C12" s="113"/>
      <c r="D12" s="113"/>
      <c r="E12" s="196"/>
    </row>
    <row r="13" spans="1:16" ht="14.25" customHeight="1" x14ac:dyDescent="0.2">
      <c r="A13" s="47"/>
      <c r="B13" s="43"/>
      <c r="C13" s="202" t="s">
        <v>139</v>
      </c>
      <c r="D13" s="202" t="s">
        <v>140</v>
      </c>
      <c r="E13" s="197"/>
    </row>
    <row r="14" spans="1:16" ht="19.5" customHeight="1" x14ac:dyDescent="0.2">
      <c r="A14" s="47"/>
      <c r="B14" s="43"/>
      <c r="C14" s="239" t="s">
        <v>78</v>
      </c>
      <c r="D14" s="239" t="s">
        <v>78</v>
      </c>
      <c r="E14" s="198"/>
    </row>
    <row r="15" spans="1:16" ht="15" customHeight="1" x14ac:dyDescent="0.2">
      <c r="A15" s="47"/>
      <c r="B15" s="43"/>
      <c r="C15" s="49"/>
      <c r="D15" s="49"/>
      <c r="E15" s="199"/>
    </row>
    <row r="16" spans="1:16" ht="15" x14ac:dyDescent="0.2">
      <c r="A16" s="99"/>
      <c r="B16" s="100" t="s">
        <v>281</v>
      </c>
      <c r="C16" s="324"/>
      <c r="D16" s="324"/>
      <c r="E16" s="190"/>
      <c r="F16" s="99"/>
      <c r="G16" s="99"/>
      <c r="H16" s="68"/>
      <c r="I16" s="68"/>
      <c r="J16" s="68"/>
      <c r="K16" s="68"/>
      <c r="L16" s="68"/>
      <c r="M16" s="68"/>
      <c r="N16" s="68"/>
      <c r="O16" s="68"/>
      <c r="P16" s="68"/>
    </row>
    <row r="17" spans="1:16" x14ac:dyDescent="0.2">
      <c r="A17" s="99"/>
      <c r="B17" s="82" t="s">
        <v>258</v>
      </c>
      <c r="C17" s="409">
        <v>12824.188192520543</v>
      </c>
      <c r="D17" s="409">
        <v>53893.347086240632</v>
      </c>
      <c r="E17" s="190"/>
      <c r="F17" s="99"/>
      <c r="G17" s="99"/>
      <c r="H17" s="68"/>
      <c r="I17" s="68"/>
      <c r="J17" s="68"/>
      <c r="K17" s="68"/>
      <c r="L17" s="68"/>
      <c r="M17" s="68"/>
      <c r="N17" s="68"/>
      <c r="O17" s="68"/>
      <c r="P17" s="68"/>
    </row>
    <row r="18" spans="1:16" x14ac:dyDescent="0.2">
      <c r="A18" s="99"/>
      <c r="B18" s="82" t="s">
        <v>259</v>
      </c>
      <c r="C18" s="259">
        <v>16518.754355398603</v>
      </c>
      <c r="D18" s="259">
        <v>56152.215531278373</v>
      </c>
      <c r="E18" s="190"/>
      <c r="F18" s="99"/>
      <c r="G18" s="99"/>
      <c r="H18" s="68"/>
      <c r="I18" s="68"/>
      <c r="J18" s="68"/>
      <c r="K18" s="68"/>
      <c r="L18" s="68"/>
      <c r="M18" s="68"/>
      <c r="N18" s="68"/>
      <c r="O18" s="68"/>
      <c r="P18" s="68"/>
    </row>
    <row r="19" spans="1:16" x14ac:dyDescent="0.2">
      <c r="A19" s="99"/>
      <c r="B19" s="82" t="s">
        <v>260</v>
      </c>
      <c r="C19" s="259">
        <v>16711.556242045481</v>
      </c>
      <c r="D19" s="259">
        <v>59669.840358250549</v>
      </c>
      <c r="E19" s="190"/>
      <c r="F19" s="99"/>
      <c r="G19" s="99"/>
      <c r="H19" s="68"/>
      <c r="I19" s="68"/>
      <c r="J19" s="68"/>
      <c r="K19" s="68"/>
      <c r="L19" s="68"/>
      <c r="M19" s="68"/>
      <c r="N19" s="68"/>
      <c r="O19" s="68"/>
      <c r="P19" s="68"/>
    </row>
    <row r="20" spans="1:16" ht="16.5" customHeight="1" x14ac:dyDescent="0.2">
      <c r="A20" s="99"/>
      <c r="B20" s="82" t="s">
        <v>361</v>
      </c>
      <c r="C20" s="259">
        <v>14592.382260825192</v>
      </c>
      <c r="D20" s="259">
        <v>54311.153152367384</v>
      </c>
      <c r="E20" s="190"/>
      <c r="F20" s="99"/>
      <c r="G20" s="99"/>
      <c r="H20" s="68"/>
      <c r="I20" s="68"/>
      <c r="J20" s="68"/>
      <c r="K20" s="68"/>
      <c r="L20" s="68"/>
      <c r="M20" s="68"/>
      <c r="N20" s="68"/>
      <c r="O20" s="68"/>
      <c r="P20" s="68"/>
    </row>
    <row r="21" spans="1:16" ht="13.9" customHeight="1" x14ac:dyDescent="0.2">
      <c r="A21" s="99"/>
      <c r="B21" s="82" t="s">
        <v>262</v>
      </c>
      <c r="C21" s="259">
        <v>17944.074876886545</v>
      </c>
      <c r="D21" s="259">
        <v>64278.646285376759</v>
      </c>
      <c r="E21" s="190"/>
      <c r="F21" s="99"/>
      <c r="G21" s="99"/>
      <c r="H21" s="68"/>
      <c r="I21" s="68"/>
      <c r="J21" s="68"/>
      <c r="K21" s="68"/>
      <c r="L21" s="68"/>
      <c r="M21" s="68"/>
      <c r="N21" s="68"/>
      <c r="O21" s="68"/>
      <c r="P21" s="68"/>
    </row>
    <row r="22" spans="1:16" x14ac:dyDescent="0.2">
      <c r="A22" s="99"/>
      <c r="B22" s="82" t="s">
        <v>263</v>
      </c>
      <c r="C22" s="259">
        <v>14306.790917776778</v>
      </c>
      <c r="D22" s="259">
        <v>48587.771363588436</v>
      </c>
      <c r="E22" s="190"/>
      <c r="F22" s="99"/>
      <c r="G22" s="99"/>
      <c r="H22" s="68"/>
      <c r="I22" s="68"/>
      <c r="J22" s="68"/>
      <c r="K22" s="68"/>
      <c r="L22" s="68"/>
      <c r="M22" s="68"/>
      <c r="N22" s="68"/>
      <c r="O22" s="68"/>
      <c r="P22" s="68"/>
    </row>
    <row r="23" spans="1:16" ht="13.9" customHeight="1" x14ac:dyDescent="0.2">
      <c r="A23" s="99"/>
      <c r="B23" s="82" t="s">
        <v>264</v>
      </c>
      <c r="C23" s="259">
        <v>17446.801005695357</v>
      </c>
      <c r="D23" s="259">
        <v>50170.900804821962</v>
      </c>
      <c r="E23" s="190"/>
      <c r="F23" s="99"/>
      <c r="G23" s="99"/>
      <c r="H23" s="68"/>
      <c r="I23" s="68"/>
      <c r="J23" s="68"/>
      <c r="K23" s="68"/>
      <c r="L23" s="68"/>
      <c r="M23" s="68"/>
      <c r="N23" s="68"/>
      <c r="O23" s="68"/>
      <c r="P23" s="68"/>
    </row>
    <row r="24" spans="1:16" x14ac:dyDescent="0.2">
      <c r="A24" s="99"/>
      <c r="B24" s="82" t="s">
        <v>265</v>
      </c>
      <c r="C24" s="259">
        <v>12893.744842105578</v>
      </c>
      <c r="D24" s="259">
        <v>50133.057369077971</v>
      </c>
      <c r="E24" s="190"/>
      <c r="F24" s="99"/>
      <c r="G24" s="99"/>
      <c r="H24" s="68"/>
      <c r="I24" s="68"/>
      <c r="J24" s="68"/>
      <c r="K24" s="68"/>
      <c r="L24" s="68"/>
      <c r="M24" s="68"/>
      <c r="N24" s="68"/>
      <c r="O24" s="68"/>
      <c r="P24" s="68"/>
    </row>
    <row r="25" spans="1:16" x14ac:dyDescent="0.2">
      <c r="A25" s="99"/>
      <c r="B25" s="82" t="s">
        <v>266</v>
      </c>
      <c r="C25" s="259">
        <v>14118.084867361602</v>
      </c>
      <c r="D25" s="259">
        <v>48851.642694129863</v>
      </c>
      <c r="E25" s="190"/>
      <c r="F25" s="99"/>
      <c r="G25" s="99"/>
      <c r="H25" s="68"/>
      <c r="I25" s="68"/>
      <c r="J25" s="68"/>
      <c r="K25" s="68"/>
      <c r="L25" s="68"/>
      <c r="M25" s="68"/>
      <c r="N25" s="68"/>
      <c r="O25" s="68"/>
      <c r="P25" s="68"/>
    </row>
    <row r="26" spans="1:16" ht="13.9" customHeight="1" x14ac:dyDescent="0.2">
      <c r="A26" s="99"/>
      <c r="B26" s="82" t="s">
        <v>267</v>
      </c>
      <c r="C26" s="259">
        <v>15370.634863555813</v>
      </c>
      <c r="D26" s="259">
        <v>56359.881610014789</v>
      </c>
      <c r="E26" s="190"/>
      <c r="F26" s="99"/>
      <c r="G26" s="99"/>
      <c r="H26" s="68"/>
      <c r="I26" s="68"/>
      <c r="J26" s="68"/>
      <c r="K26" s="68"/>
      <c r="L26" s="68"/>
      <c r="M26" s="68"/>
      <c r="N26" s="68"/>
      <c r="O26" s="68"/>
      <c r="P26" s="68"/>
    </row>
    <row r="27" spans="1:16" ht="13.9" customHeight="1" x14ac:dyDescent="0.2">
      <c r="A27" s="99"/>
      <c r="B27" s="82" t="s">
        <v>362</v>
      </c>
      <c r="C27" s="259">
        <v>16717.180616740086</v>
      </c>
      <c r="D27" s="259">
        <v>57474.855442176871</v>
      </c>
      <c r="E27" s="190"/>
      <c r="F27" s="99"/>
      <c r="G27" s="99"/>
      <c r="H27" s="68"/>
      <c r="I27" s="68"/>
      <c r="J27" s="68"/>
      <c r="K27" s="68"/>
      <c r="L27" s="68"/>
      <c r="M27" s="68"/>
      <c r="N27" s="68"/>
      <c r="O27" s="68"/>
      <c r="P27" s="68"/>
    </row>
    <row r="28" spans="1:16" ht="13.9" customHeight="1" x14ac:dyDescent="0.2">
      <c r="A28" s="99"/>
      <c r="B28" s="82" t="s">
        <v>284</v>
      </c>
      <c r="C28" s="259">
        <v>16218.672628595466</v>
      </c>
      <c r="D28" s="259">
        <v>62398.377318030725</v>
      </c>
      <c r="E28" s="190"/>
      <c r="F28" s="99"/>
      <c r="G28" s="99"/>
      <c r="H28" s="68"/>
      <c r="I28" s="68"/>
      <c r="J28" s="68"/>
      <c r="K28" s="68"/>
      <c r="L28" s="68"/>
      <c r="M28" s="68"/>
      <c r="N28" s="68"/>
      <c r="O28" s="68"/>
      <c r="P28" s="68"/>
    </row>
    <row r="29" spans="1:16" x14ac:dyDescent="0.2">
      <c r="A29" s="99"/>
      <c r="B29" s="82" t="s">
        <v>271</v>
      </c>
      <c r="C29" s="259">
        <v>12119.839936248047</v>
      </c>
      <c r="D29" s="259">
        <v>47339.922427197416</v>
      </c>
      <c r="E29" s="190"/>
      <c r="F29" s="99"/>
      <c r="G29" s="99"/>
      <c r="H29" s="68"/>
      <c r="I29" s="68"/>
      <c r="J29" s="68"/>
      <c r="K29" s="68"/>
      <c r="L29" s="68"/>
      <c r="M29" s="68"/>
      <c r="N29" s="68"/>
      <c r="O29" s="68"/>
      <c r="P29" s="68"/>
    </row>
    <row r="30" spans="1:16" ht="13.9" customHeight="1" x14ac:dyDescent="0.2">
      <c r="A30" s="99"/>
      <c r="B30" s="82" t="s">
        <v>272</v>
      </c>
      <c r="C30" s="259">
        <v>12814.597433314004</v>
      </c>
      <c r="D30" s="259">
        <v>49121.343676430944</v>
      </c>
      <c r="E30" s="190"/>
      <c r="F30" s="99"/>
      <c r="G30" s="99"/>
      <c r="H30" s="68"/>
      <c r="I30" s="68"/>
      <c r="J30" s="68"/>
      <c r="K30" s="68"/>
      <c r="L30" s="68"/>
      <c r="M30" s="68"/>
      <c r="N30" s="68"/>
      <c r="O30" s="68"/>
      <c r="P30" s="68"/>
    </row>
    <row r="31" spans="1:16" x14ac:dyDescent="0.2">
      <c r="A31" s="99"/>
      <c r="B31" s="82" t="s">
        <v>363</v>
      </c>
      <c r="C31" s="410">
        <v>15693.510799413898</v>
      </c>
      <c r="D31" s="410">
        <v>53984.231382846003</v>
      </c>
      <c r="E31" s="190"/>
      <c r="F31" s="99"/>
      <c r="G31" s="99"/>
      <c r="H31" s="68"/>
      <c r="I31" s="68"/>
      <c r="J31" s="68"/>
      <c r="K31" s="68"/>
      <c r="L31" s="68"/>
      <c r="M31" s="68"/>
      <c r="N31" s="68"/>
      <c r="O31" s="68"/>
      <c r="P31" s="68"/>
    </row>
    <row r="32" spans="1:16" x14ac:dyDescent="0.2">
      <c r="A32" s="99"/>
      <c r="B32" s="82" t="s">
        <v>364</v>
      </c>
      <c r="C32" s="410">
        <v>15970.864773495605</v>
      </c>
      <c r="D32" s="410">
        <v>52123.806866952793</v>
      </c>
      <c r="E32" s="190"/>
      <c r="F32" s="99"/>
      <c r="G32" s="99"/>
      <c r="H32" s="68"/>
      <c r="I32" s="68"/>
      <c r="J32" s="68"/>
      <c r="K32" s="68"/>
      <c r="L32" s="68"/>
      <c r="M32" s="68"/>
      <c r="N32" s="68"/>
      <c r="O32" s="68"/>
      <c r="P32" s="68"/>
    </row>
    <row r="33" spans="1:16" x14ac:dyDescent="0.2">
      <c r="A33" s="99"/>
      <c r="B33" s="82" t="s">
        <v>274</v>
      </c>
      <c r="C33" s="410">
        <v>14792.804453142273</v>
      </c>
      <c r="D33" s="410">
        <v>49566.679618683549</v>
      </c>
      <c r="E33" s="190"/>
      <c r="F33" s="99"/>
      <c r="G33" s="99"/>
      <c r="H33" s="68"/>
      <c r="I33" s="68"/>
      <c r="J33" s="68"/>
      <c r="K33" s="68"/>
      <c r="L33" s="68"/>
      <c r="M33" s="68"/>
      <c r="N33" s="68"/>
      <c r="O33" s="68"/>
      <c r="P33" s="68"/>
    </row>
    <row r="34" spans="1:16" x14ac:dyDescent="0.2">
      <c r="A34" s="99"/>
      <c r="B34" s="82" t="s">
        <v>275</v>
      </c>
      <c r="C34" s="410">
        <v>10795.001978444496</v>
      </c>
      <c r="D34" s="410">
        <v>37642.380132022823</v>
      </c>
      <c r="E34" s="190"/>
      <c r="F34" s="99"/>
      <c r="G34" s="99"/>
      <c r="H34" s="68"/>
      <c r="I34" s="68"/>
      <c r="J34" s="68"/>
      <c r="K34" s="68"/>
      <c r="L34" s="68"/>
      <c r="M34" s="68"/>
      <c r="N34" s="68"/>
      <c r="O34" s="68"/>
      <c r="P34" s="68"/>
    </row>
    <row r="35" spans="1:16" x14ac:dyDescent="0.2">
      <c r="A35" s="99"/>
      <c r="B35" s="82" t="s">
        <v>276</v>
      </c>
      <c r="C35" s="410">
        <v>14820.282456583656</v>
      </c>
      <c r="D35" s="410">
        <v>56474.742025467531</v>
      </c>
      <c r="E35" s="190"/>
      <c r="F35" s="99"/>
      <c r="G35" s="99"/>
      <c r="H35" s="68"/>
      <c r="I35" s="68"/>
      <c r="J35" s="68"/>
      <c r="K35" s="68"/>
      <c r="L35" s="68"/>
      <c r="M35" s="68"/>
      <c r="N35" s="68"/>
      <c r="O35" s="68"/>
      <c r="P35" s="68"/>
    </row>
    <row r="36" spans="1:16" x14ac:dyDescent="0.2">
      <c r="A36" s="99"/>
      <c r="B36" s="82" t="s">
        <v>286</v>
      </c>
      <c r="C36" s="410">
        <v>14685.080972575035</v>
      </c>
      <c r="D36" s="410">
        <v>62471.00809873845</v>
      </c>
      <c r="E36" s="190"/>
      <c r="F36" s="99"/>
      <c r="G36" s="99"/>
      <c r="H36" s="68"/>
      <c r="I36" s="68"/>
      <c r="J36" s="68"/>
      <c r="K36" s="68"/>
      <c r="L36" s="68"/>
      <c r="M36" s="68"/>
      <c r="N36" s="68"/>
      <c r="O36" s="68"/>
      <c r="P36" s="68"/>
    </row>
    <row r="37" spans="1:16" x14ac:dyDescent="0.2">
      <c r="A37" s="99"/>
      <c r="B37" s="82" t="s">
        <v>365</v>
      </c>
      <c r="C37" s="259">
        <v>11182.662538699691</v>
      </c>
      <c r="D37" s="259">
        <v>35264.094955489614</v>
      </c>
      <c r="E37" s="190"/>
      <c r="F37" s="99"/>
      <c r="G37" s="99"/>
      <c r="H37" s="68"/>
      <c r="I37" s="68"/>
      <c r="J37" s="68"/>
      <c r="K37" s="68"/>
      <c r="L37" s="68"/>
      <c r="M37" s="68"/>
      <c r="N37" s="68"/>
      <c r="O37" s="68"/>
      <c r="P37" s="68"/>
    </row>
    <row r="38" spans="1:16" ht="13.9" customHeight="1" x14ac:dyDescent="0.2">
      <c r="A38" s="99"/>
      <c r="B38" s="82" t="s">
        <v>287</v>
      </c>
      <c r="C38" s="259">
        <v>28886.534779987454</v>
      </c>
      <c r="D38" s="259">
        <v>48685.876570441622</v>
      </c>
      <c r="E38" s="190"/>
      <c r="F38" s="99"/>
      <c r="G38" s="99"/>
      <c r="H38" s="68"/>
      <c r="I38" s="68"/>
      <c r="J38" s="68"/>
      <c r="K38" s="68"/>
      <c r="L38" s="68"/>
      <c r="M38" s="68"/>
      <c r="N38" s="68"/>
      <c r="O38" s="68"/>
      <c r="P38" s="68"/>
    </row>
    <row r="39" spans="1:16" ht="13.9" customHeight="1" x14ac:dyDescent="0.2">
      <c r="A39" s="99"/>
      <c r="B39" s="82" t="s">
        <v>366</v>
      </c>
      <c r="C39" s="259">
        <v>16196.675900277009</v>
      </c>
      <c r="D39" s="259">
        <v>50976.635514018693</v>
      </c>
      <c r="E39" s="190"/>
      <c r="F39" s="99"/>
      <c r="G39" s="99"/>
      <c r="H39" s="68"/>
      <c r="I39" s="68"/>
      <c r="J39" s="68"/>
      <c r="K39" s="68"/>
      <c r="L39" s="68"/>
      <c r="M39" s="68"/>
      <c r="N39" s="68"/>
      <c r="O39" s="68"/>
      <c r="P39" s="68"/>
    </row>
    <row r="40" spans="1:16" x14ac:dyDescent="0.2">
      <c r="A40" s="99"/>
      <c r="B40" s="82" t="s">
        <v>288</v>
      </c>
      <c r="C40" s="259">
        <v>13370.46923308588</v>
      </c>
      <c r="D40" s="259">
        <v>55586.681546084706</v>
      </c>
      <c r="E40" s="190"/>
      <c r="F40" s="99"/>
      <c r="G40" s="99"/>
      <c r="H40" s="68"/>
      <c r="I40" s="68"/>
      <c r="J40" s="68"/>
      <c r="K40" s="68"/>
      <c r="L40" s="68"/>
      <c r="M40" s="68"/>
      <c r="N40" s="68"/>
      <c r="O40" s="68"/>
      <c r="P40" s="68"/>
    </row>
    <row r="41" spans="1:16" x14ac:dyDescent="0.2">
      <c r="A41" s="99"/>
      <c r="B41" s="82" t="s">
        <v>289</v>
      </c>
      <c r="C41" s="259">
        <v>14447.881371139578</v>
      </c>
      <c r="D41" s="259">
        <v>54902.063090034673</v>
      </c>
      <c r="E41" s="190"/>
      <c r="F41" s="99"/>
      <c r="G41" s="99"/>
      <c r="H41" s="68"/>
      <c r="I41" s="68"/>
      <c r="J41" s="68"/>
      <c r="K41" s="68"/>
      <c r="L41" s="68"/>
      <c r="M41" s="68"/>
      <c r="N41" s="68"/>
      <c r="O41" s="68"/>
      <c r="P41" s="68"/>
    </row>
    <row r="42" spans="1:16" x14ac:dyDescent="0.2">
      <c r="A42" s="99"/>
      <c r="B42" s="81" t="s">
        <v>279</v>
      </c>
      <c r="C42" s="259">
        <v>12361.705039793866</v>
      </c>
      <c r="D42" s="259">
        <v>52111.628482587395</v>
      </c>
      <c r="E42" s="190"/>
      <c r="F42" s="99"/>
      <c r="G42" s="99"/>
      <c r="H42" s="68"/>
      <c r="I42" s="68"/>
      <c r="J42" s="68"/>
      <c r="K42" s="68"/>
      <c r="L42" s="68"/>
      <c r="M42" s="68"/>
      <c r="N42" s="68"/>
      <c r="O42" s="68"/>
      <c r="P42" s="68"/>
    </row>
    <row r="43" spans="1:16" x14ac:dyDescent="0.2">
      <c r="A43" s="99"/>
      <c r="B43" s="82"/>
      <c r="C43" s="340"/>
      <c r="D43" s="340"/>
      <c r="E43" s="190"/>
      <c r="F43" s="99"/>
      <c r="G43" s="99"/>
      <c r="H43" s="68"/>
      <c r="I43" s="68"/>
      <c r="J43" s="68"/>
      <c r="K43" s="68"/>
      <c r="L43" s="68"/>
      <c r="M43" s="68"/>
      <c r="N43" s="68"/>
      <c r="O43" s="68"/>
      <c r="P43" s="68"/>
    </row>
    <row r="44" spans="1:16" ht="15" x14ac:dyDescent="0.2">
      <c r="A44" s="99"/>
      <c r="B44" s="100" t="s">
        <v>280</v>
      </c>
      <c r="C44" s="340"/>
      <c r="D44" s="340"/>
      <c r="E44" s="190"/>
      <c r="F44" s="99"/>
      <c r="G44" s="99"/>
      <c r="H44" s="68"/>
      <c r="I44" s="68"/>
      <c r="J44" s="68"/>
      <c r="K44" s="68"/>
      <c r="L44" s="68"/>
      <c r="M44" s="68"/>
      <c r="N44" s="68"/>
      <c r="O44" s="68"/>
      <c r="P44" s="68"/>
    </row>
    <row r="45" spans="1:16" x14ac:dyDescent="0.2">
      <c r="A45" s="99"/>
      <c r="B45" s="82" t="s">
        <v>282</v>
      </c>
      <c r="C45" s="259">
        <v>16237.924126900245</v>
      </c>
      <c r="D45" s="259">
        <v>50171.790427757813</v>
      </c>
      <c r="E45" s="190"/>
      <c r="F45" s="99"/>
      <c r="G45" s="99"/>
      <c r="H45" s="68"/>
      <c r="I45" s="68"/>
      <c r="J45" s="68"/>
      <c r="K45" s="68"/>
      <c r="L45" s="68"/>
      <c r="M45" s="68"/>
      <c r="N45" s="68"/>
      <c r="O45" s="68"/>
      <c r="P45" s="68"/>
    </row>
    <row r="46" spans="1:16" x14ac:dyDescent="0.2">
      <c r="A46" s="99"/>
      <c r="B46" s="82" t="s">
        <v>261</v>
      </c>
      <c r="C46" s="259">
        <v>15467.234833721381</v>
      </c>
      <c r="D46" s="259">
        <v>51970.391568013794</v>
      </c>
      <c r="E46" s="190"/>
      <c r="F46" s="99"/>
      <c r="G46" s="99"/>
      <c r="H46" s="68"/>
      <c r="I46" s="68"/>
      <c r="J46" s="68"/>
      <c r="K46" s="68"/>
      <c r="L46" s="68"/>
      <c r="M46" s="68"/>
      <c r="N46" s="68"/>
      <c r="O46" s="68"/>
      <c r="P46" s="68"/>
    </row>
    <row r="47" spans="1:16" x14ac:dyDescent="0.2">
      <c r="A47" s="99"/>
      <c r="B47" s="81" t="s">
        <v>283</v>
      </c>
      <c r="C47" s="259">
        <v>15111.8407960199</v>
      </c>
      <c r="D47" s="259">
        <v>53837.043478260872</v>
      </c>
      <c r="E47" s="190"/>
      <c r="F47" s="99"/>
      <c r="G47" s="99"/>
      <c r="H47" s="68"/>
      <c r="I47" s="68"/>
      <c r="J47" s="68"/>
      <c r="K47" s="68"/>
      <c r="L47" s="68"/>
      <c r="M47" s="68"/>
      <c r="N47" s="68"/>
      <c r="O47" s="68"/>
      <c r="P47" s="68"/>
    </row>
    <row r="48" spans="1:16" x14ac:dyDescent="0.2">
      <c r="A48" s="99"/>
      <c r="B48" s="82" t="s">
        <v>268</v>
      </c>
      <c r="C48" s="259">
        <v>15918.613925169435</v>
      </c>
      <c r="D48" s="259">
        <v>52119.648540611357</v>
      </c>
      <c r="E48" s="190"/>
      <c r="F48" s="99"/>
      <c r="G48" s="99"/>
      <c r="H48" s="68"/>
      <c r="I48" s="68"/>
      <c r="J48" s="68"/>
      <c r="K48" s="68"/>
      <c r="L48" s="68"/>
      <c r="M48" s="68"/>
      <c r="N48" s="68"/>
      <c r="O48" s="68"/>
      <c r="P48" s="68"/>
    </row>
    <row r="49" spans="1:16" ht="15" x14ac:dyDescent="0.2">
      <c r="A49" s="99"/>
      <c r="B49" s="100" t="s">
        <v>269</v>
      </c>
      <c r="C49" s="67">
        <v>15036.041244487964</v>
      </c>
      <c r="D49" s="67">
        <v>53857.915919326078</v>
      </c>
      <c r="E49" s="190"/>
      <c r="F49" s="99"/>
      <c r="G49" s="99"/>
      <c r="H49" s="68"/>
      <c r="I49" s="68"/>
      <c r="J49" s="68"/>
      <c r="K49" s="68"/>
      <c r="L49" s="68"/>
      <c r="M49" s="68"/>
      <c r="N49" s="68"/>
      <c r="O49" s="68"/>
      <c r="P49" s="68"/>
    </row>
    <row r="50" spans="1:16" ht="15" x14ac:dyDescent="0.2">
      <c r="A50" s="99"/>
      <c r="B50" s="82" t="s">
        <v>270</v>
      </c>
      <c r="C50" s="259">
        <v>16899.751416284151</v>
      </c>
      <c r="D50" s="259">
        <v>53397.926750883067</v>
      </c>
      <c r="E50" s="191"/>
      <c r="F50" s="99"/>
      <c r="G50" s="99"/>
      <c r="H50" s="68"/>
      <c r="I50" s="68"/>
      <c r="J50" s="68"/>
      <c r="K50" s="68"/>
      <c r="L50" s="68"/>
      <c r="M50" s="68"/>
      <c r="N50" s="68"/>
      <c r="O50" s="68"/>
      <c r="P50" s="68"/>
    </row>
    <row r="51" spans="1:16" x14ac:dyDescent="0.2">
      <c r="A51" s="99"/>
      <c r="B51" s="82" t="s">
        <v>285</v>
      </c>
      <c r="C51" s="259">
        <v>12439.500750750751</v>
      </c>
      <c r="D51" s="259">
        <v>45947.218844984804</v>
      </c>
      <c r="E51" s="190"/>
      <c r="F51" s="99"/>
      <c r="G51" s="99"/>
      <c r="H51" s="68"/>
      <c r="I51" s="68"/>
      <c r="J51" s="68"/>
      <c r="K51" s="68"/>
      <c r="L51" s="68"/>
      <c r="M51" s="68"/>
      <c r="N51" s="68"/>
      <c r="O51" s="68"/>
      <c r="P51" s="68"/>
    </row>
    <row r="52" spans="1:16" x14ac:dyDescent="0.2">
      <c r="A52" s="99"/>
      <c r="B52" s="82" t="s">
        <v>273</v>
      </c>
      <c r="C52" s="259">
        <v>15519.577411145247</v>
      </c>
      <c r="D52" s="259">
        <v>51443.466120769321</v>
      </c>
      <c r="E52" s="190"/>
      <c r="F52" s="99"/>
      <c r="G52" s="99"/>
      <c r="H52" s="68"/>
      <c r="I52" s="68"/>
      <c r="J52" s="68"/>
      <c r="K52" s="68"/>
      <c r="L52" s="68"/>
      <c r="M52" s="68"/>
      <c r="N52" s="68"/>
      <c r="O52" s="68"/>
      <c r="P52" s="68"/>
    </row>
    <row r="53" spans="1:16" x14ac:dyDescent="0.2">
      <c r="A53" s="99"/>
      <c r="B53" s="82" t="s">
        <v>290</v>
      </c>
      <c r="C53" s="282">
        <v>15907.785087719298</v>
      </c>
      <c r="D53" s="282">
        <v>59248.44266666667</v>
      </c>
      <c r="E53" s="190"/>
      <c r="F53" s="99"/>
      <c r="G53" s="99"/>
      <c r="H53" s="68"/>
      <c r="I53" s="68"/>
      <c r="J53" s="68"/>
      <c r="K53" s="68"/>
      <c r="L53" s="68"/>
      <c r="M53" s="68"/>
      <c r="N53" s="68"/>
      <c r="O53" s="68"/>
      <c r="P53" s="68"/>
    </row>
    <row r="54" spans="1:16" x14ac:dyDescent="0.2">
      <c r="A54" s="99"/>
      <c r="B54" s="82" t="s">
        <v>277</v>
      </c>
      <c r="C54" s="282">
        <v>14070.397405738719</v>
      </c>
      <c r="D54" s="282">
        <v>52524.333667744824</v>
      </c>
      <c r="E54" s="190"/>
      <c r="F54" s="99"/>
      <c r="G54" s="99"/>
      <c r="H54" s="68"/>
      <c r="I54" s="68"/>
      <c r="J54" s="68"/>
      <c r="K54" s="68"/>
      <c r="L54" s="68"/>
      <c r="M54" s="68"/>
      <c r="N54" s="68"/>
      <c r="O54" s="68"/>
      <c r="P54" s="68"/>
    </row>
    <row r="55" spans="1:16" x14ac:dyDescent="0.2">
      <c r="A55" s="99"/>
      <c r="B55" s="82" t="s">
        <v>278</v>
      </c>
      <c r="C55" s="282">
        <v>14517.363184382828</v>
      </c>
      <c r="D55" s="282">
        <v>54000.986010201806</v>
      </c>
      <c r="E55" s="190"/>
      <c r="F55" s="99"/>
      <c r="G55" s="99"/>
      <c r="H55" s="68"/>
      <c r="I55" s="68"/>
      <c r="J55" s="68"/>
      <c r="K55" s="68"/>
      <c r="L55" s="68"/>
      <c r="M55" s="68"/>
      <c r="N55" s="68"/>
      <c r="O55" s="68"/>
      <c r="P55" s="68"/>
    </row>
    <row r="56" spans="1:16" x14ac:dyDescent="0.2">
      <c r="A56" s="47"/>
      <c r="B56" s="43"/>
      <c r="C56" s="43"/>
      <c r="D56" s="43"/>
      <c r="E56" s="48"/>
    </row>
    <row r="57" spans="1:16" x14ac:dyDescent="0.2">
      <c r="A57" s="201" t="s">
        <v>148</v>
      </c>
      <c r="B57" s="43"/>
      <c r="C57" s="43"/>
      <c r="D57" s="43"/>
      <c r="E57" s="48"/>
    </row>
    <row r="58" spans="1:16" x14ac:dyDescent="0.2">
      <c r="A58" s="195" t="s">
        <v>136</v>
      </c>
      <c r="B58" s="189"/>
      <c r="C58" s="189"/>
      <c r="D58" s="50"/>
      <c r="E58" s="51"/>
    </row>
  </sheetData>
  <sortState ref="B17:D42">
    <sortCondition ref="B17:B42"/>
  </sortState>
  <mergeCells count="3">
    <mergeCell ref="B9:D9"/>
    <mergeCell ref="B11:D11"/>
    <mergeCell ref="B10:D10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43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X50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85546875" style="13" customWidth="1"/>
    <col min="3" max="3" width="11" style="13" customWidth="1"/>
    <col min="4" max="4" width="11.85546875" style="13" customWidth="1"/>
    <col min="5" max="5" width="11" style="13" customWidth="1"/>
    <col min="6" max="6" width="12.5703125" style="13" customWidth="1"/>
    <col min="7" max="7" width="16.7109375" style="13" customWidth="1"/>
    <col min="8" max="8" width="7.85546875" style="13" bestFit="1" customWidth="1"/>
    <col min="9" max="9" width="10.7109375" style="13" customWidth="1"/>
    <col min="10" max="10" width="9.85546875" style="13" customWidth="1"/>
    <col min="11" max="11" width="1.85546875" style="13" customWidth="1"/>
    <col min="12" max="12" width="2.42578125" style="13" customWidth="1"/>
    <col min="13" max="13" width="12.7109375" style="13" customWidth="1"/>
    <col min="14" max="14" width="15.5703125" style="13" customWidth="1"/>
    <col min="15" max="15" width="12.28515625" style="13" customWidth="1"/>
    <col min="16" max="16" width="11.28515625" style="13" customWidth="1"/>
    <col min="17" max="17" width="5.85546875" style="13" customWidth="1"/>
    <col min="18" max="18" width="8.5703125" style="13" customWidth="1"/>
    <col min="19" max="19" width="10.140625" style="13" customWidth="1"/>
    <col min="20" max="22" width="14.5703125" style="13" bestFit="1" customWidth="1"/>
    <col min="23" max="23" width="11.42578125" style="13"/>
    <col min="24" max="24" width="13.7109375" style="13" bestFit="1" customWidth="1"/>
    <col min="25" max="16384" width="11.42578125" style="13"/>
  </cols>
  <sheetData>
    <row r="1" spans="1:24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24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24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24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24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7"/>
    </row>
    <row r="6" spans="1:24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24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24" ht="15" x14ac:dyDescent="0.25">
      <c r="A8" s="47"/>
      <c r="B8" s="58"/>
      <c r="C8" s="581" t="s">
        <v>253</v>
      </c>
      <c r="D8" s="581"/>
      <c r="E8" s="581"/>
      <c r="F8" s="581"/>
      <c r="G8" s="581"/>
      <c r="H8" s="581"/>
      <c r="I8" s="581"/>
      <c r="J8" s="581"/>
      <c r="K8" s="48"/>
    </row>
    <row r="9" spans="1:24" ht="15" x14ac:dyDescent="0.2">
      <c r="A9" s="47"/>
      <c r="C9" s="601" t="s">
        <v>316</v>
      </c>
      <c r="D9" s="601"/>
      <c r="E9" s="601"/>
      <c r="F9" s="601"/>
      <c r="G9" s="601"/>
      <c r="H9" s="601"/>
      <c r="I9" s="601"/>
      <c r="J9" s="601"/>
      <c r="K9" s="48"/>
    </row>
    <row r="10" spans="1:24" ht="15" x14ac:dyDescent="0.25">
      <c r="A10" s="47"/>
      <c r="C10" s="581" t="s">
        <v>143</v>
      </c>
      <c r="D10" s="581"/>
      <c r="E10" s="581"/>
      <c r="F10" s="581"/>
      <c r="G10" s="581"/>
      <c r="H10" s="581"/>
      <c r="I10" s="581"/>
      <c r="J10" s="581"/>
      <c r="K10" s="48"/>
    </row>
    <row r="11" spans="1:24" ht="15" x14ac:dyDescent="0.25">
      <c r="A11" s="47"/>
      <c r="B11" s="90"/>
      <c r="C11" s="106"/>
      <c r="D11" s="106"/>
      <c r="E11" s="106"/>
      <c r="F11" s="106"/>
      <c r="G11" s="106"/>
      <c r="H11" s="106"/>
      <c r="I11" s="106"/>
      <c r="J11" s="106"/>
      <c r="K11" s="48"/>
    </row>
    <row r="12" spans="1:24" ht="17.25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102</v>
      </c>
      <c r="I12" s="582"/>
      <c r="J12" s="593" t="s">
        <v>100</v>
      </c>
      <c r="K12" s="48"/>
      <c r="M12" s="137"/>
      <c r="N12" s="137"/>
      <c r="O12" s="137"/>
    </row>
    <row r="13" spans="1:24" ht="42" customHeight="1" x14ac:dyDescent="0.2">
      <c r="A13" s="47"/>
      <c r="B13" s="43"/>
      <c r="C13" s="272" t="s">
        <v>76</v>
      </c>
      <c r="D13" s="272" t="s">
        <v>308</v>
      </c>
      <c r="E13" s="272" t="s">
        <v>76</v>
      </c>
      <c r="F13" s="272" t="s">
        <v>309</v>
      </c>
      <c r="G13" s="583"/>
      <c r="H13" s="107" t="s">
        <v>0</v>
      </c>
      <c r="I13" s="14" t="s">
        <v>76</v>
      </c>
      <c r="J13" s="593"/>
      <c r="K13" s="48"/>
      <c r="M13" s="137"/>
      <c r="N13" s="137"/>
      <c r="O13" s="137"/>
      <c r="P13" s="136"/>
    </row>
    <row r="14" spans="1:24" ht="15" customHeight="1" x14ac:dyDescent="0.2">
      <c r="A14" s="47"/>
      <c r="B14" s="43"/>
      <c r="C14" s="49"/>
      <c r="D14" s="49"/>
      <c r="E14" s="49"/>
      <c r="F14" s="49"/>
      <c r="G14" s="49"/>
      <c r="H14" s="49"/>
      <c r="I14" s="49"/>
      <c r="K14" s="48"/>
      <c r="M14" s="137"/>
      <c r="N14" s="137"/>
      <c r="O14" s="137"/>
      <c r="X14" s="137"/>
    </row>
    <row r="15" spans="1:24" ht="15" customHeight="1" x14ac:dyDescent="0.25">
      <c r="A15" s="47"/>
      <c r="B15" s="57" t="s">
        <v>281</v>
      </c>
      <c r="C15" s="49"/>
      <c r="D15" s="49"/>
      <c r="E15" s="49"/>
      <c r="F15" s="49"/>
      <c r="G15" s="49"/>
      <c r="H15" s="49"/>
      <c r="I15" s="49"/>
      <c r="K15" s="48"/>
      <c r="M15" s="137">
        <f>SUM(E16:E35)</f>
        <v>185405.44930099999</v>
      </c>
      <c r="N15" s="136">
        <f>SUM(E38:E48)</f>
        <v>26472.100522500001</v>
      </c>
      <c r="O15" s="137"/>
      <c r="X15" s="137"/>
    </row>
    <row r="16" spans="1:24" ht="15" customHeight="1" x14ac:dyDescent="0.2">
      <c r="A16" s="47"/>
      <c r="B16" s="82" t="s">
        <v>275</v>
      </c>
      <c r="C16" s="414">
        <v>32934.875462551063</v>
      </c>
      <c r="D16" s="389">
        <v>21.861876287152683</v>
      </c>
      <c r="E16" s="414">
        <v>54346.620456500001</v>
      </c>
      <c r="F16" s="389">
        <v>34.524154746594746</v>
      </c>
      <c r="G16" s="389">
        <v>29.312310216012015</v>
      </c>
      <c r="H16" s="389">
        <v>65.012375766519554</v>
      </c>
      <c r="I16" s="414">
        <v>21411.744993948938</v>
      </c>
      <c r="J16" s="424">
        <v>1</v>
      </c>
      <c r="K16" s="48"/>
      <c r="M16" s="137"/>
      <c r="N16" s="137"/>
      <c r="O16" s="137"/>
      <c r="X16" s="137"/>
    </row>
    <row r="17" spans="1:24" ht="15" customHeight="1" x14ac:dyDescent="0.2">
      <c r="A17" s="47"/>
      <c r="B17" s="82" t="s">
        <v>260</v>
      </c>
      <c r="C17" s="414">
        <v>12790.267254332512</v>
      </c>
      <c r="D17" s="389">
        <v>43.667426044899585</v>
      </c>
      <c r="E17" s="414">
        <v>21101.2737896</v>
      </c>
      <c r="F17" s="389">
        <v>63.260392514220356</v>
      </c>
      <c r="G17" s="389">
        <v>11.381150807138757</v>
      </c>
      <c r="H17" s="389">
        <v>64.979146799706314</v>
      </c>
      <c r="I17" s="414">
        <v>8311.0065352674883</v>
      </c>
      <c r="J17" s="424">
        <v>2</v>
      </c>
      <c r="K17" s="48"/>
      <c r="M17" s="137"/>
      <c r="N17" s="137"/>
      <c r="O17" s="137"/>
      <c r="X17" s="137"/>
    </row>
    <row r="18" spans="1:24" ht="15" customHeight="1" x14ac:dyDescent="0.2">
      <c r="A18" s="47"/>
      <c r="B18" s="81" t="s">
        <v>279</v>
      </c>
      <c r="C18" s="423">
        <v>10697.883186400415</v>
      </c>
      <c r="D18" s="443">
        <v>35.491123655479548</v>
      </c>
      <c r="E18" s="423">
        <v>19067.554073399999</v>
      </c>
      <c r="F18" s="73">
        <v>57.090157900098859</v>
      </c>
      <c r="G18" s="389">
        <v>10.284246846728015</v>
      </c>
      <c r="H18" s="389">
        <v>78.236701047918061</v>
      </c>
      <c r="I18" s="414">
        <v>8369.6708869995837</v>
      </c>
      <c r="J18" s="424">
        <v>3</v>
      </c>
      <c r="K18" s="48"/>
      <c r="M18" s="136"/>
      <c r="N18" s="136"/>
      <c r="O18" s="136"/>
      <c r="X18" s="137"/>
    </row>
    <row r="19" spans="1:24" ht="15" customHeight="1" x14ac:dyDescent="0.2">
      <c r="A19" s="47"/>
      <c r="B19" s="82" t="s">
        <v>264</v>
      </c>
      <c r="C19" s="414">
        <v>10840.506906172537</v>
      </c>
      <c r="D19" s="389">
        <v>31.807037911088067</v>
      </c>
      <c r="E19" s="414">
        <v>17329.697554499999</v>
      </c>
      <c r="F19" s="389">
        <v>45.278903259804316</v>
      </c>
      <c r="G19" s="389">
        <v>9.3469192085966011</v>
      </c>
      <c r="H19" s="389">
        <v>59.86058313041196</v>
      </c>
      <c r="I19" s="414">
        <v>6489.1906483274615</v>
      </c>
      <c r="J19" s="424">
        <v>4</v>
      </c>
      <c r="K19" s="48"/>
      <c r="M19" s="137"/>
      <c r="N19" s="137"/>
      <c r="O19" s="137"/>
      <c r="X19" s="137"/>
    </row>
    <row r="20" spans="1:24" ht="15" customHeight="1" x14ac:dyDescent="0.2">
      <c r="A20" s="47"/>
      <c r="B20" s="82" t="s">
        <v>266</v>
      </c>
      <c r="C20" s="414">
        <v>8978.3334762423492</v>
      </c>
      <c r="D20" s="389">
        <v>24.997549709653267</v>
      </c>
      <c r="E20" s="414">
        <v>13250.0003167</v>
      </c>
      <c r="F20" s="389">
        <v>35.006188675475656</v>
      </c>
      <c r="G20" s="389">
        <v>7.1464999365736208</v>
      </c>
      <c r="H20" s="389">
        <v>47.577502570615657</v>
      </c>
      <c r="I20" s="414">
        <v>4271.6668404576503</v>
      </c>
      <c r="J20" s="424">
        <v>5</v>
      </c>
      <c r="K20" s="48"/>
      <c r="M20" s="137"/>
      <c r="N20" s="137"/>
      <c r="O20" s="137"/>
      <c r="X20" s="137"/>
    </row>
    <row r="21" spans="1:24" ht="15" customHeight="1" x14ac:dyDescent="0.2">
      <c r="A21" s="47"/>
      <c r="B21" s="82" t="s">
        <v>271</v>
      </c>
      <c r="C21" s="414">
        <v>6582.9041604403365</v>
      </c>
      <c r="D21" s="389">
        <v>33.471743294678333</v>
      </c>
      <c r="E21" s="414">
        <v>11275.1059241</v>
      </c>
      <c r="F21" s="389">
        <v>50.52164742832548</v>
      </c>
      <c r="G21" s="389">
        <v>6.0813239128668846</v>
      </c>
      <c r="H21" s="389">
        <v>71.278597550564953</v>
      </c>
      <c r="I21" s="414">
        <v>4692.2017636596638</v>
      </c>
      <c r="J21" s="424">
        <v>6</v>
      </c>
      <c r="K21" s="48"/>
      <c r="M21" s="137"/>
      <c r="N21" s="137"/>
      <c r="O21" s="137"/>
      <c r="X21" s="137"/>
    </row>
    <row r="22" spans="1:24" ht="15" customHeight="1" x14ac:dyDescent="0.2">
      <c r="A22" s="47"/>
      <c r="B22" s="82" t="s">
        <v>272</v>
      </c>
      <c r="C22" s="414">
        <v>8924.962843045616</v>
      </c>
      <c r="D22" s="389">
        <v>40.810950330496439</v>
      </c>
      <c r="E22" s="414">
        <v>10177.3048175</v>
      </c>
      <c r="F22" s="389">
        <v>41.516187631574411</v>
      </c>
      <c r="G22" s="389">
        <v>5.4892155844769492</v>
      </c>
      <c r="H22" s="389">
        <v>14.031901269260928</v>
      </c>
      <c r="I22" s="414">
        <v>1252.3419744543844</v>
      </c>
      <c r="J22" s="424">
        <v>7</v>
      </c>
      <c r="K22" s="48"/>
      <c r="M22" s="137"/>
      <c r="N22" s="137"/>
      <c r="O22" s="137"/>
      <c r="X22" s="137"/>
    </row>
    <row r="23" spans="1:24" ht="15" customHeight="1" x14ac:dyDescent="0.2">
      <c r="A23" s="47"/>
      <c r="B23" s="82" t="s">
        <v>265</v>
      </c>
      <c r="C23" s="414">
        <v>7019.5435522737262</v>
      </c>
      <c r="D23" s="389">
        <v>35.125530882850974</v>
      </c>
      <c r="E23" s="414">
        <v>10005.5244277</v>
      </c>
      <c r="F23" s="389">
        <v>46.35145028308839</v>
      </c>
      <c r="G23" s="389">
        <v>5.3965643757624093</v>
      </c>
      <c r="H23" s="389">
        <v>42.538105977832053</v>
      </c>
      <c r="I23" s="414">
        <v>2985.980875426274</v>
      </c>
      <c r="J23" s="424">
        <v>8</v>
      </c>
      <c r="K23" s="48"/>
      <c r="M23" s="137"/>
      <c r="N23" s="137"/>
      <c r="O23" s="137"/>
      <c r="X23" s="137"/>
    </row>
    <row r="24" spans="1:24" ht="15" customHeight="1" x14ac:dyDescent="0.2">
      <c r="A24" s="47"/>
      <c r="B24" s="82" t="s">
        <v>259</v>
      </c>
      <c r="C24" s="414">
        <v>3329.0318454181383</v>
      </c>
      <c r="D24" s="389">
        <v>29.748258879525665</v>
      </c>
      <c r="E24" s="414">
        <v>6830.2242998000002</v>
      </c>
      <c r="F24" s="389">
        <v>57.324241992231407</v>
      </c>
      <c r="G24" s="389">
        <v>3.6839393478189217</v>
      </c>
      <c r="H24" s="389">
        <v>105.17149180175834</v>
      </c>
      <c r="I24" s="414">
        <v>3501.1924543818618</v>
      </c>
      <c r="J24" s="424">
        <v>9</v>
      </c>
      <c r="K24" s="48"/>
      <c r="M24" s="137"/>
      <c r="N24" s="137"/>
      <c r="O24" s="137"/>
      <c r="X24" s="137"/>
    </row>
    <row r="25" spans="1:24" ht="15" customHeight="1" x14ac:dyDescent="0.2">
      <c r="A25" s="47"/>
      <c r="B25" s="82" t="s">
        <v>274</v>
      </c>
      <c r="C25" s="414">
        <v>2318.4984534059208</v>
      </c>
      <c r="D25" s="389">
        <v>32.293806317594495</v>
      </c>
      <c r="E25" s="414">
        <v>3740.0170198000001</v>
      </c>
      <c r="F25" s="389">
        <v>48.275744684456981</v>
      </c>
      <c r="G25" s="389">
        <v>2.0172098683724222</v>
      </c>
      <c r="H25" s="389">
        <v>61.312034273986235</v>
      </c>
      <c r="I25" s="414">
        <v>1421.5185663940792</v>
      </c>
      <c r="J25" s="424">
        <v>10</v>
      </c>
      <c r="K25" s="48"/>
      <c r="M25" s="137"/>
      <c r="N25" s="137"/>
      <c r="O25" s="137"/>
      <c r="X25" s="137"/>
    </row>
    <row r="26" spans="1:24" ht="15" customHeight="1" x14ac:dyDescent="0.2">
      <c r="A26" s="47"/>
      <c r="B26" s="82" t="s">
        <v>276</v>
      </c>
      <c r="C26" s="414">
        <v>1806.490505290908</v>
      </c>
      <c r="D26" s="389">
        <v>36.096754578325083</v>
      </c>
      <c r="E26" s="414">
        <v>3256.9519820999999</v>
      </c>
      <c r="F26" s="389">
        <v>58.127963794210146</v>
      </c>
      <c r="G26" s="389">
        <v>1.7566646473332288</v>
      </c>
      <c r="H26" s="389">
        <v>80.29167452366525</v>
      </c>
      <c r="I26" s="414">
        <v>1450.4614768090919</v>
      </c>
      <c r="J26" s="424">
        <v>11</v>
      </c>
      <c r="K26" s="48"/>
      <c r="M26" s="137"/>
      <c r="N26" s="137"/>
      <c r="O26" s="137"/>
      <c r="X26" s="137"/>
    </row>
    <row r="27" spans="1:24" ht="15" customHeight="1" x14ac:dyDescent="0.2">
      <c r="A27" s="47"/>
      <c r="B27" s="82" t="s">
        <v>262</v>
      </c>
      <c r="C27" s="414">
        <v>1401.6960254322771</v>
      </c>
      <c r="D27" s="389">
        <v>33.158862086603023</v>
      </c>
      <c r="E27" s="414">
        <v>2881.4060887000001</v>
      </c>
      <c r="F27" s="389">
        <v>63.108768379447774</v>
      </c>
      <c r="G27" s="389">
        <v>1.5541107877698495</v>
      </c>
      <c r="H27" s="389">
        <v>105.56568873849712</v>
      </c>
      <c r="I27" s="414">
        <v>1479.7100632677229</v>
      </c>
      <c r="J27" s="424">
        <v>12</v>
      </c>
      <c r="K27" s="48"/>
      <c r="M27" s="137"/>
      <c r="N27" s="137"/>
      <c r="O27" s="137"/>
      <c r="X27" s="137"/>
    </row>
    <row r="28" spans="1:24" ht="15" customHeight="1" x14ac:dyDescent="0.2">
      <c r="A28" s="47"/>
      <c r="B28" s="82" t="s">
        <v>287</v>
      </c>
      <c r="C28" s="414">
        <v>1364.5072295529965</v>
      </c>
      <c r="D28" s="389">
        <v>31.122980572835818</v>
      </c>
      <c r="E28" s="414">
        <v>2570.5014716000001</v>
      </c>
      <c r="F28" s="389">
        <v>56.618158347319195</v>
      </c>
      <c r="G28" s="389">
        <v>1.3864217482771344</v>
      </c>
      <c r="H28" s="389">
        <v>88.383133187361665</v>
      </c>
      <c r="I28" s="414">
        <v>1205.9942420470036</v>
      </c>
      <c r="J28" s="424">
        <v>13</v>
      </c>
      <c r="K28" s="48"/>
      <c r="M28" s="137"/>
      <c r="N28" s="137"/>
      <c r="O28" s="137"/>
      <c r="X28" s="137"/>
    </row>
    <row r="29" spans="1:24" ht="15" customHeight="1" x14ac:dyDescent="0.2">
      <c r="A29" s="47"/>
      <c r="B29" s="82" t="s">
        <v>284</v>
      </c>
      <c r="C29" s="414">
        <v>1490.3966596592313</v>
      </c>
      <c r="D29" s="389">
        <v>40.663941447253087</v>
      </c>
      <c r="E29" s="414">
        <v>2553.2476965000001</v>
      </c>
      <c r="F29" s="389">
        <v>66.348285595899753</v>
      </c>
      <c r="G29" s="389">
        <v>1.3771157784876549</v>
      </c>
      <c r="H29" s="389">
        <v>71.313299714706972</v>
      </c>
      <c r="I29" s="414">
        <v>1062.8510368407688</v>
      </c>
      <c r="J29" s="424">
        <v>14</v>
      </c>
      <c r="K29" s="48"/>
      <c r="M29" s="137"/>
      <c r="N29" s="137"/>
      <c r="O29" s="137"/>
      <c r="X29" s="137"/>
    </row>
    <row r="30" spans="1:24" ht="15" customHeight="1" x14ac:dyDescent="0.2">
      <c r="A30" s="47"/>
      <c r="B30" s="82" t="s">
        <v>289</v>
      </c>
      <c r="C30" s="423">
        <v>1302.1867302688293</v>
      </c>
      <c r="D30" s="443">
        <v>33.219348662613896</v>
      </c>
      <c r="E30" s="423">
        <v>2083.3224561000002</v>
      </c>
      <c r="F30" s="73">
        <v>47.540065257552619</v>
      </c>
      <c r="G30" s="389">
        <v>1.1236576184542402</v>
      </c>
      <c r="H30" s="389">
        <v>59.98646028821917</v>
      </c>
      <c r="I30" s="414">
        <v>781.13572583117093</v>
      </c>
      <c r="J30" s="424">
        <v>15</v>
      </c>
      <c r="K30" s="48"/>
      <c r="M30" s="136"/>
      <c r="N30" s="136"/>
      <c r="O30" s="136"/>
      <c r="X30" s="137"/>
    </row>
    <row r="31" spans="1:24" ht="15" customHeight="1" x14ac:dyDescent="0.2">
      <c r="A31" s="47"/>
      <c r="B31" s="82" t="s">
        <v>288</v>
      </c>
      <c r="C31" s="414">
        <v>913.02954567226425</v>
      </c>
      <c r="D31" s="389">
        <v>27.943198261715356</v>
      </c>
      <c r="E31" s="414">
        <v>1689.4177938</v>
      </c>
      <c r="F31" s="389">
        <v>58.121787977187012</v>
      </c>
      <c r="G31" s="389">
        <v>0.9112018013328631</v>
      </c>
      <c r="H31" s="389">
        <v>85.034296185462495</v>
      </c>
      <c r="I31" s="414">
        <v>776.38824812773578</v>
      </c>
      <c r="J31" s="424">
        <v>16</v>
      </c>
      <c r="K31" s="48"/>
      <c r="M31" s="137"/>
      <c r="N31" s="137"/>
      <c r="O31" s="137"/>
      <c r="X31" s="137"/>
    </row>
    <row r="32" spans="1:24" ht="15" customHeight="1" x14ac:dyDescent="0.2">
      <c r="A32" s="47"/>
      <c r="B32" s="82" t="s">
        <v>263</v>
      </c>
      <c r="C32" s="414">
        <v>635.61944765391149</v>
      </c>
      <c r="D32" s="389">
        <v>16.559283635999417</v>
      </c>
      <c r="E32" s="414">
        <v>1007.2759127</v>
      </c>
      <c r="F32" s="389">
        <v>25.012495157237897</v>
      </c>
      <c r="G32" s="389">
        <v>0.54328279805019053</v>
      </c>
      <c r="H32" s="389">
        <v>58.471537712995179</v>
      </c>
      <c r="I32" s="414">
        <v>371.65646504608856</v>
      </c>
      <c r="J32" s="424">
        <v>17</v>
      </c>
      <c r="K32" s="48"/>
      <c r="M32" s="137"/>
      <c r="N32" s="137"/>
      <c r="O32" s="137"/>
      <c r="X32" s="137"/>
    </row>
    <row r="33" spans="1:24" ht="15" customHeight="1" x14ac:dyDescent="0.2">
      <c r="A33" s="47"/>
      <c r="B33" s="82" t="s">
        <v>267</v>
      </c>
      <c r="C33" s="414">
        <v>483.38189411945598</v>
      </c>
      <c r="D33" s="389">
        <v>20.75079768027414</v>
      </c>
      <c r="E33" s="414">
        <v>881.84693489999995</v>
      </c>
      <c r="F33" s="389">
        <v>34.710162905549147</v>
      </c>
      <c r="G33" s="389">
        <v>0.47563161612814775</v>
      </c>
      <c r="H33" s="389">
        <v>82.432760851831404</v>
      </c>
      <c r="I33" s="414">
        <v>398.46504078054397</v>
      </c>
      <c r="J33" s="424">
        <v>18</v>
      </c>
      <c r="K33" s="48"/>
      <c r="M33" s="137"/>
      <c r="N33" s="137"/>
      <c r="O33" s="137"/>
      <c r="X33" s="137"/>
    </row>
    <row r="34" spans="1:24" ht="13.9" customHeight="1" x14ac:dyDescent="0.2">
      <c r="A34" s="47"/>
      <c r="B34" s="82" t="s">
        <v>258</v>
      </c>
      <c r="C34" s="536">
        <v>457.37788055744096</v>
      </c>
      <c r="D34" s="527">
        <v>16.170933724463659</v>
      </c>
      <c r="E34" s="536">
        <v>710.57308609999995</v>
      </c>
      <c r="F34" s="527">
        <v>25.068883746726002</v>
      </c>
      <c r="G34" s="527">
        <v>0.38325361459382279</v>
      </c>
      <c r="H34" s="527">
        <v>55.357990909829489</v>
      </c>
      <c r="I34" s="536">
        <v>253.19520554255899</v>
      </c>
      <c r="J34" s="537">
        <v>19</v>
      </c>
      <c r="K34" s="48"/>
      <c r="O34" s="133"/>
      <c r="Q34" s="174"/>
      <c r="R34" s="174"/>
      <c r="S34" s="136"/>
      <c r="T34" s="137"/>
      <c r="U34" s="137"/>
      <c r="V34" s="137"/>
      <c r="X34" s="152"/>
    </row>
    <row r="35" spans="1:24" ht="13.9" customHeight="1" x14ac:dyDescent="0.2">
      <c r="A35" s="47"/>
      <c r="B35" s="82" t="s">
        <v>286</v>
      </c>
      <c r="C35" s="414">
        <v>459.79744525697589</v>
      </c>
      <c r="D35" s="389">
        <v>23.847903099028013</v>
      </c>
      <c r="E35" s="414">
        <v>647.58319889999996</v>
      </c>
      <c r="F35" s="389">
        <v>30.842845860702273</v>
      </c>
      <c r="G35" s="389">
        <v>0.34927948522627766</v>
      </c>
      <c r="H35" s="389">
        <v>40.840973689636883</v>
      </c>
      <c r="I35" s="414">
        <v>187.78575364302407</v>
      </c>
      <c r="J35" s="424">
        <v>20</v>
      </c>
      <c r="K35" s="48"/>
      <c r="M35" s="137"/>
      <c r="N35" s="137"/>
      <c r="O35" s="137"/>
      <c r="P35" s="68"/>
      <c r="Q35" s="174"/>
      <c r="R35" s="174"/>
      <c r="S35" s="136"/>
      <c r="T35" s="137"/>
      <c r="U35" s="137"/>
      <c r="V35" s="137"/>
      <c r="X35" s="152"/>
    </row>
    <row r="36" spans="1:24" ht="13.9" customHeight="1" x14ac:dyDescent="0.2">
      <c r="A36" s="47"/>
      <c r="B36" s="83"/>
      <c r="C36" s="242"/>
      <c r="D36" s="455"/>
      <c r="E36" s="242"/>
      <c r="F36" s="322"/>
      <c r="G36" s="322"/>
      <c r="H36" s="243"/>
      <c r="I36" s="334"/>
      <c r="J36" s="245"/>
      <c r="K36" s="48"/>
      <c r="M36" s="136"/>
      <c r="N36" s="136"/>
      <c r="O36" s="136"/>
      <c r="P36" s="68"/>
      <c r="Q36" s="174"/>
      <c r="R36" s="174"/>
      <c r="S36" s="136"/>
      <c r="T36" s="137"/>
      <c r="U36" s="137"/>
      <c r="V36" s="137"/>
      <c r="X36" s="152"/>
    </row>
    <row r="37" spans="1:24" ht="15" x14ac:dyDescent="0.2">
      <c r="A37" s="47"/>
      <c r="B37" s="80" t="s">
        <v>280</v>
      </c>
      <c r="C37" s="242"/>
      <c r="D37" s="336"/>
      <c r="E37" s="242"/>
      <c r="F37" s="322"/>
      <c r="G37" s="322"/>
      <c r="H37" s="243"/>
      <c r="I37" s="334"/>
      <c r="J37" s="245"/>
      <c r="K37" s="48"/>
      <c r="M37" s="136"/>
      <c r="N37" s="136"/>
      <c r="O37" s="136"/>
      <c r="P37" s="68"/>
      <c r="Q37" s="174"/>
      <c r="R37" s="174"/>
      <c r="S37" s="136"/>
      <c r="T37" s="137"/>
      <c r="U37" s="137"/>
      <c r="V37" s="137"/>
      <c r="X37" s="152"/>
    </row>
    <row r="38" spans="1:24" ht="15" x14ac:dyDescent="0.2">
      <c r="A38" s="47"/>
      <c r="B38" s="82" t="s">
        <v>268</v>
      </c>
      <c r="C38" s="76">
        <v>7683.2160972987185</v>
      </c>
      <c r="D38" s="165">
        <v>24.971026196309936</v>
      </c>
      <c r="E38" s="76">
        <v>14019.5573222</v>
      </c>
      <c r="F38" s="69">
        <v>42.342214049431171</v>
      </c>
      <c r="G38" s="69">
        <v>52.959746470757231</v>
      </c>
      <c r="H38" s="71">
        <v>82.469907713893747</v>
      </c>
      <c r="I38" s="167">
        <v>6336.3412249012817</v>
      </c>
      <c r="J38" s="75">
        <v>1</v>
      </c>
      <c r="K38" s="48"/>
      <c r="M38" s="136"/>
      <c r="N38" s="136"/>
      <c r="O38" s="136"/>
      <c r="P38" s="68"/>
      <c r="Q38" s="174"/>
      <c r="R38" s="174"/>
      <c r="S38" s="136"/>
      <c r="T38" s="137"/>
      <c r="U38" s="137"/>
      <c r="V38" s="137"/>
      <c r="X38" s="152"/>
    </row>
    <row r="39" spans="1:24" ht="13.9" customHeight="1" x14ac:dyDescent="0.2">
      <c r="A39" s="47"/>
      <c r="B39" s="82" t="s">
        <v>270</v>
      </c>
      <c r="C39" s="41">
        <v>1186.4523973089213</v>
      </c>
      <c r="D39" s="283">
        <v>19.844923988740533</v>
      </c>
      <c r="E39" s="41">
        <v>2570.8877897000002</v>
      </c>
      <c r="F39" s="69">
        <v>37.007494093810969</v>
      </c>
      <c r="G39" s="69">
        <v>9.7116879241028506</v>
      </c>
      <c r="H39" s="71">
        <v>116.68697332747757</v>
      </c>
      <c r="I39" s="167">
        <v>1384.4353923910789</v>
      </c>
      <c r="J39" s="75">
        <v>2</v>
      </c>
      <c r="K39" s="48"/>
      <c r="N39" s="136"/>
      <c r="O39" s="136"/>
      <c r="P39" s="68"/>
      <c r="Q39" s="174"/>
      <c r="R39" s="174"/>
      <c r="S39" s="136"/>
      <c r="T39" s="137"/>
      <c r="U39" s="137"/>
      <c r="V39" s="137"/>
      <c r="X39" s="152"/>
    </row>
    <row r="40" spans="1:24" ht="15" x14ac:dyDescent="0.2">
      <c r="A40" s="47"/>
      <c r="B40" s="82" t="s">
        <v>277</v>
      </c>
      <c r="C40" s="41">
        <v>1329.7642194897026</v>
      </c>
      <c r="D40" s="283">
        <v>16.79903238006731</v>
      </c>
      <c r="E40" s="41">
        <v>2143.0086919999999</v>
      </c>
      <c r="F40" s="69">
        <v>27.202812164163991</v>
      </c>
      <c r="G40" s="69">
        <v>8.0953481201030737</v>
      </c>
      <c r="H40" s="71">
        <v>61.157042774273187</v>
      </c>
      <c r="I40" s="167">
        <v>813.24447251029733</v>
      </c>
      <c r="J40" s="75">
        <v>3</v>
      </c>
      <c r="K40" s="48"/>
      <c r="M40" s="136"/>
      <c r="N40" s="136"/>
      <c r="O40" s="136"/>
      <c r="P40" s="68"/>
      <c r="Q40" s="174"/>
      <c r="R40" s="174"/>
      <c r="S40" s="136"/>
      <c r="T40" s="137"/>
      <c r="U40" s="137"/>
      <c r="V40" s="137"/>
      <c r="X40" s="152"/>
    </row>
    <row r="41" spans="1:24" ht="13.9" customHeight="1" x14ac:dyDescent="0.2">
      <c r="A41" s="47"/>
      <c r="B41" s="82" t="s">
        <v>278</v>
      </c>
      <c r="C41" s="76">
        <v>944.201730833478</v>
      </c>
      <c r="D41" s="165">
        <v>18.364536827454003</v>
      </c>
      <c r="E41" s="76">
        <v>2039.3653142000001</v>
      </c>
      <c r="F41" s="69">
        <v>33.85903529043798</v>
      </c>
      <c r="G41" s="69">
        <v>7.7038288384657596</v>
      </c>
      <c r="H41" s="71">
        <v>115.98830499916421</v>
      </c>
      <c r="I41" s="167">
        <v>1095.1635833665221</v>
      </c>
      <c r="J41" s="75">
        <v>4</v>
      </c>
      <c r="K41" s="48"/>
      <c r="M41" s="136"/>
      <c r="N41" s="136"/>
      <c r="O41" s="136"/>
      <c r="P41" s="68"/>
      <c r="Q41" s="174"/>
      <c r="R41" s="174"/>
      <c r="S41" s="136"/>
      <c r="T41" s="137"/>
      <c r="U41" s="137"/>
      <c r="V41" s="137"/>
      <c r="X41" s="152"/>
    </row>
    <row r="42" spans="1:24" ht="15" x14ac:dyDescent="0.2">
      <c r="A42" s="47"/>
      <c r="B42" s="100" t="s">
        <v>269</v>
      </c>
      <c r="C42" s="40">
        <v>1144.405420082591</v>
      </c>
      <c r="D42" s="546">
        <v>18.029341302683697</v>
      </c>
      <c r="E42" s="40">
        <v>1912.9990736</v>
      </c>
      <c r="F42" s="70">
        <v>28.243768377377449</v>
      </c>
      <c r="G42" s="70">
        <v>7.2264725346371499</v>
      </c>
      <c r="H42" s="70">
        <v>67.160958872594307</v>
      </c>
      <c r="I42" s="158">
        <v>768.59365351740894</v>
      </c>
      <c r="J42" s="67">
        <v>5</v>
      </c>
      <c r="K42" s="48"/>
      <c r="M42" s="136"/>
      <c r="N42" s="136"/>
      <c r="O42" s="136"/>
      <c r="P42" s="68"/>
      <c r="Q42" s="174"/>
      <c r="R42" s="174"/>
      <c r="S42" s="136"/>
      <c r="T42" s="137"/>
      <c r="U42" s="137"/>
      <c r="V42" s="137"/>
      <c r="X42" s="152"/>
    </row>
    <row r="43" spans="1:24" ht="13.9" customHeight="1" x14ac:dyDescent="0.2">
      <c r="A43" s="47"/>
      <c r="B43" s="82" t="s">
        <v>261</v>
      </c>
      <c r="C43" s="76">
        <v>796.1748214701089</v>
      </c>
      <c r="D43" s="165">
        <v>20.423721044461768</v>
      </c>
      <c r="E43" s="76">
        <v>1241.7834602</v>
      </c>
      <c r="F43" s="69">
        <v>29.557655026525094</v>
      </c>
      <c r="G43" s="69">
        <v>4.6909139648534666</v>
      </c>
      <c r="H43" s="71">
        <v>55.968692643041692</v>
      </c>
      <c r="I43" s="167">
        <v>445.60863872989114</v>
      </c>
      <c r="J43" s="75">
        <v>6</v>
      </c>
      <c r="K43" s="48"/>
      <c r="M43" s="136"/>
      <c r="N43" s="136"/>
      <c r="O43" s="136"/>
      <c r="P43" s="68"/>
      <c r="Q43" s="174"/>
      <c r="R43" s="174"/>
      <c r="S43" s="136"/>
      <c r="T43" s="137"/>
      <c r="U43" s="137"/>
      <c r="V43" s="137"/>
      <c r="X43" s="152"/>
    </row>
    <row r="44" spans="1:24" ht="13.9" customHeight="1" x14ac:dyDescent="0.2">
      <c r="A44" s="47"/>
      <c r="B44" s="82" t="s">
        <v>273</v>
      </c>
      <c r="C44" s="76">
        <v>960.02240480306523</v>
      </c>
      <c r="D44" s="165">
        <v>20.029086738382961</v>
      </c>
      <c r="E44" s="76">
        <v>1154.7191834</v>
      </c>
      <c r="F44" s="69">
        <v>22.202840591333494</v>
      </c>
      <c r="G44" s="69">
        <v>4.3620232645253996</v>
      </c>
      <c r="H44" s="71">
        <v>20.280441125420822</v>
      </c>
      <c r="I44" s="167">
        <v>194.69677859693479</v>
      </c>
      <c r="J44" s="75">
        <v>7</v>
      </c>
      <c r="K44" s="48"/>
      <c r="M44" s="136"/>
      <c r="N44" s="136"/>
      <c r="O44" s="136"/>
      <c r="P44" s="68"/>
      <c r="Q44" s="174"/>
      <c r="R44" s="174"/>
      <c r="S44" s="136"/>
      <c r="T44" s="137"/>
      <c r="U44" s="137"/>
      <c r="V44" s="137"/>
      <c r="X44" s="152"/>
    </row>
    <row r="45" spans="1:24" ht="13.9" customHeight="1" x14ac:dyDescent="0.2">
      <c r="A45" s="47"/>
      <c r="B45" s="82" t="s">
        <v>282</v>
      </c>
      <c r="C45" s="76">
        <v>355.32677339438743</v>
      </c>
      <c r="D45" s="165">
        <v>15.440103013845913</v>
      </c>
      <c r="E45" s="76">
        <v>718.77968720000001</v>
      </c>
      <c r="F45" s="69">
        <v>28.487560266032997</v>
      </c>
      <c r="G45" s="69">
        <v>2.7152348057498199</v>
      </c>
      <c r="H45" s="71">
        <v>102.28694852729427</v>
      </c>
      <c r="I45" s="167">
        <v>363.45291380561258</v>
      </c>
      <c r="J45" s="75">
        <v>8</v>
      </c>
      <c r="K45" s="48"/>
      <c r="M45" s="136"/>
      <c r="N45" s="136"/>
      <c r="O45" s="136"/>
      <c r="P45" s="68"/>
      <c r="Q45" s="174"/>
      <c r="R45" s="174"/>
      <c r="S45" s="136"/>
      <c r="T45" s="137"/>
      <c r="U45" s="137"/>
      <c r="V45" s="137"/>
      <c r="X45" s="152"/>
    </row>
    <row r="46" spans="1:24" ht="15" customHeight="1" x14ac:dyDescent="0.2">
      <c r="A46" s="47"/>
      <c r="B46" s="81" t="s">
        <v>283</v>
      </c>
      <c r="C46" s="76">
        <v>200.68873607247855</v>
      </c>
      <c r="D46" s="165">
        <v>15.297969348352947</v>
      </c>
      <c r="E46" s="76">
        <v>296</v>
      </c>
      <c r="F46" s="69">
        <v>37.420986093552465</v>
      </c>
      <c r="G46" s="69">
        <v>1.1181583408857727</v>
      </c>
      <c r="H46" s="71">
        <v>47.492084405325016</v>
      </c>
      <c r="I46" s="167">
        <v>95.311263927521452</v>
      </c>
      <c r="J46" s="75">
        <v>9</v>
      </c>
      <c r="K46" s="48"/>
      <c r="M46" s="136"/>
      <c r="N46" s="136"/>
      <c r="O46" s="136"/>
      <c r="P46" s="68"/>
      <c r="Q46" s="174"/>
      <c r="R46" s="174"/>
      <c r="S46" s="136"/>
      <c r="T46" s="137"/>
      <c r="U46" s="137"/>
      <c r="V46" s="137"/>
      <c r="X46" s="152"/>
    </row>
    <row r="47" spans="1:24" ht="15" x14ac:dyDescent="0.2">
      <c r="A47" s="47"/>
      <c r="B47" s="82" t="s">
        <v>285</v>
      </c>
      <c r="C47" s="76">
        <v>63.556086508711445</v>
      </c>
      <c r="D47" s="165">
        <v>5.0596173655704293</v>
      </c>
      <c r="E47" s="76">
        <v>190</v>
      </c>
      <c r="F47" s="69">
        <v>17.304189435336976</v>
      </c>
      <c r="G47" s="69">
        <v>0.71773677286586768</v>
      </c>
      <c r="H47" s="71">
        <v>198.94855148760183</v>
      </c>
      <c r="I47" s="167">
        <v>126.44391349128855</v>
      </c>
      <c r="J47" s="75">
        <v>10</v>
      </c>
      <c r="K47" s="48"/>
      <c r="M47" s="136"/>
      <c r="N47" s="136"/>
      <c r="O47" s="136"/>
      <c r="P47" s="68"/>
      <c r="Q47" s="174"/>
      <c r="R47" s="174"/>
      <c r="S47" s="136"/>
      <c r="T47" s="137"/>
      <c r="U47" s="137"/>
      <c r="V47" s="137"/>
      <c r="X47" s="152"/>
    </row>
    <row r="48" spans="1:24" ht="15" x14ac:dyDescent="0.2">
      <c r="A48" s="47"/>
      <c r="B48" s="82" t="s">
        <v>290</v>
      </c>
      <c r="C48" s="76">
        <v>112.15020960249252</v>
      </c>
      <c r="D48" s="165">
        <v>10.848277682180589</v>
      </c>
      <c r="E48" s="76">
        <v>185</v>
      </c>
      <c r="F48" s="69">
        <v>20.927601809954751</v>
      </c>
      <c r="G48" s="69">
        <v>0.698848963053608</v>
      </c>
      <c r="H48" s="71">
        <v>64.95733771315966</v>
      </c>
      <c r="I48" s="167">
        <v>72.849790397507476</v>
      </c>
      <c r="J48" s="75">
        <v>11</v>
      </c>
      <c r="K48" s="48"/>
      <c r="M48" s="136"/>
      <c r="N48" s="136"/>
      <c r="O48" s="136"/>
      <c r="P48" s="68"/>
      <c r="Q48" s="174"/>
      <c r="R48" s="174"/>
      <c r="S48" s="136"/>
      <c r="T48" s="137"/>
      <c r="U48" s="137"/>
      <c r="V48" s="137"/>
      <c r="X48" s="152"/>
    </row>
    <row r="49" spans="1:11" x14ac:dyDescent="0.2">
      <c r="A49" s="47"/>
      <c r="B49" s="43"/>
      <c r="C49" s="43"/>
      <c r="D49" s="43"/>
      <c r="E49" s="43"/>
      <c r="F49" s="43"/>
      <c r="G49" s="43"/>
      <c r="H49" s="43"/>
      <c r="I49" s="43"/>
      <c r="J49" s="43"/>
      <c r="K49" s="48"/>
    </row>
    <row r="50" spans="1:11" x14ac:dyDescent="0.2">
      <c r="A50" s="188" t="s">
        <v>135</v>
      </c>
      <c r="B50" s="189"/>
      <c r="C50" s="189"/>
      <c r="D50" s="50"/>
      <c r="E50" s="50"/>
      <c r="F50" s="50"/>
      <c r="G50" s="50"/>
      <c r="H50" s="50"/>
      <c r="I50" s="50"/>
      <c r="J50" s="50"/>
      <c r="K50" s="51"/>
    </row>
  </sheetData>
  <sortState ref="B38:O48">
    <sortCondition descending="1" ref="E38:E48"/>
  </sortState>
  <mergeCells count="8">
    <mergeCell ref="C8:J8"/>
    <mergeCell ref="C10:J10"/>
    <mergeCell ref="C12:D12"/>
    <mergeCell ref="E12:F12"/>
    <mergeCell ref="G12:G13"/>
    <mergeCell ref="H12:I12"/>
    <mergeCell ref="J12:J13"/>
    <mergeCell ref="C9:J9"/>
  </mergeCells>
  <pageMargins left="0.70866141732283472" right="0.70866141732283472" top="0.74803149606299213" bottom="0.74803149606299213" header="0.31496062992125984" footer="0.31496062992125984"/>
  <pageSetup scale="81" orientation="portrait" horizontalDpi="4294967294" r:id="rId1"/>
  <headerFooter>
    <oddFooter>&amp;CPágina 47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V51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42578125" style="13" customWidth="1"/>
    <col min="3" max="3" width="11.85546875" style="13" customWidth="1"/>
    <col min="4" max="4" width="12.7109375" style="13" customWidth="1"/>
    <col min="5" max="5" width="11" style="13" customWidth="1"/>
    <col min="6" max="6" width="11.5703125" style="13" customWidth="1"/>
    <col min="7" max="7" width="16.7109375" style="13" customWidth="1"/>
    <col min="8" max="8" width="7.85546875" style="13" bestFit="1" customWidth="1"/>
    <col min="9" max="9" width="11.28515625" style="13" bestFit="1" customWidth="1"/>
    <col min="10" max="10" width="10.85546875" style="13" customWidth="1"/>
    <col min="11" max="11" width="1.85546875" style="13" customWidth="1"/>
    <col min="12" max="12" width="6.28515625" style="13" customWidth="1"/>
    <col min="13" max="13" width="7" style="13" customWidth="1"/>
    <col min="14" max="14" width="12.28515625" style="13" customWidth="1"/>
    <col min="15" max="15" width="11.42578125" style="13" customWidth="1"/>
    <col min="16" max="16" width="11.28515625" style="13" customWidth="1"/>
    <col min="17" max="17" width="10.7109375" style="13" customWidth="1"/>
    <col min="18" max="18" width="7.140625" style="13" customWidth="1"/>
    <col min="19" max="19" width="9.28515625" style="13" customWidth="1"/>
    <col min="20" max="22" width="14.5703125" style="13" bestFit="1" customWidth="1"/>
    <col min="23" max="16384" width="11.42578125" style="13"/>
  </cols>
  <sheetData>
    <row r="1" spans="1:18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8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18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18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18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7"/>
    </row>
    <row r="6" spans="1:18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18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18" ht="15" x14ac:dyDescent="0.25">
      <c r="A8" s="47"/>
      <c r="B8" s="58"/>
      <c r="C8" s="581" t="s">
        <v>254</v>
      </c>
      <c r="D8" s="581"/>
      <c r="E8" s="581"/>
      <c r="F8" s="581"/>
      <c r="G8" s="581"/>
      <c r="H8" s="581"/>
      <c r="I8" s="581"/>
      <c r="J8" s="581"/>
      <c r="K8" s="48"/>
    </row>
    <row r="9" spans="1:18" ht="15" customHeight="1" x14ac:dyDescent="0.2">
      <c r="A9" s="47"/>
      <c r="C9" s="601" t="s">
        <v>316</v>
      </c>
      <c r="D9" s="601"/>
      <c r="E9" s="601"/>
      <c r="F9" s="601"/>
      <c r="G9" s="601"/>
      <c r="H9" s="601"/>
      <c r="I9" s="601"/>
      <c r="J9" s="601"/>
      <c r="K9" s="48"/>
    </row>
    <row r="10" spans="1:18" ht="15" x14ac:dyDescent="0.25">
      <c r="A10" s="47"/>
      <c r="C10" s="581" t="s">
        <v>143</v>
      </c>
      <c r="D10" s="581"/>
      <c r="E10" s="581"/>
      <c r="F10" s="581"/>
      <c r="G10" s="581"/>
      <c r="H10" s="581"/>
      <c r="I10" s="581"/>
      <c r="J10" s="581"/>
      <c r="K10" s="48"/>
    </row>
    <row r="11" spans="1:18" ht="15" x14ac:dyDescent="0.25">
      <c r="A11" s="47"/>
      <c r="B11" s="90"/>
      <c r="C11" s="106"/>
      <c r="D11" s="106"/>
      <c r="E11" s="106"/>
      <c r="F11" s="106"/>
      <c r="G11" s="106"/>
      <c r="H11" s="106"/>
      <c r="I11" s="106"/>
      <c r="J11" s="106"/>
      <c r="K11" s="48"/>
    </row>
    <row r="12" spans="1:18" ht="24.75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102</v>
      </c>
      <c r="I12" s="582"/>
      <c r="J12" s="593" t="s">
        <v>100</v>
      </c>
      <c r="K12" s="48"/>
    </row>
    <row r="13" spans="1:18" ht="40.15" customHeight="1" x14ac:dyDescent="0.2">
      <c r="A13" s="47"/>
      <c r="B13" s="43"/>
      <c r="C13" s="272" t="s">
        <v>76</v>
      </c>
      <c r="D13" s="272" t="s">
        <v>308</v>
      </c>
      <c r="E13" s="272" t="s">
        <v>76</v>
      </c>
      <c r="F13" s="272" t="s">
        <v>309</v>
      </c>
      <c r="G13" s="583"/>
      <c r="H13" s="107" t="s">
        <v>0</v>
      </c>
      <c r="I13" s="14" t="s">
        <v>76</v>
      </c>
      <c r="J13" s="593"/>
      <c r="K13" s="48"/>
      <c r="M13" s="137"/>
      <c r="N13" s="137"/>
      <c r="O13" s="137"/>
      <c r="P13" s="137"/>
      <c r="Q13" s="137"/>
      <c r="R13" s="137"/>
    </row>
    <row r="14" spans="1:18" ht="11.45" customHeight="1" x14ac:dyDescent="0.2">
      <c r="A14" s="47"/>
      <c r="B14" s="43"/>
      <c r="C14" s="49"/>
      <c r="D14" s="49"/>
      <c r="E14" s="49"/>
      <c r="F14" s="49"/>
      <c r="G14" s="49"/>
      <c r="H14" s="49"/>
      <c r="I14" s="49"/>
      <c r="K14" s="48"/>
      <c r="M14" s="137"/>
      <c r="N14" s="137"/>
      <c r="O14" s="137"/>
      <c r="P14" s="137"/>
      <c r="Q14" s="136"/>
      <c r="R14" s="137"/>
    </row>
    <row r="15" spans="1:18" ht="15" customHeight="1" x14ac:dyDescent="0.25">
      <c r="A15" s="47"/>
      <c r="B15" s="57" t="s">
        <v>281</v>
      </c>
      <c r="C15" s="49"/>
      <c r="D15" s="49"/>
      <c r="E15" s="49"/>
      <c r="F15" s="49"/>
      <c r="G15" s="49"/>
      <c r="H15" s="49"/>
      <c r="I15" s="49"/>
      <c r="K15" s="48"/>
      <c r="M15" s="137"/>
      <c r="N15" s="137">
        <f>SUM(E16:E35)</f>
        <v>199374.1939707842</v>
      </c>
      <c r="O15" s="136">
        <f>SUM(E38:E48)</f>
        <v>26252.545569166716</v>
      </c>
      <c r="P15" s="133"/>
      <c r="Q15" s="135"/>
      <c r="R15" s="133"/>
    </row>
    <row r="16" spans="1:18" ht="15" customHeight="1" x14ac:dyDescent="0.2">
      <c r="A16" s="47"/>
      <c r="B16" s="43" t="s">
        <v>275</v>
      </c>
      <c r="C16" s="414">
        <v>41787.262820678246</v>
      </c>
      <c r="D16" s="389">
        <v>27.738011980739429</v>
      </c>
      <c r="E16" s="414">
        <v>61618.460007643953</v>
      </c>
      <c r="F16" s="389">
        <v>39.143652920488556</v>
      </c>
      <c r="G16" s="389">
        <v>30.905935608032287</v>
      </c>
      <c r="H16" s="389">
        <v>47.45751659319577</v>
      </c>
      <c r="I16" s="414">
        <v>19831.197186965706</v>
      </c>
      <c r="J16" s="424">
        <v>1</v>
      </c>
      <c r="K16" s="48"/>
      <c r="M16" s="137"/>
      <c r="N16" s="137"/>
      <c r="O16" s="137"/>
      <c r="P16" s="137"/>
      <c r="Q16" s="136"/>
      <c r="R16" s="137"/>
    </row>
    <row r="17" spans="1:18" ht="15" customHeight="1" x14ac:dyDescent="0.2">
      <c r="A17" s="47"/>
      <c r="B17" s="43" t="s">
        <v>260</v>
      </c>
      <c r="C17" s="414">
        <v>20034.819140619129</v>
      </c>
      <c r="D17" s="389">
        <v>68.401149542014053</v>
      </c>
      <c r="E17" s="414">
        <v>24440.61435683005</v>
      </c>
      <c r="F17" s="389">
        <v>73.271541467974416</v>
      </c>
      <c r="G17" s="389">
        <v>12.258664910470568</v>
      </c>
      <c r="H17" s="389">
        <v>21.990691232537717</v>
      </c>
      <c r="I17" s="414">
        <v>4405.7952162109214</v>
      </c>
      <c r="J17" s="424">
        <v>2</v>
      </c>
      <c r="K17" s="48"/>
      <c r="M17" s="137"/>
      <c r="N17" s="137"/>
      <c r="O17" s="137"/>
      <c r="P17" s="137"/>
      <c r="Q17" s="136"/>
      <c r="R17" s="137"/>
    </row>
    <row r="18" spans="1:18" ht="15" customHeight="1" x14ac:dyDescent="0.2">
      <c r="A18" s="47"/>
      <c r="B18" s="83" t="s">
        <v>279</v>
      </c>
      <c r="C18" s="423">
        <v>13099.31944329886</v>
      </c>
      <c r="D18" s="77">
        <v>43.458089611200798</v>
      </c>
      <c r="E18" s="423">
        <v>16774.436252983003</v>
      </c>
      <c r="F18" s="73">
        <v>50.224334525628002</v>
      </c>
      <c r="G18" s="389">
        <v>8.413544360430663</v>
      </c>
      <c r="H18" s="389">
        <v>28.055784314537036</v>
      </c>
      <c r="I18" s="414">
        <v>3675.1168096841429</v>
      </c>
      <c r="J18" s="424">
        <v>3</v>
      </c>
      <c r="K18" s="48"/>
      <c r="M18" s="137"/>
      <c r="N18" s="137"/>
      <c r="O18" s="137"/>
      <c r="P18" s="137"/>
      <c r="Q18" s="136"/>
      <c r="R18" s="137"/>
    </row>
    <row r="19" spans="1:18" ht="15" customHeight="1" x14ac:dyDescent="0.2">
      <c r="A19" s="47"/>
      <c r="B19" s="43" t="s">
        <v>264</v>
      </c>
      <c r="C19" s="414">
        <v>14430.336503901884</v>
      </c>
      <c r="D19" s="389">
        <v>42.339926003646632</v>
      </c>
      <c r="E19" s="414">
        <v>16753.605400561028</v>
      </c>
      <c r="F19" s="389">
        <v>43.773694018563894</v>
      </c>
      <c r="G19" s="389">
        <v>8.4030962417413253</v>
      </c>
      <c r="H19" s="389">
        <v>16.099894108712888</v>
      </c>
      <c r="I19" s="414">
        <v>2323.2688966591431</v>
      </c>
      <c r="J19" s="424">
        <v>4</v>
      </c>
      <c r="K19" s="48"/>
      <c r="M19" s="137"/>
      <c r="N19" s="137"/>
      <c r="O19" s="137"/>
      <c r="P19" s="137"/>
      <c r="Q19" s="136"/>
      <c r="R19" s="137"/>
    </row>
    <row r="20" spans="1:18" ht="15" customHeight="1" x14ac:dyDescent="0.2">
      <c r="A20" s="47"/>
      <c r="B20" s="43" t="s">
        <v>266</v>
      </c>
      <c r="C20" s="414">
        <v>13842.71812716609</v>
      </c>
      <c r="D20" s="389">
        <v>38.541009355043101</v>
      </c>
      <c r="E20" s="414">
        <v>14699.148473224986</v>
      </c>
      <c r="F20" s="389">
        <v>38.834803964042372</v>
      </c>
      <c r="G20" s="389">
        <v>7.3726434602559259</v>
      </c>
      <c r="H20" s="389">
        <v>6.1868654565620851</v>
      </c>
      <c r="I20" s="414">
        <v>856.43034605889625</v>
      </c>
      <c r="J20" s="424">
        <v>5</v>
      </c>
      <c r="K20" s="48"/>
      <c r="M20" s="137"/>
      <c r="N20" s="137"/>
      <c r="O20" s="137"/>
      <c r="P20" s="137"/>
      <c r="Q20" s="136"/>
      <c r="R20" s="137"/>
    </row>
    <row r="21" spans="1:18" ht="15" customHeight="1" x14ac:dyDescent="0.2">
      <c r="A21" s="47"/>
      <c r="B21" s="43" t="s">
        <v>272</v>
      </c>
      <c r="C21" s="414">
        <v>12098.486783102429</v>
      </c>
      <c r="D21" s="389">
        <v>55.322442441773767</v>
      </c>
      <c r="E21" s="414">
        <v>13637.382858876916</v>
      </c>
      <c r="F21" s="389">
        <v>55.630852738065862</v>
      </c>
      <c r="G21" s="389">
        <v>6.8400942906760065</v>
      </c>
      <c r="H21" s="389">
        <v>12.719740107695232</v>
      </c>
      <c r="I21" s="414">
        <v>1538.8960757744862</v>
      </c>
      <c r="J21" s="424">
        <v>6</v>
      </c>
      <c r="K21" s="48"/>
      <c r="M21" s="137"/>
      <c r="N21" s="137"/>
      <c r="O21" s="137"/>
      <c r="P21" s="137"/>
      <c r="Q21" s="136"/>
      <c r="R21" s="137"/>
    </row>
    <row r="22" spans="1:18" ht="15" customHeight="1" x14ac:dyDescent="0.2">
      <c r="A22" s="47"/>
      <c r="B22" s="43" t="s">
        <v>271</v>
      </c>
      <c r="C22" s="414">
        <v>7942.7971821495639</v>
      </c>
      <c r="D22" s="389">
        <v>40.386319144713333</v>
      </c>
      <c r="E22" s="414">
        <v>12260.478894147071</v>
      </c>
      <c r="F22" s="389">
        <v>54.93691998658251</v>
      </c>
      <c r="G22" s="389">
        <v>6.1494813596305704</v>
      </c>
      <c r="H22" s="389">
        <v>54.359712491475335</v>
      </c>
      <c r="I22" s="414">
        <v>4317.6817119975067</v>
      </c>
      <c r="J22" s="424">
        <v>7</v>
      </c>
      <c r="K22" s="48"/>
      <c r="M22" s="137"/>
      <c r="N22" s="137"/>
      <c r="O22" s="137"/>
      <c r="P22" s="137"/>
      <c r="Q22" s="136"/>
      <c r="R22" s="137"/>
    </row>
    <row r="23" spans="1:18" ht="15" customHeight="1" x14ac:dyDescent="0.2">
      <c r="A23" s="47"/>
      <c r="B23" s="43" t="s">
        <v>265</v>
      </c>
      <c r="C23" s="414">
        <v>9963.9849771101271</v>
      </c>
      <c r="D23" s="389">
        <v>49.859404592821207</v>
      </c>
      <c r="E23" s="414">
        <v>11034.802175237008</v>
      </c>
      <c r="F23" s="389">
        <v>51.119667750068054</v>
      </c>
      <c r="G23" s="389">
        <v>5.5347193914444217</v>
      </c>
      <c r="H23" s="389">
        <v>10.746876882962253</v>
      </c>
      <c r="I23" s="414">
        <v>1070.8171981268806</v>
      </c>
      <c r="J23" s="424">
        <v>8</v>
      </c>
      <c r="K23" s="48"/>
      <c r="M23" s="137"/>
      <c r="N23" s="137"/>
      <c r="O23" s="137"/>
      <c r="P23" s="137"/>
      <c r="Q23" s="136"/>
      <c r="R23" s="137"/>
    </row>
    <row r="24" spans="1:18" ht="15" customHeight="1" x14ac:dyDescent="0.2">
      <c r="A24" s="47"/>
      <c r="B24" s="43" t="s">
        <v>259</v>
      </c>
      <c r="C24" s="414">
        <v>5106.7766494506159</v>
      </c>
      <c r="D24" s="389">
        <v>45.63420263367658</v>
      </c>
      <c r="E24" s="414">
        <v>6587.4135845294059</v>
      </c>
      <c r="F24" s="389">
        <v>55.286396734223416</v>
      </c>
      <c r="G24" s="389">
        <v>3.3040452494542545</v>
      </c>
      <c r="H24" s="389">
        <v>28.993571419225383</v>
      </c>
      <c r="I24" s="414">
        <v>1480.63693507879</v>
      </c>
      <c r="J24" s="424">
        <v>9</v>
      </c>
      <c r="K24" s="48"/>
      <c r="M24" s="137"/>
      <c r="N24" s="137"/>
      <c r="O24" s="137"/>
      <c r="P24" s="137"/>
      <c r="Q24" s="136"/>
      <c r="R24" s="137"/>
    </row>
    <row r="25" spans="1:18" ht="15" customHeight="1" x14ac:dyDescent="0.2">
      <c r="A25" s="47"/>
      <c r="B25" s="43" t="s">
        <v>274</v>
      </c>
      <c r="C25" s="414">
        <v>2738.4986830417934</v>
      </c>
      <c r="D25" s="389">
        <v>38.143888317554925</v>
      </c>
      <c r="E25" s="414">
        <v>4011.7098537389984</v>
      </c>
      <c r="F25" s="389">
        <v>51.782727089723423</v>
      </c>
      <c r="G25" s="389">
        <v>2.0121510080320948</v>
      </c>
      <c r="H25" s="389">
        <v>46.493035712654908</v>
      </c>
      <c r="I25" s="414">
        <v>1273.211170697205</v>
      </c>
      <c r="J25" s="424">
        <v>10</v>
      </c>
      <c r="K25" s="48"/>
      <c r="M25" s="137"/>
      <c r="N25" s="137"/>
      <c r="O25" s="137"/>
      <c r="P25" s="137"/>
      <c r="Q25" s="136"/>
      <c r="R25" s="137"/>
    </row>
    <row r="26" spans="1:18" ht="15" customHeight="1" x14ac:dyDescent="0.2">
      <c r="A26" s="47"/>
      <c r="B26" s="43" t="s">
        <v>262</v>
      </c>
      <c r="C26" s="414">
        <v>2251.3703790459949</v>
      </c>
      <c r="D26" s="389">
        <v>53.258965246496089</v>
      </c>
      <c r="E26" s="414">
        <v>3093.4400659849962</v>
      </c>
      <c r="F26" s="389">
        <v>67.752752166921866</v>
      </c>
      <c r="G26" s="389">
        <v>1.5515749578093849</v>
      </c>
      <c r="H26" s="389">
        <v>37.402539128005373</v>
      </c>
      <c r="I26" s="414">
        <v>842.06968693900126</v>
      </c>
      <c r="J26" s="424">
        <v>11</v>
      </c>
      <c r="K26" s="48"/>
      <c r="M26" s="137"/>
      <c r="N26" s="137"/>
      <c r="O26" s="137"/>
      <c r="P26" s="137"/>
      <c r="Q26" s="136"/>
      <c r="R26" s="137"/>
    </row>
    <row r="27" spans="1:18" ht="15" customHeight="1" x14ac:dyDescent="0.2">
      <c r="A27" s="47"/>
      <c r="B27" s="43" t="s">
        <v>276</v>
      </c>
      <c r="C27" s="414">
        <v>2336.4436353418541</v>
      </c>
      <c r="D27" s="389">
        <v>46.686119990120389</v>
      </c>
      <c r="E27" s="414">
        <v>3038.1415681644999</v>
      </c>
      <c r="F27" s="389">
        <v>54.222777629679108</v>
      </c>
      <c r="G27" s="389">
        <v>1.5238389220069783</v>
      </c>
      <c r="H27" s="389">
        <v>30.032735316552063</v>
      </c>
      <c r="I27" s="414">
        <v>701.69793282264573</v>
      </c>
      <c r="J27" s="424">
        <v>12</v>
      </c>
      <c r="K27" s="48"/>
      <c r="M27" s="137"/>
      <c r="N27" s="137"/>
      <c r="O27" s="137"/>
      <c r="P27" s="137"/>
      <c r="Q27" s="136"/>
      <c r="R27" s="137"/>
    </row>
    <row r="28" spans="1:18" ht="15" customHeight="1" x14ac:dyDescent="0.2">
      <c r="A28" s="47"/>
      <c r="B28" s="43" t="s">
        <v>284</v>
      </c>
      <c r="C28" s="414">
        <v>2314.3617797502966</v>
      </c>
      <c r="D28" s="389">
        <v>63.14498310875468</v>
      </c>
      <c r="E28" s="414">
        <v>2614.0900065694018</v>
      </c>
      <c r="F28" s="389">
        <v>67.929324118066091</v>
      </c>
      <c r="G28" s="389">
        <v>1.3111476237252973</v>
      </c>
      <c r="H28" s="389">
        <v>12.950794013347554</v>
      </c>
      <c r="I28" s="414">
        <v>299.7282268191052</v>
      </c>
      <c r="J28" s="424">
        <v>13</v>
      </c>
      <c r="K28" s="48"/>
      <c r="M28" s="137"/>
      <c r="N28" s="137"/>
      <c r="O28" s="137"/>
      <c r="P28" s="137"/>
      <c r="Q28" s="136"/>
      <c r="R28" s="137"/>
    </row>
    <row r="29" spans="1:18" ht="15" customHeight="1" x14ac:dyDescent="0.2">
      <c r="A29" s="47"/>
      <c r="B29" s="43" t="s">
        <v>287</v>
      </c>
      <c r="C29" s="414">
        <v>1646.3151066380569</v>
      </c>
      <c r="D29" s="389">
        <v>37.5507230529278</v>
      </c>
      <c r="E29" s="414">
        <v>2225.7747161481975</v>
      </c>
      <c r="F29" s="389">
        <v>49.025167546742473</v>
      </c>
      <c r="G29" s="389">
        <v>1.1163805464584635</v>
      </c>
      <c r="H29" s="389">
        <v>35.197369396278958</v>
      </c>
      <c r="I29" s="414">
        <v>579.45960951014058</v>
      </c>
      <c r="J29" s="424">
        <v>14</v>
      </c>
      <c r="K29" s="48"/>
      <c r="M29" s="137"/>
      <c r="N29" s="137"/>
      <c r="O29" s="137"/>
      <c r="P29" s="137"/>
      <c r="Q29" s="136"/>
      <c r="R29" s="137"/>
    </row>
    <row r="30" spans="1:18" ht="15" customHeight="1" x14ac:dyDescent="0.2">
      <c r="A30" s="47"/>
      <c r="B30" s="83" t="s">
        <v>289</v>
      </c>
      <c r="C30" s="423">
        <v>1759.9897053381919</v>
      </c>
      <c r="D30" s="77">
        <v>44.89810125170802</v>
      </c>
      <c r="E30" s="423">
        <v>2110.1990482486012</v>
      </c>
      <c r="F30" s="73">
        <v>48.153371633098985</v>
      </c>
      <c r="G30" s="389">
        <v>1.0584113250673879</v>
      </c>
      <c r="H30" s="389">
        <v>19.898374510271054</v>
      </c>
      <c r="I30" s="414">
        <v>350.2093429104093</v>
      </c>
      <c r="J30" s="424">
        <v>15</v>
      </c>
      <c r="K30" s="48"/>
      <c r="M30" s="137"/>
      <c r="N30" s="137"/>
      <c r="O30" s="137"/>
      <c r="P30" s="137"/>
      <c r="Q30" s="136"/>
      <c r="R30" s="137"/>
    </row>
    <row r="31" spans="1:18" ht="15" customHeight="1" x14ac:dyDescent="0.2">
      <c r="A31" s="47"/>
      <c r="B31" s="43" t="s">
        <v>288</v>
      </c>
      <c r="C31" s="414">
        <v>1254.7079316918091</v>
      </c>
      <c r="D31" s="389">
        <v>38.400238702019188</v>
      </c>
      <c r="E31" s="414">
        <v>1549.5377802959999</v>
      </c>
      <c r="F31" s="389">
        <v>53.309433971586898</v>
      </c>
      <c r="G31" s="389">
        <v>0.77720077480191108</v>
      </c>
      <c r="H31" s="389">
        <v>23.497886731827023</v>
      </c>
      <c r="I31" s="414">
        <v>294.82984860419083</v>
      </c>
      <c r="J31" s="424">
        <v>16</v>
      </c>
      <c r="K31" s="48"/>
      <c r="M31" s="137"/>
      <c r="N31" s="137"/>
      <c r="O31" s="137"/>
      <c r="P31" s="137"/>
      <c r="Q31" s="136"/>
      <c r="R31" s="137"/>
    </row>
    <row r="32" spans="1:18" ht="15" customHeight="1" x14ac:dyDescent="0.2">
      <c r="A32" s="47"/>
      <c r="B32" s="43" t="s">
        <v>286</v>
      </c>
      <c r="C32" s="414">
        <v>469.37840530009061</v>
      </c>
      <c r="D32" s="389">
        <v>24.344830189556234</v>
      </c>
      <c r="E32" s="414">
        <v>898.24365876129957</v>
      </c>
      <c r="F32" s="389">
        <v>42.781206738512282</v>
      </c>
      <c r="G32" s="389">
        <v>0.45053155620176494</v>
      </c>
      <c r="H32" s="389">
        <v>91.368765290132998</v>
      </c>
      <c r="I32" s="414">
        <v>428.86525346120897</v>
      </c>
      <c r="J32" s="424">
        <v>17</v>
      </c>
      <c r="K32" s="48"/>
      <c r="M32" s="137"/>
      <c r="N32" s="137"/>
      <c r="O32" s="137"/>
      <c r="P32" s="137"/>
      <c r="Q32" s="136"/>
      <c r="R32" s="137"/>
    </row>
    <row r="33" spans="1:22" ht="15" customHeight="1" x14ac:dyDescent="0.2">
      <c r="A33" s="47"/>
      <c r="B33" s="43" t="s">
        <v>263</v>
      </c>
      <c r="C33" s="414">
        <v>474.05086003541277</v>
      </c>
      <c r="D33" s="389">
        <v>12.350066817795154</v>
      </c>
      <c r="E33" s="414">
        <v>894.46839873929935</v>
      </c>
      <c r="F33" s="389">
        <v>22.211279163619238</v>
      </c>
      <c r="G33" s="389">
        <v>0.44863800120008135</v>
      </c>
      <c r="H33" s="389">
        <v>88.686167275907991</v>
      </c>
      <c r="I33" s="414">
        <v>420.41753870388658</v>
      </c>
      <c r="J33" s="424">
        <v>18</v>
      </c>
      <c r="K33" s="48"/>
      <c r="M33" s="137"/>
      <c r="N33" s="137"/>
      <c r="O33" s="137"/>
      <c r="P33" s="137"/>
      <c r="Q33" s="136"/>
      <c r="R33" s="137"/>
    </row>
    <row r="34" spans="1:22" ht="13.9" customHeight="1" x14ac:dyDescent="0.2">
      <c r="A34" s="47"/>
      <c r="B34" s="43" t="s">
        <v>258</v>
      </c>
      <c r="C34" s="536">
        <v>405.59828477750807</v>
      </c>
      <c r="D34" s="527">
        <v>14.340227765058044</v>
      </c>
      <c r="E34" s="536">
        <v>580.63982429949976</v>
      </c>
      <c r="F34" s="527">
        <v>20.484862906889052</v>
      </c>
      <c r="G34" s="527">
        <v>0.29123118330177938</v>
      </c>
      <c r="H34" s="527">
        <v>43.156380608959211</v>
      </c>
      <c r="I34" s="536">
        <v>175.04153952199169</v>
      </c>
      <c r="J34" s="537">
        <v>19</v>
      </c>
      <c r="K34" s="48"/>
      <c r="M34" s="137"/>
      <c r="N34" s="136"/>
      <c r="O34" s="136"/>
      <c r="P34" s="136"/>
      <c r="Q34" s="174"/>
      <c r="R34" s="174"/>
      <c r="S34" s="136"/>
      <c r="T34" s="137"/>
      <c r="U34" s="137"/>
      <c r="V34" s="137"/>
    </row>
    <row r="35" spans="1:22" ht="13.9" customHeight="1" x14ac:dyDescent="0.2">
      <c r="A35" s="47"/>
      <c r="B35" s="43" t="s">
        <v>267</v>
      </c>
      <c r="C35" s="414">
        <v>361.34229367801299</v>
      </c>
      <c r="D35" s="389">
        <v>15.511836336148896</v>
      </c>
      <c r="E35" s="414">
        <v>551.60704579999947</v>
      </c>
      <c r="F35" s="389">
        <v>21.711670882813532</v>
      </c>
      <c r="G35" s="389">
        <v>0.27666922925884313</v>
      </c>
      <c r="H35" s="389">
        <v>52.654990974161663</v>
      </c>
      <c r="I35" s="414">
        <v>190.26475212198648</v>
      </c>
      <c r="J35" s="424">
        <v>20</v>
      </c>
      <c r="K35" s="48"/>
      <c r="M35" s="137"/>
      <c r="N35" s="136"/>
      <c r="O35" s="136"/>
      <c r="P35" s="136"/>
      <c r="Q35" s="174"/>
      <c r="R35" s="174"/>
      <c r="S35" s="136"/>
      <c r="T35" s="137"/>
      <c r="U35" s="137"/>
      <c r="V35" s="137"/>
    </row>
    <row r="36" spans="1:22" ht="13.9" customHeight="1" x14ac:dyDescent="0.2">
      <c r="A36" s="47"/>
      <c r="B36" s="83"/>
      <c r="C36" s="242"/>
      <c r="D36" s="243"/>
      <c r="E36" s="242"/>
      <c r="F36" s="322"/>
      <c r="G36" s="322"/>
      <c r="H36" s="322"/>
      <c r="I36" s="146"/>
      <c r="J36" s="245"/>
      <c r="K36" s="48"/>
      <c r="M36" s="137"/>
      <c r="N36" s="136"/>
      <c r="O36" s="136"/>
      <c r="P36" s="136"/>
      <c r="Q36" s="174"/>
      <c r="R36" s="174"/>
      <c r="S36" s="136"/>
      <c r="T36" s="137"/>
      <c r="U36" s="137"/>
      <c r="V36" s="137"/>
    </row>
    <row r="37" spans="1:22" ht="15" x14ac:dyDescent="0.2">
      <c r="A37" s="47"/>
      <c r="B37" s="80" t="s">
        <v>280</v>
      </c>
      <c r="C37" s="242"/>
      <c r="D37" s="243"/>
      <c r="E37" s="242"/>
      <c r="F37" s="322"/>
      <c r="G37" s="322"/>
      <c r="H37" s="322"/>
      <c r="I37" s="146"/>
      <c r="J37" s="245"/>
      <c r="K37" s="48"/>
      <c r="M37" s="137"/>
      <c r="N37" s="136"/>
      <c r="O37" s="136"/>
      <c r="P37" s="136"/>
      <c r="Q37" s="174"/>
      <c r="R37" s="174"/>
      <c r="S37" s="136"/>
      <c r="T37" s="137"/>
      <c r="U37" s="137"/>
      <c r="V37" s="137"/>
    </row>
    <row r="38" spans="1:22" ht="15" x14ac:dyDescent="0.2">
      <c r="A38" s="47"/>
      <c r="B38" s="82" t="s">
        <v>268</v>
      </c>
      <c r="C38" s="76">
        <v>12747.020354265607</v>
      </c>
      <c r="D38" s="71">
        <v>41.428768260621212</v>
      </c>
      <c r="E38" s="76">
        <v>15325.711294245015</v>
      </c>
      <c r="F38" s="69">
        <v>46.287092606920886</v>
      </c>
      <c r="G38" s="69">
        <v>58.378000921346349</v>
      </c>
      <c r="H38" s="69">
        <v>20.229754627452891</v>
      </c>
      <c r="I38" s="41">
        <v>2578.6909399794076</v>
      </c>
      <c r="J38" s="75">
        <v>1</v>
      </c>
      <c r="K38" s="48"/>
      <c r="M38" s="137"/>
      <c r="N38" s="136"/>
      <c r="O38" s="136"/>
      <c r="P38" s="136"/>
      <c r="Q38" s="174"/>
      <c r="R38" s="174"/>
      <c r="S38" s="136"/>
      <c r="T38" s="137"/>
      <c r="U38" s="137"/>
      <c r="V38" s="137"/>
    </row>
    <row r="39" spans="1:22" ht="13.9" customHeight="1" x14ac:dyDescent="0.2">
      <c r="A39" s="47"/>
      <c r="B39" s="82" t="s">
        <v>270</v>
      </c>
      <c r="C39" s="41">
        <v>1621.5740545962285</v>
      </c>
      <c r="D39" s="69">
        <v>27.122886622814217</v>
      </c>
      <c r="E39" s="41">
        <v>2210.0273301715988</v>
      </c>
      <c r="F39" s="69">
        <v>31.812968926983061</v>
      </c>
      <c r="G39" s="69">
        <v>8.4183353737979907</v>
      </c>
      <c r="H39" s="69">
        <v>36.289016459497738</v>
      </c>
      <c r="I39" s="41">
        <v>588.4532755753703</v>
      </c>
      <c r="J39" s="75">
        <v>2</v>
      </c>
      <c r="K39" s="48"/>
      <c r="M39" s="137"/>
      <c r="N39" s="136"/>
      <c r="O39" s="136"/>
      <c r="P39" s="136"/>
      <c r="Q39" s="174"/>
      <c r="R39" s="174"/>
      <c r="S39" s="136"/>
      <c r="T39" s="137"/>
      <c r="U39" s="137"/>
      <c r="V39" s="137"/>
    </row>
    <row r="40" spans="1:22" ht="15" x14ac:dyDescent="0.2">
      <c r="A40" s="47"/>
      <c r="B40" s="82" t="s">
        <v>278</v>
      </c>
      <c r="C40" s="76">
        <v>1148.0515708884168</v>
      </c>
      <c r="D40" s="71">
        <v>22.329375879014449</v>
      </c>
      <c r="E40" s="76">
        <v>1708.6089231047013</v>
      </c>
      <c r="F40" s="69">
        <v>28.367575648237093</v>
      </c>
      <c r="G40" s="69">
        <v>6.5083552320786788</v>
      </c>
      <c r="H40" s="69">
        <v>48.826844231613961</v>
      </c>
      <c r="I40" s="41">
        <v>560.55735221628447</v>
      </c>
      <c r="J40" s="75">
        <v>3</v>
      </c>
      <c r="K40" s="48"/>
      <c r="M40" s="137"/>
      <c r="N40" s="136"/>
      <c r="O40" s="136"/>
      <c r="P40" s="136"/>
      <c r="Q40" s="174"/>
      <c r="R40" s="174"/>
      <c r="S40" s="136"/>
      <c r="T40" s="137"/>
      <c r="U40" s="137"/>
      <c r="V40" s="137"/>
    </row>
    <row r="41" spans="1:22" ht="13.9" customHeight="1" x14ac:dyDescent="0.2">
      <c r="A41" s="47"/>
      <c r="B41" s="82" t="s">
        <v>277</v>
      </c>
      <c r="C41" s="41">
        <v>1431.0428421054207</v>
      </c>
      <c r="D41" s="69">
        <v>18.078494434914116</v>
      </c>
      <c r="E41" s="41">
        <v>1699.013690131</v>
      </c>
      <c r="F41" s="69">
        <v>21.566851524919866</v>
      </c>
      <c r="G41" s="69">
        <v>6.4718055079827002</v>
      </c>
      <c r="H41" s="69">
        <v>18.725564332604282</v>
      </c>
      <c r="I41" s="41">
        <v>267.97084802557924</v>
      </c>
      <c r="J41" s="75">
        <v>4</v>
      </c>
      <c r="K41" s="48"/>
      <c r="M41" s="137"/>
      <c r="N41" s="136"/>
      <c r="O41" s="136"/>
      <c r="P41" s="136"/>
      <c r="Q41" s="174"/>
      <c r="R41" s="174"/>
      <c r="S41" s="136"/>
      <c r="T41" s="137"/>
      <c r="U41" s="137"/>
      <c r="V41" s="137"/>
    </row>
    <row r="42" spans="1:22" ht="15" x14ac:dyDescent="0.2">
      <c r="A42" s="47"/>
      <c r="B42" s="82" t="s">
        <v>273</v>
      </c>
      <c r="C42" s="76">
        <v>794.32099118019039</v>
      </c>
      <c r="D42" s="71">
        <v>16.572034101360341</v>
      </c>
      <c r="E42" s="76">
        <v>1637.063943178103</v>
      </c>
      <c r="F42" s="69">
        <v>31.477323916261923</v>
      </c>
      <c r="G42" s="69">
        <v>6.2358293555380548</v>
      </c>
      <c r="H42" s="69">
        <v>106.0960192863313</v>
      </c>
      <c r="I42" s="41">
        <v>842.74295199791266</v>
      </c>
      <c r="J42" s="75">
        <v>5</v>
      </c>
      <c r="K42" s="48"/>
      <c r="M42" s="137"/>
      <c r="N42" s="136"/>
      <c r="O42" s="136"/>
      <c r="P42" s="136"/>
      <c r="Q42" s="174"/>
      <c r="R42" s="174"/>
      <c r="S42" s="136"/>
      <c r="T42" s="137"/>
      <c r="U42" s="137"/>
      <c r="V42" s="137"/>
    </row>
    <row r="43" spans="1:22" ht="13.9" customHeight="1" x14ac:dyDescent="0.2">
      <c r="A43" s="47"/>
      <c r="B43" s="100" t="s">
        <v>269</v>
      </c>
      <c r="C43" s="40">
        <v>1286.6397760664931</v>
      </c>
      <c r="D43" s="70">
        <v>20.270148366334368</v>
      </c>
      <c r="E43" s="40">
        <v>1617.6033973631008</v>
      </c>
      <c r="F43" s="70">
        <v>23.882508001222003</v>
      </c>
      <c r="G43" s="70">
        <v>6.1617011314245875</v>
      </c>
      <c r="H43" s="70">
        <v>25.723098838777346</v>
      </c>
      <c r="I43" s="40">
        <v>330.9636212966077</v>
      </c>
      <c r="J43" s="67">
        <v>6</v>
      </c>
      <c r="K43" s="48"/>
      <c r="M43" s="137"/>
      <c r="N43" s="136"/>
      <c r="O43" s="136"/>
      <c r="P43" s="136"/>
      <c r="Q43" s="174"/>
      <c r="R43" s="174"/>
      <c r="S43" s="136"/>
      <c r="T43" s="137"/>
      <c r="U43" s="137"/>
      <c r="V43" s="137"/>
    </row>
    <row r="44" spans="1:22" ht="13.9" customHeight="1" x14ac:dyDescent="0.2">
      <c r="A44" s="47"/>
      <c r="B44" s="82" t="s">
        <v>261</v>
      </c>
      <c r="C44" s="76">
        <v>713.48476438149748</v>
      </c>
      <c r="D44" s="71">
        <v>18.302530303953244</v>
      </c>
      <c r="E44" s="76">
        <v>933.85795968550019</v>
      </c>
      <c r="F44" s="69">
        <v>22.228232458268486</v>
      </c>
      <c r="G44" s="69">
        <v>3.5572091751068307</v>
      </c>
      <c r="H44" s="69">
        <v>30.886881725503823</v>
      </c>
      <c r="I44" s="41">
        <v>220.37319530400271</v>
      </c>
      <c r="J44" s="75">
        <v>7</v>
      </c>
      <c r="K44" s="48"/>
      <c r="M44" s="137"/>
      <c r="N44" s="136"/>
      <c r="O44" s="136"/>
      <c r="P44" s="136"/>
      <c r="Q44" s="174"/>
      <c r="R44" s="174"/>
      <c r="S44" s="136"/>
      <c r="T44" s="137"/>
      <c r="U44" s="137"/>
      <c r="V44" s="137"/>
    </row>
    <row r="45" spans="1:22" ht="13.9" customHeight="1" x14ac:dyDescent="0.2">
      <c r="A45" s="47"/>
      <c r="B45" s="82" t="s">
        <v>282</v>
      </c>
      <c r="C45" s="76">
        <v>397.18756645766859</v>
      </c>
      <c r="D45" s="71">
        <v>17.259090507988269</v>
      </c>
      <c r="E45" s="76">
        <v>607.65903128769935</v>
      </c>
      <c r="F45" s="69">
        <v>24.083489813744372</v>
      </c>
      <c r="G45" s="69">
        <v>2.3146670850897872</v>
      </c>
      <c r="H45" s="69">
        <v>52.990446480268247</v>
      </c>
      <c r="I45" s="41">
        <v>210.47146483003075</v>
      </c>
      <c r="J45" s="75">
        <v>8</v>
      </c>
      <c r="K45" s="48"/>
      <c r="M45" s="137"/>
      <c r="N45" s="136"/>
      <c r="O45" s="136"/>
      <c r="P45" s="136"/>
      <c r="Q45" s="174"/>
      <c r="R45" s="174"/>
      <c r="S45" s="136"/>
      <c r="T45" s="137"/>
      <c r="U45" s="137"/>
      <c r="V45" s="137"/>
    </row>
    <row r="46" spans="1:22" ht="13.9" customHeight="1" x14ac:dyDescent="0.2">
      <c r="A46" s="47"/>
      <c r="B46" s="81" t="s">
        <v>283</v>
      </c>
      <c r="C46" s="76">
        <v>115.93076920236165</v>
      </c>
      <c r="D46" s="71">
        <v>8.8370946396722942</v>
      </c>
      <c r="E46" s="76">
        <v>211</v>
      </c>
      <c r="F46" s="69">
        <v>26.675094816687739</v>
      </c>
      <c r="G46" s="69">
        <v>0.80373158269199174</v>
      </c>
      <c r="H46" s="69">
        <v>82.005175547219338</v>
      </c>
      <c r="I46" s="41">
        <v>95.069230797638355</v>
      </c>
      <c r="J46" s="75">
        <v>9</v>
      </c>
      <c r="K46" s="48"/>
      <c r="M46" s="137"/>
      <c r="N46" s="136"/>
      <c r="O46" s="136"/>
      <c r="P46" s="136"/>
      <c r="Q46" s="174"/>
      <c r="R46" s="174"/>
      <c r="S46" s="136"/>
      <c r="T46" s="137"/>
      <c r="U46" s="137"/>
      <c r="V46" s="137"/>
    </row>
    <row r="47" spans="1:22" ht="15" x14ac:dyDescent="0.2">
      <c r="A47" s="47"/>
      <c r="B47" s="82" t="s">
        <v>285</v>
      </c>
      <c r="C47" s="76">
        <v>97.164147657158267</v>
      </c>
      <c r="D47" s="71">
        <v>7.7351113921972399</v>
      </c>
      <c r="E47" s="76">
        <v>159</v>
      </c>
      <c r="F47" s="69">
        <v>14.480874316939889</v>
      </c>
      <c r="G47" s="69">
        <v>0.60565555283424977</v>
      </c>
      <c r="H47" s="69">
        <v>63.640605957897442</v>
      </c>
      <c r="I47" s="41">
        <v>61.835852342841733</v>
      </c>
      <c r="J47" s="75">
        <v>10</v>
      </c>
      <c r="K47" s="48"/>
      <c r="M47" s="137"/>
      <c r="N47" s="136"/>
      <c r="O47" s="136"/>
      <c r="P47" s="136"/>
      <c r="Q47" s="174"/>
      <c r="R47" s="174"/>
      <c r="S47" s="136"/>
      <c r="T47" s="137"/>
      <c r="U47" s="137"/>
      <c r="V47" s="137"/>
    </row>
    <row r="48" spans="1:22" ht="15" x14ac:dyDescent="0.2">
      <c r="A48" s="47"/>
      <c r="B48" s="82" t="s">
        <v>290</v>
      </c>
      <c r="C48" s="76">
        <v>105.82195698218422</v>
      </c>
      <c r="D48" s="71">
        <v>10.236146488566076</v>
      </c>
      <c r="E48" s="76">
        <v>143</v>
      </c>
      <c r="F48" s="69">
        <v>16.176470588235293</v>
      </c>
      <c r="G48" s="69">
        <v>0.54470908210879054</v>
      </c>
      <c r="H48" s="69">
        <v>35.132636059711999</v>
      </c>
      <c r="I48" s="41">
        <v>37.178043017815781</v>
      </c>
      <c r="J48" s="75">
        <v>11</v>
      </c>
      <c r="K48" s="48"/>
      <c r="M48" s="137"/>
      <c r="N48" s="136"/>
      <c r="O48" s="136"/>
      <c r="P48" s="136"/>
      <c r="Q48" s="174"/>
      <c r="R48" s="174"/>
      <c r="S48" s="136"/>
      <c r="T48" s="137"/>
      <c r="U48" s="137"/>
      <c r="V48" s="137"/>
    </row>
    <row r="49" spans="1:11" x14ac:dyDescent="0.2">
      <c r="A49" s="47"/>
      <c r="B49" s="43"/>
      <c r="C49" s="43"/>
      <c r="D49" s="43"/>
      <c r="E49" s="43"/>
      <c r="F49" s="43"/>
      <c r="G49" s="43"/>
      <c r="H49" s="43"/>
      <c r="I49" s="43"/>
      <c r="J49" s="43"/>
      <c r="K49" s="48"/>
    </row>
    <row r="50" spans="1:11" x14ac:dyDescent="0.2">
      <c r="A50" s="47"/>
      <c r="B50" s="43"/>
      <c r="C50" s="43"/>
      <c r="D50" s="43"/>
      <c r="E50" s="43"/>
      <c r="F50" s="43"/>
      <c r="G50" s="43"/>
      <c r="H50" s="43"/>
      <c r="I50" s="43"/>
      <c r="J50" s="43"/>
      <c r="K50" s="48"/>
    </row>
    <row r="51" spans="1:11" x14ac:dyDescent="0.2">
      <c r="A51" s="188" t="s">
        <v>135</v>
      </c>
      <c r="B51" s="189"/>
      <c r="C51" s="189"/>
      <c r="D51" s="189"/>
      <c r="E51" s="50"/>
      <c r="F51" s="50"/>
      <c r="G51" s="50"/>
      <c r="H51" s="50"/>
      <c r="I51" s="50"/>
      <c r="J51" s="50"/>
      <c r="K51" s="51"/>
    </row>
  </sheetData>
  <sortState ref="B38:P48">
    <sortCondition descending="1" ref="E38:E48"/>
  </sortState>
  <mergeCells count="8">
    <mergeCell ref="C8:J8"/>
    <mergeCell ref="C10:J10"/>
    <mergeCell ref="C12:D12"/>
    <mergeCell ref="E12:F12"/>
    <mergeCell ref="G12:G13"/>
    <mergeCell ref="H12:I12"/>
    <mergeCell ref="J12:J13"/>
    <mergeCell ref="C9:J9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48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V51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6" style="13" customWidth="1"/>
    <col min="3" max="6" width="11" style="13" customWidth="1"/>
    <col min="7" max="7" width="16.7109375" style="13" customWidth="1"/>
    <col min="8" max="8" width="7.85546875" style="13" bestFit="1" customWidth="1"/>
    <col min="9" max="9" width="11.5703125" style="13" bestFit="1" customWidth="1"/>
    <col min="10" max="10" width="10.85546875" style="13" customWidth="1"/>
    <col min="11" max="11" width="1.85546875" style="13" customWidth="1"/>
    <col min="12" max="12" width="6.7109375" style="13" customWidth="1"/>
    <col min="13" max="13" width="13.85546875" style="13" customWidth="1"/>
    <col min="14" max="14" width="10.85546875" style="13" customWidth="1"/>
    <col min="15" max="15" width="8.7109375" style="13" customWidth="1"/>
    <col min="16" max="16" width="6" style="13" customWidth="1"/>
    <col min="17" max="17" width="14.42578125" style="13" bestFit="1" customWidth="1"/>
    <col min="18" max="18" width="6" style="13" customWidth="1"/>
    <col min="19" max="19" width="11.42578125" style="13"/>
    <col min="20" max="23" width="14.28515625" style="13" customWidth="1"/>
    <col min="24" max="16384" width="11.42578125" style="13"/>
  </cols>
  <sheetData>
    <row r="1" spans="1:21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21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21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21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21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7"/>
    </row>
    <row r="6" spans="1:21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21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21" ht="15" x14ac:dyDescent="0.25">
      <c r="A8" s="47"/>
      <c r="B8" s="58"/>
      <c r="C8" s="581" t="s">
        <v>255</v>
      </c>
      <c r="D8" s="581"/>
      <c r="E8" s="581"/>
      <c r="F8" s="581"/>
      <c r="G8" s="581"/>
      <c r="H8" s="581"/>
      <c r="I8" s="581"/>
      <c r="J8" s="581"/>
      <c r="K8" s="48"/>
    </row>
    <row r="9" spans="1:21" ht="15" x14ac:dyDescent="0.2">
      <c r="A9" s="47"/>
      <c r="C9" s="601" t="s">
        <v>316</v>
      </c>
      <c r="D9" s="601"/>
      <c r="E9" s="601"/>
      <c r="F9" s="601"/>
      <c r="G9" s="601"/>
      <c r="H9" s="601"/>
      <c r="I9" s="601"/>
      <c r="J9" s="601"/>
      <c r="K9" s="48"/>
    </row>
    <row r="10" spans="1:21" ht="15" x14ac:dyDescent="0.25">
      <c r="A10" s="47"/>
      <c r="C10" s="581" t="s">
        <v>145</v>
      </c>
      <c r="D10" s="581"/>
      <c r="E10" s="581"/>
      <c r="F10" s="581"/>
      <c r="G10" s="581"/>
      <c r="H10" s="581"/>
      <c r="I10" s="581"/>
      <c r="J10" s="581"/>
      <c r="K10" s="48"/>
    </row>
    <row r="11" spans="1:21" ht="15" x14ac:dyDescent="0.25">
      <c r="A11" s="47"/>
      <c r="B11" s="90"/>
      <c r="C11" s="90"/>
      <c r="D11" s="90"/>
      <c r="E11" s="90"/>
      <c r="F11" s="90"/>
      <c r="G11" s="90"/>
      <c r="H11" s="90"/>
      <c r="I11" s="90"/>
      <c r="J11" s="90"/>
      <c r="K11" s="48"/>
    </row>
    <row r="12" spans="1:21" ht="25.5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103</v>
      </c>
      <c r="I12" s="582"/>
      <c r="J12" s="593" t="s">
        <v>100</v>
      </c>
      <c r="K12" s="48"/>
    </row>
    <row r="13" spans="1:21" ht="42" customHeight="1" x14ac:dyDescent="0.2">
      <c r="A13" s="47"/>
      <c r="B13" s="43"/>
      <c r="C13" s="271" t="s">
        <v>33</v>
      </c>
      <c r="D13" s="367" t="s">
        <v>308</v>
      </c>
      <c r="E13" s="271" t="s">
        <v>33</v>
      </c>
      <c r="F13" s="367" t="s">
        <v>309</v>
      </c>
      <c r="G13" s="583"/>
      <c r="H13" s="91" t="s">
        <v>0</v>
      </c>
      <c r="I13" s="14" t="s">
        <v>33</v>
      </c>
      <c r="J13" s="593"/>
      <c r="K13" s="48"/>
      <c r="L13" s="137"/>
      <c r="M13" s="137"/>
      <c r="N13" s="137"/>
      <c r="O13" s="137"/>
      <c r="P13" s="137"/>
      <c r="Q13" s="152"/>
      <c r="R13" s="137"/>
      <c r="S13" s="137"/>
      <c r="T13" s="137"/>
    </row>
    <row r="14" spans="1:21" ht="15" customHeight="1" x14ac:dyDescent="0.2">
      <c r="A14" s="47"/>
      <c r="B14" s="43"/>
      <c r="C14" s="49"/>
      <c r="D14" s="49"/>
      <c r="E14" s="49"/>
      <c r="F14" s="49"/>
      <c r="G14" s="49"/>
      <c r="H14" s="49"/>
      <c r="I14" s="49"/>
      <c r="K14" s="48"/>
      <c r="L14" s="137"/>
      <c r="M14" s="137"/>
      <c r="N14" s="137"/>
      <c r="O14" s="137"/>
      <c r="P14" s="137"/>
      <c r="Q14" s="137"/>
      <c r="R14" s="137"/>
      <c r="S14" s="137"/>
      <c r="T14" s="137"/>
    </row>
    <row r="15" spans="1:21" ht="15" customHeight="1" x14ac:dyDescent="0.25">
      <c r="A15" s="47"/>
      <c r="B15" s="57" t="s">
        <v>281</v>
      </c>
      <c r="C15" s="49"/>
      <c r="D15" s="49"/>
      <c r="E15" s="49"/>
      <c r="F15" s="49"/>
      <c r="G15" s="49"/>
      <c r="H15" s="49"/>
      <c r="I15" s="49"/>
      <c r="K15" s="48"/>
      <c r="L15" s="137"/>
      <c r="M15" s="137">
        <f>SUM(E16:E35)</f>
        <v>656040.03473683738</v>
      </c>
      <c r="N15" s="136">
        <f>SUM(E38:E48)</f>
        <v>89023.805571865872</v>
      </c>
      <c r="O15" s="137"/>
      <c r="P15" s="137"/>
      <c r="Q15" s="133"/>
      <c r="R15" s="133"/>
      <c r="S15" s="133"/>
      <c r="T15" s="133"/>
      <c r="U15" s="133"/>
    </row>
    <row r="16" spans="1:21" ht="15" customHeight="1" x14ac:dyDescent="0.2">
      <c r="A16" s="47"/>
      <c r="B16" s="43" t="s">
        <v>275</v>
      </c>
      <c r="C16" s="414">
        <v>205795.9815298309</v>
      </c>
      <c r="D16" s="389">
        <v>45.35316702424943</v>
      </c>
      <c r="E16" s="414">
        <v>199251.14055487624</v>
      </c>
      <c r="F16" s="389">
        <v>37.762419463626387</v>
      </c>
      <c r="G16" s="389">
        <v>338.60492267136306</v>
      </c>
      <c r="H16" s="389">
        <v>-3.1802569351948029</v>
      </c>
      <c r="I16" s="414">
        <v>-6544.8409749546554</v>
      </c>
      <c r="J16" s="424">
        <v>1</v>
      </c>
      <c r="K16" s="48"/>
      <c r="L16" s="137"/>
      <c r="M16" s="137"/>
      <c r="N16" s="137"/>
      <c r="O16" s="137"/>
      <c r="P16" s="137"/>
      <c r="Q16" s="137"/>
      <c r="R16" s="137"/>
      <c r="S16" s="137"/>
      <c r="T16" s="137"/>
    </row>
    <row r="17" spans="1:20" ht="15" customHeight="1" x14ac:dyDescent="0.2">
      <c r="A17" s="47"/>
      <c r="B17" s="43" t="s">
        <v>260</v>
      </c>
      <c r="C17" s="414">
        <v>58844.726468510838</v>
      </c>
      <c r="D17" s="389">
        <v>64.334375472871457</v>
      </c>
      <c r="E17" s="414">
        <v>70894.497705417962</v>
      </c>
      <c r="F17" s="389">
        <v>68.027805962224136</v>
      </c>
      <c r="G17" s="389">
        <v>120.47723213286621</v>
      </c>
      <c r="H17" s="389">
        <v>20.477232132866206</v>
      </c>
      <c r="I17" s="414">
        <v>12049.771236907123</v>
      </c>
      <c r="J17" s="424">
        <v>2</v>
      </c>
      <c r="K17" s="48"/>
      <c r="L17" s="137"/>
      <c r="M17" s="137"/>
      <c r="N17" s="137"/>
      <c r="O17" s="137"/>
      <c r="P17" s="137"/>
      <c r="Q17" s="137"/>
      <c r="R17" s="137"/>
      <c r="S17" s="137"/>
      <c r="T17" s="137"/>
    </row>
    <row r="18" spans="1:20" ht="15" customHeight="1" x14ac:dyDescent="0.2">
      <c r="A18" s="47"/>
      <c r="B18" s="83" t="s">
        <v>279</v>
      </c>
      <c r="C18" s="423">
        <v>49366.829013266426</v>
      </c>
      <c r="D18" s="77">
        <v>50.472557689370909</v>
      </c>
      <c r="E18" s="423">
        <v>68352.17085711415</v>
      </c>
      <c r="F18" s="73">
        <v>61.564666387900267</v>
      </c>
      <c r="G18" s="389">
        <v>116.15683334629988</v>
      </c>
      <c r="H18" s="389">
        <v>38.457689552524755</v>
      </c>
      <c r="I18" s="414">
        <v>18985.341843847724</v>
      </c>
      <c r="J18" s="424">
        <v>3</v>
      </c>
      <c r="K18" s="48"/>
      <c r="L18" s="137"/>
      <c r="M18" s="137"/>
      <c r="N18" s="137"/>
      <c r="O18" s="137"/>
      <c r="P18" s="137"/>
      <c r="Q18" s="137"/>
      <c r="R18" s="137"/>
      <c r="S18" s="137"/>
      <c r="T18" s="137"/>
    </row>
    <row r="19" spans="1:20" ht="15" customHeight="1" x14ac:dyDescent="0.2">
      <c r="A19" s="47"/>
      <c r="B19" s="43" t="s">
        <v>264</v>
      </c>
      <c r="C19" s="414">
        <v>53772.242654700269</v>
      </c>
      <c r="D19" s="389">
        <v>49.79421035754428</v>
      </c>
      <c r="E19" s="414">
        <v>59255.424743139753</v>
      </c>
      <c r="F19" s="389">
        <v>47.813238611139504</v>
      </c>
      <c r="G19" s="389">
        <v>100.69793556581266</v>
      </c>
      <c r="H19" s="389">
        <v>10.197049291118221</v>
      </c>
      <c r="I19" s="414">
        <v>5483.1820884394838</v>
      </c>
      <c r="J19" s="424">
        <v>4</v>
      </c>
      <c r="K19" s="48"/>
      <c r="L19" s="137"/>
      <c r="M19" s="137"/>
      <c r="N19" s="137"/>
      <c r="O19" s="137"/>
      <c r="P19" s="137"/>
      <c r="Q19" s="137"/>
      <c r="R19" s="137"/>
      <c r="S19" s="137"/>
      <c r="T19" s="137"/>
    </row>
    <row r="20" spans="1:20" ht="15" customHeight="1" x14ac:dyDescent="0.2">
      <c r="A20" s="47"/>
      <c r="B20" s="43" t="s">
        <v>266</v>
      </c>
      <c r="C20" s="414">
        <v>50109.87814481125</v>
      </c>
      <c r="D20" s="389">
        <v>50.446027493445634</v>
      </c>
      <c r="E20" s="414">
        <v>43381.227851518102</v>
      </c>
      <c r="F20" s="389">
        <v>38.521371609271498</v>
      </c>
      <c r="G20" s="389">
        <v>73.721521799803753</v>
      </c>
      <c r="H20" s="389">
        <v>-13.427792168738051</v>
      </c>
      <c r="I20" s="414">
        <v>-6728.6502932931471</v>
      </c>
      <c r="J20" s="424">
        <v>5</v>
      </c>
      <c r="K20" s="48"/>
      <c r="L20" s="137"/>
      <c r="M20" s="137"/>
      <c r="N20" s="137"/>
      <c r="O20" s="137"/>
      <c r="P20" s="137"/>
      <c r="Q20" s="137"/>
      <c r="R20" s="137"/>
      <c r="S20" s="137"/>
      <c r="T20" s="137"/>
    </row>
    <row r="21" spans="1:20" ht="15" customHeight="1" x14ac:dyDescent="0.2">
      <c r="A21" s="47"/>
      <c r="B21" s="43" t="s">
        <v>271</v>
      </c>
      <c r="C21" s="414">
        <v>32078.440542659358</v>
      </c>
      <c r="D21" s="389">
        <v>52.47658361165395</v>
      </c>
      <c r="E21" s="414">
        <v>38831.189502325193</v>
      </c>
      <c r="F21" s="389">
        <v>55.312720969577491</v>
      </c>
      <c r="G21" s="389">
        <v>65.989242932592532</v>
      </c>
      <c r="H21" s="389">
        <v>21.050739516734684</v>
      </c>
      <c r="I21" s="414">
        <v>6752.7489596658343</v>
      </c>
      <c r="J21" s="424">
        <v>6</v>
      </c>
      <c r="K21" s="48"/>
      <c r="L21" s="137"/>
      <c r="M21" s="137"/>
      <c r="N21" s="137"/>
      <c r="O21" s="137"/>
      <c r="P21" s="137"/>
      <c r="Q21" s="137"/>
      <c r="R21" s="137"/>
      <c r="S21" s="137"/>
      <c r="T21" s="137"/>
    </row>
    <row r="22" spans="1:20" ht="15" customHeight="1" x14ac:dyDescent="0.2">
      <c r="A22" s="47"/>
      <c r="B22" s="43" t="s">
        <v>272</v>
      </c>
      <c r="C22" s="414">
        <v>41613.778625287057</v>
      </c>
      <c r="D22" s="389">
        <v>58.682009699295712</v>
      </c>
      <c r="E22" s="414">
        <v>38462.834565014658</v>
      </c>
      <c r="F22" s="389">
        <v>46.052244450501512</v>
      </c>
      <c r="G22" s="389">
        <v>65.363265110250794</v>
      </c>
      <c r="H22" s="389">
        <v>-7.5718768262916019</v>
      </c>
      <c r="I22" s="414">
        <v>-3150.9440602723989</v>
      </c>
      <c r="J22" s="424">
        <v>7</v>
      </c>
      <c r="K22" s="48"/>
      <c r="L22" s="137"/>
      <c r="M22" s="137"/>
      <c r="N22" s="137"/>
      <c r="O22" s="137"/>
      <c r="P22" s="137"/>
      <c r="Q22" s="137"/>
      <c r="R22" s="137"/>
      <c r="S22" s="137"/>
      <c r="T22" s="137"/>
    </row>
    <row r="23" spans="1:20" ht="15" customHeight="1" x14ac:dyDescent="0.2">
      <c r="A23" s="47"/>
      <c r="B23" s="43" t="s">
        <v>265</v>
      </c>
      <c r="C23" s="414">
        <v>34495.685525757413</v>
      </c>
      <c r="D23" s="389">
        <v>54.165683972281066</v>
      </c>
      <c r="E23" s="414">
        <v>36603.386003241976</v>
      </c>
      <c r="F23" s="389">
        <v>49.930275959678973</v>
      </c>
      <c r="G23" s="389">
        <v>62.203341233694552</v>
      </c>
      <c r="H23" s="389">
        <v>6.1100408510820214</v>
      </c>
      <c r="I23" s="414">
        <v>2107.7004774845627</v>
      </c>
      <c r="J23" s="424">
        <v>8</v>
      </c>
      <c r="K23" s="48"/>
      <c r="L23" s="137"/>
      <c r="M23" s="137"/>
      <c r="N23" s="137"/>
      <c r="O23" s="137"/>
      <c r="P23" s="137"/>
      <c r="Q23" s="137"/>
      <c r="R23" s="137"/>
      <c r="S23" s="137"/>
      <c r="T23" s="137"/>
    </row>
    <row r="24" spans="1:20" ht="15" customHeight="1" x14ac:dyDescent="0.2">
      <c r="A24" s="47"/>
      <c r="B24" s="43" t="s">
        <v>259</v>
      </c>
      <c r="C24" s="414">
        <v>18607.886433186213</v>
      </c>
      <c r="D24" s="389">
        <v>57.321427633378462</v>
      </c>
      <c r="E24" s="414">
        <v>22747.812169960413</v>
      </c>
      <c r="F24" s="389">
        <v>60.880000454957262</v>
      </c>
      <c r="G24" s="389">
        <v>38.657350514040175</v>
      </c>
      <c r="H24" s="389">
        <v>22.248231961427134</v>
      </c>
      <c r="I24" s="414">
        <v>4139.9257367741993</v>
      </c>
      <c r="J24" s="424">
        <v>9</v>
      </c>
      <c r="K24" s="48"/>
      <c r="L24" s="137"/>
      <c r="M24" s="137"/>
      <c r="N24" s="137"/>
      <c r="O24" s="137"/>
      <c r="P24" s="137"/>
      <c r="Q24" s="137"/>
      <c r="R24" s="137"/>
      <c r="S24" s="137"/>
      <c r="T24" s="137"/>
    </row>
    <row r="25" spans="1:20" ht="15" customHeight="1" x14ac:dyDescent="0.2">
      <c r="A25" s="47"/>
      <c r="B25" s="43" t="s">
        <v>274</v>
      </c>
      <c r="C25" s="414">
        <v>11600.509162209684</v>
      </c>
      <c r="D25" s="389">
        <v>48.509553269671272</v>
      </c>
      <c r="E25" s="414">
        <v>14349.340665434038</v>
      </c>
      <c r="F25" s="389">
        <v>53.388922370195871</v>
      </c>
      <c r="G25" s="389">
        <v>24.385091964209739</v>
      </c>
      <c r="H25" s="389">
        <v>23.695783217680354</v>
      </c>
      <c r="I25" s="414">
        <v>2748.8315032243536</v>
      </c>
      <c r="J25" s="424">
        <v>10</v>
      </c>
      <c r="K25" s="48"/>
      <c r="L25" s="137"/>
      <c r="M25" s="137"/>
      <c r="N25" s="137"/>
      <c r="O25" s="137"/>
      <c r="P25" s="137"/>
      <c r="Q25" s="137"/>
      <c r="R25" s="137"/>
      <c r="S25" s="137"/>
      <c r="T25" s="137"/>
    </row>
    <row r="26" spans="1:20" ht="15" customHeight="1" x14ac:dyDescent="0.2">
      <c r="A26" s="47"/>
      <c r="B26" s="43" t="s">
        <v>276</v>
      </c>
      <c r="C26" s="414">
        <v>9184.541776727081</v>
      </c>
      <c r="D26" s="389">
        <v>58.784101151600012</v>
      </c>
      <c r="E26" s="414">
        <v>11268.644775554229</v>
      </c>
      <c r="F26" s="389">
        <v>62.645345650191722</v>
      </c>
      <c r="G26" s="389">
        <v>19.149795490313544</v>
      </c>
      <c r="H26" s="389">
        <v>22.691420535623273</v>
      </c>
      <c r="I26" s="414">
        <v>2084.1029988271475</v>
      </c>
      <c r="J26" s="424">
        <v>11</v>
      </c>
      <c r="K26" s="48"/>
      <c r="L26" s="137"/>
      <c r="M26" s="137"/>
      <c r="N26" s="137"/>
      <c r="O26" s="137"/>
      <c r="P26" s="137"/>
      <c r="Q26" s="137"/>
      <c r="R26" s="137"/>
      <c r="S26" s="137"/>
      <c r="T26" s="137"/>
    </row>
    <row r="27" spans="1:20" ht="15" customHeight="1" x14ac:dyDescent="0.2">
      <c r="A27" s="47"/>
      <c r="B27" s="43" t="s">
        <v>262</v>
      </c>
      <c r="C27" s="414">
        <v>7936.5702823984539</v>
      </c>
      <c r="D27" s="389">
        <v>59.769048605613129</v>
      </c>
      <c r="E27" s="414">
        <v>9907.9920531617736</v>
      </c>
      <c r="F27" s="389">
        <v>65.903898185182257</v>
      </c>
      <c r="G27" s="389">
        <v>16.837519090965216</v>
      </c>
      <c r="H27" s="389">
        <v>24.839719181161858</v>
      </c>
      <c r="I27" s="414">
        <v>1971.4217707633197</v>
      </c>
      <c r="J27" s="424">
        <v>12</v>
      </c>
      <c r="K27" s="48"/>
      <c r="L27" s="137"/>
      <c r="M27" s="137"/>
      <c r="N27" s="137"/>
      <c r="O27" s="137"/>
      <c r="P27" s="137"/>
      <c r="Q27" s="137"/>
      <c r="R27" s="137"/>
      <c r="S27" s="137"/>
      <c r="T27" s="137"/>
    </row>
    <row r="28" spans="1:20" ht="15" customHeight="1" x14ac:dyDescent="0.2">
      <c r="A28" s="47"/>
      <c r="B28" s="43" t="s">
        <v>284</v>
      </c>
      <c r="C28" s="414">
        <v>7053.1408670221635</v>
      </c>
      <c r="D28" s="389">
        <v>64.223360171578449</v>
      </c>
      <c r="E28" s="414">
        <v>8855.5720949928873</v>
      </c>
      <c r="F28" s="389">
        <v>72.302188887940616</v>
      </c>
      <c r="G28" s="389">
        <v>15.049049636982689</v>
      </c>
      <c r="H28" s="389">
        <v>25.555015303865748</v>
      </c>
      <c r="I28" s="414">
        <v>1802.4312279707237</v>
      </c>
      <c r="J28" s="424">
        <v>13</v>
      </c>
      <c r="K28" s="48"/>
      <c r="L28" s="137"/>
      <c r="M28" s="137"/>
      <c r="N28" s="137"/>
      <c r="O28" s="137"/>
      <c r="P28" s="137"/>
      <c r="Q28" s="137"/>
      <c r="R28" s="137"/>
      <c r="S28" s="137"/>
      <c r="T28" s="137"/>
    </row>
    <row r="29" spans="1:20" ht="15" customHeight="1" x14ac:dyDescent="0.2">
      <c r="A29" s="47"/>
      <c r="B29" s="43" t="s">
        <v>287</v>
      </c>
      <c r="C29" s="414">
        <v>6867.3056245781108</v>
      </c>
      <c r="D29" s="389">
        <v>57.245919578635842</v>
      </c>
      <c r="E29" s="414">
        <v>8505.0290402239971</v>
      </c>
      <c r="F29" s="389">
        <v>61.306343546638722</v>
      </c>
      <c r="G29" s="389">
        <v>14.453341107423165</v>
      </c>
      <c r="H29" s="389">
        <v>23.848121886180063</v>
      </c>
      <c r="I29" s="414">
        <v>1637.7234156458862</v>
      </c>
      <c r="J29" s="424">
        <v>14</v>
      </c>
      <c r="K29" s="48"/>
      <c r="L29" s="137"/>
      <c r="M29" s="137"/>
      <c r="N29" s="137"/>
      <c r="O29" s="137"/>
      <c r="P29" s="137"/>
      <c r="Q29" s="137"/>
      <c r="R29" s="137"/>
      <c r="S29" s="137"/>
      <c r="T29" s="137"/>
    </row>
    <row r="30" spans="1:20" ht="15" customHeight="1" x14ac:dyDescent="0.2">
      <c r="A30" s="47"/>
      <c r="B30" s="83" t="s">
        <v>289</v>
      </c>
      <c r="C30" s="423">
        <v>6706.2850899212144</v>
      </c>
      <c r="D30" s="77">
        <v>54.617484372266709</v>
      </c>
      <c r="E30" s="423">
        <v>7567.7419375569043</v>
      </c>
      <c r="F30" s="73">
        <v>52.375541127819922</v>
      </c>
      <c r="G30" s="389">
        <v>12.860527003395243</v>
      </c>
      <c r="H30" s="389">
        <v>12.845514857851214</v>
      </c>
      <c r="I30" s="414">
        <v>861.45684763568988</v>
      </c>
      <c r="J30" s="424">
        <v>15</v>
      </c>
      <c r="K30" s="48"/>
      <c r="L30" s="137"/>
      <c r="M30" s="137"/>
      <c r="N30" s="137"/>
      <c r="O30" s="137"/>
      <c r="P30" s="137"/>
      <c r="Q30" s="137"/>
      <c r="R30" s="137"/>
      <c r="S30" s="137"/>
      <c r="T30" s="137"/>
    </row>
    <row r="31" spans="1:20" ht="15" customHeight="1" x14ac:dyDescent="0.2">
      <c r="A31" s="47"/>
      <c r="B31" s="43" t="s">
        <v>288</v>
      </c>
      <c r="C31" s="414">
        <v>5093.8471395715414</v>
      </c>
      <c r="D31" s="389">
        <v>57.921144425004421</v>
      </c>
      <c r="E31" s="414">
        <v>5843.1103971237226</v>
      </c>
      <c r="F31" s="389">
        <v>60.834048902785419</v>
      </c>
      <c r="G31" s="389">
        <v>9.9297095046410053</v>
      </c>
      <c r="H31" s="389">
        <v>14.709182215766381</v>
      </c>
      <c r="I31" s="414">
        <v>749.26325755218113</v>
      </c>
      <c r="J31" s="424">
        <v>16</v>
      </c>
      <c r="K31" s="48"/>
      <c r="L31" s="137"/>
      <c r="M31" s="137"/>
      <c r="N31" s="137"/>
      <c r="O31" s="137"/>
      <c r="P31" s="137"/>
      <c r="Q31" s="137"/>
      <c r="R31" s="137"/>
      <c r="S31" s="137"/>
      <c r="T31" s="137"/>
    </row>
    <row r="32" spans="1:20" ht="15" customHeight="1" x14ac:dyDescent="0.2">
      <c r="A32" s="47"/>
      <c r="B32" s="43" t="s">
        <v>263</v>
      </c>
      <c r="C32" s="414">
        <v>4063.7736288187257</v>
      </c>
      <c r="D32" s="389">
        <v>36.653762359127029</v>
      </c>
      <c r="E32" s="414">
        <v>3609.4966837234047</v>
      </c>
      <c r="F32" s="389">
        <v>27.82100110774887</v>
      </c>
      <c r="G32" s="389">
        <v>6.1339339994297175</v>
      </c>
      <c r="H32" s="389">
        <v>-11.178697107382241</v>
      </c>
      <c r="I32" s="414">
        <v>-454.27694509532103</v>
      </c>
      <c r="J32" s="424">
        <v>17</v>
      </c>
      <c r="K32" s="48"/>
      <c r="L32" s="137"/>
      <c r="M32" s="137"/>
      <c r="N32" s="137"/>
      <c r="O32" s="137"/>
      <c r="P32" s="137"/>
      <c r="Q32" s="137"/>
      <c r="R32" s="137"/>
      <c r="S32" s="137"/>
      <c r="T32" s="137"/>
    </row>
    <row r="33" spans="1:22" ht="15" customHeight="1" x14ac:dyDescent="0.2">
      <c r="A33" s="47"/>
      <c r="B33" s="43" t="s">
        <v>267</v>
      </c>
      <c r="C33" s="414">
        <v>3970.6192917558301</v>
      </c>
      <c r="D33" s="389">
        <v>54.03290637384891</v>
      </c>
      <c r="E33" s="414">
        <v>3323.234540289804</v>
      </c>
      <c r="F33" s="389">
        <v>37.495594497243658</v>
      </c>
      <c r="G33" s="389">
        <v>5.647463655163973</v>
      </c>
      <c r="H33" s="389">
        <v>-16.30437732497262</v>
      </c>
      <c r="I33" s="414">
        <v>-647.38475146602605</v>
      </c>
      <c r="J33" s="424">
        <v>18</v>
      </c>
      <c r="K33" s="48"/>
      <c r="L33" s="137"/>
      <c r="M33" s="137"/>
      <c r="N33" s="137"/>
      <c r="O33" s="137"/>
      <c r="P33" s="137"/>
      <c r="Q33" s="137"/>
      <c r="R33" s="137"/>
      <c r="S33" s="137"/>
      <c r="T33" s="137"/>
    </row>
    <row r="34" spans="1:22" ht="13.9" customHeight="1" x14ac:dyDescent="0.2">
      <c r="A34" s="47"/>
      <c r="B34" s="43" t="s">
        <v>258</v>
      </c>
      <c r="C34" s="536">
        <v>3787.5813181599906</v>
      </c>
      <c r="D34" s="527">
        <v>46.758352966238569</v>
      </c>
      <c r="E34" s="536">
        <v>2806.3729079293053</v>
      </c>
      <c r="F34" s="527">
        <v>28.74204125295261</v>
      </c>
      <c r="G34" s="527">
        <v>0.42777464168860491</v>
      </c>
      <c r="H34" s="527">
        <v>-25.905936475242651</v>
      </c>
      <c r="I34" s="536">
        <v>-981.20841023068533</v>
      </c>
      <c r="J34" s="537">
        <v>19</v>
      </c>
      <c r="K34" s="48"/>
      <c r="L34" s="137"/>
      <c r="M34" s="137"/>
      <c r="N34" s="136"/>
      <c r="O34" s="136"/>
      <c r="P34" s="136"/>
      <c r="Q34" s="174"/>
      <c r="R34" s="174"/>
      <c r="S34" s="136"/>
      <c r="T34" s="137"/>
      <c r="U34" s="137"/>
      <c r="V34" s="137"/>
    </row>
    <row r="35" spans="1:22" ht="13.9" customHeight="1" x14ac:dyDescent="0.2">
      <c r="A35" s="47"/>
      <c r="B35" s="43" t="s">
        <v>286</v>
      </c>
      <c r="C35" s="414">
        <v>2644.1182694848121</v>
      </c>
      <c r="D35" s="389">
        <v>46.958229642298122</v>
      </c>
      <c r="E35" s="414">
        <v>2223.8156882387993</v>
      </c>
      <c r="F35" s="389">
        <v>35.337926080356844</v>
      </c>
      <c r="G35" s="389">
        <v>3.7791248624952214</v>
      </c>
      <c r="H35" s="389">
        <v>-15.895755726838413</v>
      </c>
      <c r="I35" s="414">
        <v>-420.30258124601278</v>
      </c>
      <c r="J35" s="424">
        <v>20</v>
      </c>
      <c r="K35" s="48"/>
      <c r="L35" s="137"/>
      <c r="M35" s="137"/>
      <c r="N35" s="136"/>
      <c r="O35" s="136"/>
      <c r="P35" s="136"/>
      <c r="Q35" s="174"/>
      <c r="R35" s="174"/>
      <c r="S35" s="136"/>
      <c r="T35" s="137"/>
      <c r="U35" s="137"/>
      <c r="V35" s="137"/>
    </row>
    <row r="36" spans="1:22" ht="15" x14ac:dyDescent="0.2">
      <c r="A36" s="47"/>
      <c r="B36" s="81"/>
      <c r="C36" s="242"/>
      <c r="D36" s="243"/>
      <c r="E36" s="242"/>
      <c r="F36" s="322"/>
      <c r="G36" s="322"/>
      <c r="H36" s="243"/>
      <c r="I36" s="242"/>
      <c r="J36" s="245"/>
      <c r="K36" s="48"/>
      <c r="L36" s="137"/>
      <c r="M36" s="137"/>
      <c r="N36" s="136"/>
      <c r="O36" s="136"/>
      <c r="P36" s="136"/>
      <c r="Q36" s="174"/>
      <c r="R36" s="174"/>
      <c r="S36" s="136"/>
      <c r="T36" s="137"/>
      <c r="U36" s="137"/>
      <c r="V36" s="137"/>
    </row>
    <row r="37" spans="1:22" ht="15" x14ac:dyDescent="0.2">
      <c r="A37" s="47"/>
      <c r="B37" s="39" t="s">
        <v>280</v>
      </c>
      <c r="C37" s="242"/>
      <c r="D37" s="243"/>
      <c r="E37" s="242"/>
      <c r="F37" s="322"/>
      <c r="G37" s="322"/>
      <c r="H37" s="243"/>
      <c r="I37" s="242"/>
      <c r="J37" s="245"/>
      <c r="K37" s="48"/>
      <c r="L37" s="137"/>
      <c r="M37" s="137"/>
      <c r="N37" s="136"/>
      <c r="O37" s="136"/>
      <c r="P37" s="136"/>
      <c r="Q37" s="174"/>
      <c r="R37" s="174"/>
      <c r="S37" s="136"/>
      <c r="T37" s="137"/>
      <c r="U37" s="137"/>
      <c r="V37" s="137"/>
    </row>
    <row r="38" spans="1:22" ht="15" x14ac:dyDescent="0.2">
      <c r="A38" s="47"/>
      <c r="B38" s="82" t="s">
        <v>268</v>
      </c>
      <c r="C38" s="76">
        <v>48554.126612501102</v>
      </c>
      <c r="D38" s="71">
        <v>51.33731783682407</v>
      </c>
      <c r="E38" s="76">
        <v>48278.63197798386</v>
      </c>
      <c r="F38" s="69">
        <v>46.960908874995468</v>
      </c>
      <c r="G38" s="69">
        <v>54.23114825057683</v>
      </c>
      <c r="H38" s="71">
        <v>-0.56739695209822028</v>
      </c>
      <c r="I38" s="76">
        <v>-275.49463451724296</v>
      </c>
      <c r="J38" s="75">
        <v>1</v>
      </c>
      <c r="K38" s="48"/>
      <c r="L38" s="137"/>
      <c r="M38" s="137"/>
      <c r="N38" s="136"/>
      <c r="O38" s="136"/>
      <c r="P38" s="136"/>
      <c r="Q38" s="174"/>
      <c r="R38" s="174"/>
      <c r="S38" s="136"/>
      <c r="T38" s="137"/>
      <c r="U38" s="137"/>
      <c r="V38" s="137"/>
    </row>
    <row r="39" spans="1:22" ht="13.9" customHeight="1" x14ac:dyDescent="0.2">
      <c r="A39" s="47"/>
      <c r="B39" s="82" t="s">
        <v>270</v>
      </c>
      <c r="C39" s="76">
        <v>7802.7846322005289</v>
      </c>
      <c r="D39" s="71">
        <v>47.424115269685522</v>
      </c>
      <c r="E39" s="76">
        <v>7954.4208158120655</v>
      </c>
      <c r="F39" s="69">
        <v>43.804288869751254</v>
      </c>
      <c r="G39" s="69">
        <v>8.9351615163100764</v>
      </c>
      <c r="H39" s="71">
        <v>1.9433598485566916</v>
      </c>
      <c r="I39" s="76">
        <v>151.63618361153658</v>
      </c>
      <c r="J39" s="75">
        <v>2</v>
      </c>
      <c r="K39" s="48"/>
      <c r="L39" s="137"/>
      <c r="M39" s="137"/>
      <c r="N39" s="136"/>
      <c r="O39" s="136"/>
      <c r="P39" s="136"/>
      <c r="Q39" s="174"/>
      <c r="R39" s="174"/>
      <c r="S39" s="136"/>
      <c r="T39" s="137"/>
      <c r="U39" s="137"/>
      <c r="V39" s="137"/>
    </row>
    <row r="40" spans="1:22" ht="15" x14ac:dyDescent="0.2">
      <c r="A40" s="47"/>
      <c r="B40" s="82" t="s">
        <v>277</v>
      </c>
      <c r="C40" s="41">
        <v>10162.221456378991</v>
      </c>
      <c r="D40" s="69">
        <v>44.328300245870111</v>
      </c>
      <c r="E40" s="41">
        <v>7337.5844771073234</v>
      </c>
      <c r="F40" s="69">
        <v>28.738776739459514</v>
      </c>
      <c r="G40" s="69">
        <v>8.2422723112908738</v>
      </c>
      <c r="H40" s="71">
        <v>-27.795467668130748</v>
      </c>
      <c r="I40" s="76">
        <v>-2824.6369792716678</v>
      </c>
      <c r="J40" s="75">
        <v>3</v>
      </c>
      <c r="K40" s="48"/>
      <c r="L40" s="137"/>
      <c r="M40" s="137"/>
      <c r="N40" s="136"/>
      <c r="O40" s="136"/>
      <c r="P40" s="136"/>
      <c r="Q40" s="174"/>
      <c r="R40" s="174"/>
      <c r="S40" s="136"/>
      <c r="T40" s="137"/>
      <c r="U40" s="137"/>
      <c r="V40" s="137"/>
    </row>
    <row r="41" spans="1:22" ht="13.9" customHeight="1" x14ac:dyDescent="0.2">
      <c r="A41" s="47"/>
      <c r="B41" s="100" t="s">
        <v>269</v>
      </c>
      <c r="C41" s="40">
        <v>8060.2514032999788</v>
      </c>
      <c r="D41" s="70">
        <v>45.901074155712337</v>
      </c>
      <c r="E41" s="40">
        <v>6435.0794498937321</v>
      </c>
      <c r="F41" s="70">
        <v>31.682730785776887</v>
      </c>
      <c r="G41" s="70">
        <v>7.2284928829501816</v>
      </c>
      <c r="H41" s="70">
        <v>-20.162794832191942</v>
      </c>
      <c r="I41" s="40">
        <v>-1625.1719534062468</v>
      </c>
      <c r="J41" s="67">
        <v>4</v>
      </c>
      <c r="K41" s="48"/>
      <c r="L41" s="137"/>
      <c r="M41" s="137"/>
      <c r="N41" s="136"/>
      <c r="O41" s="136"/>
      <c r="P41" s="136"/>
      <c r="Q41" s="174"/>
      <c r="R41" s="174"/>
      <c r="S41" s="136"/>
      <c r="T41" s="137"/>
      <c r="U41" s="137"/>
      <c r="V41" s="137"/>
    </row>
    <row r="42" spans="1:22" ht="15" x14ac:dyDescent="0.2">
      <c r="A42" s="47"/>
      <c r="B42" s="82" t="s">
        <v>278</v>
      </c>
      <c r="C42" s="76">
        <v>6147.2191623049839</v>
      </c>
      <c r="D42" s="71">
        <v>41.05674362404568</v>
      </c>
      <c r="E42" s="76">
        <v>6219.5229495061121</v>
      </c>
      <c r="F42" s="69">
        <v>37.916984390051923</v>
      </c>
      <c r="G42" s="69">
        <v>6.9863593333867353</v>
      </c>
      <c r="H42" s="71">
        <v>1.1762031789023908</v>
      </c>
      <c r="I42" s="76">
        <v>72.303787201128216</v>
      </c>
      <c r="J42" s="75">
        <v>5</v>
      </c>
      <c r="K42" s="48"/>
      <c r="L42" s="137"/>
      <c r="M42" s="137"/>
      <c r="N42" s="136"/>
      <c r="O42" s="136"/>
      <c r="P42" s="136"/>
      <c r="Q42" s="174"/>
      <c r="R42" s="174"/>
      <c r="S42" s="136"/>
      <c r="T42" s="137"/>
      <c r="U42" s="137"/>
      <c r="V42" s="137"/>
    </row>
    <row r="43" spans="1:22" ht="13.9" customHeight="1" x14ac:dyDescent="0.2">
      <c r="A43" s="47"/>
      <c r="B43" s="82" t="s">
        <v>261</v>
      </c>
      <c r="C43" s="76">
        <v>5039.443915063559</v>
      </c>
      <c r="D43" s="71">
        <v>43.200483560963988</v>
      </c>
      <c r="E43" s="76">
        <v>4217.2529844316923</v>
      </c>
      <c r="F43" s="69">
        <v>30.968225763176715</v>
      </c>
      <c r="G43" s="69">
        <v>4.7372193958022253</v>
      </c>
      <c r="H43" s="71">
        <v>-16.315112232407824</v>
      </c>
      <c r="I43" s="76">
        <v>-822.19093063186665</v>
      </c>
      <c r="J43" s="75">
        <v>6</v>
      </c>
      <c r="K43" s="48"/>
      <c r="L43" s="137"/>
      <c r="M43" s="137"/>
      <c r="N43" s="136"/>
      <c r="O43" s="136"/>
      <c r="P43" s="136"/>
      <c r="Q43" s="174"/>
      <c r="R43" s="174"/>
      <c r="S43" s="136"/>
      <c r="T43" s="137"/>
      <c r="U43" s="137"/>
      <c r="V43" s="137"/>
    </row>
    <row r="44" spans="1:22" ht="13.9" customHeight="1" x14ac:dyDescent="0.2">
      <c r="A44" s="47"/>
      <c r="B44" s="82" t="s">
        <v>273</v>
      </c>
      <c r="C44" s="76">
        <v>6314.4372241050087</v>
      </c>
      <c r="D44" s="71">
        <v>44.596044983464942</v>
      </c>
      <c r="E44" s="76">
        <v>3962.8886040805096</v>
      </c>
      <c r="F44" s="69">
        <v>25.140446641376336</v>
      </c>
      <c r="G44" s="69">
        <v>4.4514931468318384</v>
      </c>
      <c r="H44" s="71">
        <v>-37.240826641645818</v>
      </c>
      <c r="I44" s="76">
        <v>-2351.5486200244991</v>
      </c>
      <c r="J44" s="75">
        <v>7</v>
      </c>
      <c r="K44" s="48"/>
      <c r="L44" s="137"/>
      <c r="M44" s="137"/>
      <c r="N44" s="136"/>
      <c r="O44" s="136"/>
      <c r="P44" s="136"/>
      <c r="Q44" s="174"/>
      <c r="R44" s="174"/>
      <c r="S44" s="136"/>
      <c r="T44" s="137"/>
      <c r="U44" s="137"/>
      <c r="V44" s="137"/>
    </row>
    <row r="45" spans="1:22" ht="13.9" customHeight="1" x14ac:dyDescent="0.2">
      <c r="A45" s="47"/>
      <c r="B45" s="82" t="s">
        <v>282</v>
      </c>
      <c r="C45" s="76">
        <v>2593.1051860305806</v>
      </c>
      <c r="D45" s="71">
        <v>38.13069633069874</v>
      </c>
      <c r="E45" s="76">
        <v>2465.4243130505993</v>
      </c>
      <c r="F45" s="69">
        <v>32.951407552156766</v>
      </c>
      <c r="G45" s="69">
        <v>2.7693989233703862</v>
      </c>
      <c r="H45" s="71">
        <v>-4.9238601529863146</v>
      </c>
      <c r="I45" s="76">
        <v>-127.68087297998136</v>
      </c>
      <c r="J45" s="75">
        <v>8</v>
      </c>
      <c r="K45" s="48"/>
      <c r="L45" s="137"/>
      <c r="M45" s="137"/>
      <c r="N45" s="136"/>
      <c r="O45" s="136"/>
      <c r="P45" s="136"/>
      <c r="Q45" s="174"/>
      <c r="R45" s="174"/>
      <c r="S45" s="136"/>
      <c r="T45" s="137"/>
      <c r="U45" s="137"/>
      <c r="V45" s="137"/>
    </row>
    <row r="46" spans="1:22" ht="13.9" customHeight="1" x14ac:dyDescent="0.2">
      <c r="A46" s="47"/>
      <c r="B46" s="81" t="s">
        <v>283</v>
      </c>
      <c r="C46" s="76">
        <v>1528.6163399269517</v>
      </c>
      <c r="D46" s="71">
        <v>44.411846646255434</v>
      </c>
      <c r="E46" s="76">
        <v>904</v>
      </c>
      <c r="F46" s="69">
        <v>42.164179104477611</v>
      </c>
      <c r="G46" s="69">
        <v>1.0154587238693495</v>
      </c>
      <c r="H46" s="71">
        <v>-40.861550646305425</v>
      </c>
      <c r="I46" s="76">
        <v>-624.6163399269517</v>
      </c>
      <c r="J46" s="75">
        <v>9</v>
      </c>
      <c r="K46" s="48"/>
      <c r="L46" s="137"/>
      <c r="M46" s="137"/>
      <c r="N46" s="136"/>
      <c r="O46" s="136"/>
      <c r="P46" s="136"/>
      <c r="Q46" s="174"/>
      <c r="R46" s="174"/>
      <c r="S46" s="136"/>
      <c r="T46" s="137"/>
      <c r="U46" s="137"/>
      <c r="V46" s="137"/>
    </row>
    <row r="47" spans="1:22" ht="15" x14ac:dyDescent="0.2">
      <c r="A47" s="47"/>
      <c r="B47" s="82" t="s">
        <v>285</v>
      </c>
      <c r="C47" s="41">
        <v>829.36927430930359</v>
      </c>
      <c r="D47" s="69">
        <v>23.056895240171716</v>
      </c>
      <c r="E47" s="41">
        <v>652</v>
      </c>
      <c r="F47" s="69">
        <v>18.543799772468713</v>
      </c>
      <c r="G47" s="69">
        <v>0.73238837164028303</v>
      </c>
      <c r="H47" s="71">
        <v>-21.386043563889711</v>
      </c>
      <c r="I47" s="76">
        <v>-177.36927430930359</v>
      </c>
      <c r="J47" s="75">
        <v>10</v>
      </c>
      <c r="K47" s="48"/>
      <c r="L47" s="137"/>
      <c r="M47" s="137"/>
      <c r="N47" s="136"/>
      <c r="O47" s="136"/>
      <c r="P47" s="136"/>
      <c r="Q47" s="174"/>
      <c r="R47" s="174"/>
      <c r="S47" s="136"/>
      <c r="T47" s="137"/>
      <c r="U47" s="137"/>
      <c r="V47" s="137"/>
    </row>
    <row r="48" spans="1:22" ht="15" x14ac:dyDescent="0.2">
      <c r="A48" s="47"/>
      <c r="B48" s="82" t="s">
        <v>290</v>
      </c>
      <c r="C48" s="76">
        <v>1060.8383893401424</v>
      </c>
      <c r="D48" s="71">
        <v>38.320839702505502</v>
      </c>
      <c r="E48" s="76">
        <v>597</v>
      </c>
      <c r="F48" s="69">
        <v>25.275190516511429</v>
      </c>
      <c r="G48" s="69">
        <v>0.67060714397124077</v>
      </c>
      <c r="H48" s="71">
        <v>-43.723756040602659</v>
      </c>
      <c r="I48" s="76">
        <v>-463.83838934014238</v>
      </c>
      <c r="J48" s="75">
        <v>11</v>
      </c>
      <c r="K48" s="48"/>
      <c r="L48" s="137"/>
      <c r="M48" s="137"/>
      <c r="N48" s="136"/>
      <c r="O48" s="136"/>
      <c r="P48" s="136"/>
      <c r="Q48" s="174"/>
      <c r="R48" s="174"/>
      <c r="S48" s="136"/>
      <c r="T48" s="137"/>
      <c r="U48" s="137"/>
      <c r="V48" s="137"/>
    </row>
    <row r="49" spans="1:20" x14ac:dyDescent="0.2">
      <c r="A49" s="47"/>
      <c r="B49" s="43"/>
      <c r="C49" s="43"/>
      <c r="D49" s="43"/>
      <c r="E49" s="43"/>
      <c r="F49" s="43"/>
      <c r="G49" s="43"/>
      <c r="H49" s="43"/>
      <c r="I49" s="43"/>
      <c r="J49" s="43"/>
      <c r="K49" s="48"/>
      <c r="L49" s="137"/>
      <c r="M49" s="137"/>
      <c r="N49" s="137"/>
      <c r="O49" s="137"/>
      <c r="P49" s="137"/>
      <c r="Q49" s="137"/>
      <c r="R49" s="137"/>
      <c r="S49" s="137"/>
      <c r="T49" s="137"/>
    </row>
    <row r="50" spans="1:20" x14ac:dyDescent="0.2">
      <c r="A50" s="47"/>
      <c r="B50" s="43"/>
      <c r="C50" s="43"/>
      <c r="D50" s="43"/>
      <c r="E50" s="43"/>
      <c r="F50" s="43"/>
      <c r="G50" s="43"/>
      <c r="H50" s="43"/>
      <c r="I50" s="43"/>
      <c r="J50" s="43"/>
      <c r="K50" s="48"/>
    </row>
    <row r="51" spans="1:20" x14ac:dyDescent="0.2">
      <c r="A51" s="188" t="s">
        <v>135</v>
      </c>
      <c r="B51" s="189"/>
      <c r="C51" s="189"/>
      <c r="D51" s="50"/>
      <c r="E51" s="50"/>
      <c r="F51" s="50"/>
      <c r="G51" s="50"/>
      <c r="H51" s="50"/>
      <c r="I51" s="50"/>
      <c r="J51" s="50"/>
      <c r="K51" s="51"/>
    </row>
  </sheetData>
  <sortState ref="B38:J48">
    <sortCondition descending="1" ref="E38:E48"/>
  </sortState>
  <mergeCells count="8">
    <mergeCell ref="C8:J8"/>
    <mergeCell ref="C10:J10"/>
    <mergeCell ref="C12:D12"/>
    <mergeCell ref="E12:F12"/>
    <mergeCell ref="G12:G13"/>
    <mergeCell ref="H12:I12"/>
    <mergeCell ref="J12:J13"/>
    <mergeCell ref="C9:J9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49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Y51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6" style="13" customWidth="1"/>
    <col min="3" max="5" width="11" style="13" customWidth="1"/>
    <col min="6" max="6" width="10.85546875" style="13" customWidth="1"/>
    <col min="7" max="7" width="16.7109375" style="13" customWidth="1"/>
    <col min="8" max="8" width="7.85546875" style="13" bestFit="1" customWidth="1"/>
    <col min="9" max="9" width="11.85546875" style="13" bestFit="1" customWidth="1"/>
    <col min="10" max="10" width="10.85546875" style="13" customWidth="1"/>
    <col min="11" max="11" width="1.85546875" style="13" customWidth="1"/>
    <col min="12" max="12" width="10.140625" style="13" bestFit="1" customWidth="1"/>
    <col min="13" max="13" width="11.42578125" style="13"/>
    <col min="14" max="14" width="11.7109375" style="13" customWidth="1"/>
    <col min="15" max="15" width="13" style="13" customWidth="1"/>
    <col min="16" max="16" width="11.140625" style="13" customWidth="1"/>
    <col min="17" max="17" width="11.28515625" style="13" customWidth="1"/>
    <col min="18" max="18" width="5.7109375" style="13" customWidth="1"/>
    <col min="19" max="19" width="11.42578125" style="13"/>
    <col min="20" max="22" width="14.5703125" style="13" bestFit="1" customWidth="1"/>
    <col min="23" max="16384" width="11.42578125" style="13"/>
  </cols>
  <sheetData>
    <row r="1" spans="1:25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25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25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25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25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7"/>
    </row>
    <row r="6" spans="1:25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25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25" ht="15" x14ac:dyDescent="0.25">
      <c r="A8" s="47"/>
      <c r="B8" s="58"/>
      <c r="C8" s="581" t="s">
        <v>256</v>
      </c>
      <c r="D8" s="581"/>
      <c r="E8" s="581"/>
      <c r="F8" s="581"/>
      <c r="G8" s="581"/>
      <c r="H8" s="581"/>
      <c r="I8" s="581"/>
      <c r="J8" s="581"/>
      <c r="K8" s="48"/>
    </row>
    <row r="9" spans="1:25" ht="15" x14ac:dyDescent="0.2">
      <c r="A9" s="47"/>
      <c r="C9" s="601" t="s">
        <v>249</v>
      </c>
      <c r="D9" s="601"/>
      <c r="E9" s="601"/>
      <c r="F9" s="601"/>
      <c r="G9" s="601"/>
      <c r="H9" s="601"/>
      <c r="I9" s="601"/>
      <c r="J9" s="601"/>
      <c r="K9" s="48"/>
    </row>
    <row r="10" spans="1:25" ht="15" x14ac:dyDescent="0.25">
      <c r="A10" s="47"/>
      <c r="C10" s="581" t="s">
        <v>145</v>
      </c>
      <c r="D10" s="581"/>
      <c r="E10" s="581"/>
      <c r="F10" s="581"/>
      <c r="G10" s="581"/>
      <c r="H10" s="581"/>
      <c r="I10" s="581"/>
      <c r="J10" s="581"/>
      <c r="K10" s="48"/>
    </row>
    <row r="11" spans="1:25" ht="15" x14ac:dyDescent="0.25">
      <c r="A11" s="47"/>
      <c r="B11" s="90"/>
      <c r="C11" s="90"/>
      <c r="D11" s="90"/>
      <c r="E11" s="90"/>
      <c r="F11" s="90"/>
      <c r="G11" s="90"/>
      <c r="H11" s="90"/>
      <c r="I11" s="90"/>
      <c r="J11" s="90"/>
      <c r="K11" s="48"/>
    </row>
    <row r="12" spans="1:25" ht="24.75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98</v>
      </c>
      <c r="I12" s="582"/>
      <c r="J12" s="593" t="s">
        <v>100</v>
      </c>
      <c r="K12" s="48"/>
    </row>
    <row r="13" spans="1:25" ht="42" customHeight="1" x14ac:dyDescent="0.2">
      <c r="A13" s="47"/>
      <c r="B13" s="43"/>
      <c r="C13" s="272" t="s">
        <v>33</v>
      </c>
      <c r="D13" s="367" t="s">
        <v>308</v>
      </c>
      <c r="E13" s="272" t="s">
        <v>33</v>
      </c>
      <c r="F13" s="367" t="s">
        <v>309</v>
      </c>
      <c r="G13" s="583"/>
      <c r="H13" s="91" t="s">
        <v>0</v>
      </c>
      <c r="I13" s="14" t="s">
        <v>33</v>
      </c>
      <c r="J13" s="593"/>
      <c r="K13" s="48"/>
      <c r="L13" s="137"/>
      <c r="M13" s="137"/>
      <c r="N13" s="137"/>
      <c r="O13" s="137"/>
      <c r="P13" s="137"/>
      <c r="Q13" s="137"/>
      <c r="R13" s="137"/>
      <c r="S13" s="133"/>
    </row>
    <row r="14" spans="1:25" x14ac:dyDescent="0.2">
      <c r="A14" s="47"/>
      <c r="B14" s="43"/>
      <c r="C14" s="49"/>
      <c r="D14" s="49"/>
      <c r="E14" s="49"/>
      <c r="F14" s="49"/>
      <c r="G14" s="49"/>
      <c r="H14" s="49"/>
      <c r="I14" s="49"/>
      <c r="K14" s="48"/>
      <c r="L14" s="137"/>
      <c r="M14" s="137"/>
      <c r="N14" s="137"/>
      <c r="O14" s="137"/>
      <c r="P14" s="137"/>
      <c r="Q14" s="136"/>
      <c r="R14" s="137"/>
      <c r="S14" s="133"/>
      <c r="Y14" s="133"/>
    </row>
    <row r="15" spans="1:25" ht="15" x14ac:dyDescent="0.25">
      <c r="A15" s="47"/>
      <c r="B15" s="57" t="s">
        <v>281</v>
      </c>
      <c r="C15" s="49"/>
      <c r="D15" s="49"/>
      <c r="E15" s="49"/>
      <c r="F15" s="49"/>
      <c r="G15" s="49"/>
      <c r="H15" s="49"/>
      <c r="I15" s="49"/>
      <c r="K15" s="48"/>
      <c r="L15" s="137"/>
      <c r="M15" s="137">
        <f>SUM(E16:E35)</f>
        <v>701104.12533601339</v>
      </c>
      <c r="N15" s="136">
        <f>SUM(E38:E48)</f>
        <v>87503.534439304785</v>
      </c>
      <c r="O15" s="133"/>
      <c r="P15" s="133"/>
      <c r="Q15" s="135"/>
      <c r="R15" s="133"/>
      <c r="S15" s="133"/>
      <c r="Y15" s="133"/>
    </row>
    <row r="16" spans="1:25" ht="15" x14ac:dyDescent="0.2">
      <c r="A16" s="47"/>
      <c r="B16" s="43" t="s">
        <v>275</v>
      </c>
      <c r="C16" s="414">
        <v>214236.81475447284</v>
      </c>
      <c r="D16" s="389">
        <v>47.213351641146481</v>
      </c>
      <c r="E16" s="414">
        <v>223682.81220354629</v>
      </c>
      <c r="F16" s="389">
        <v>42.392751969756112</v>
      </c>
      <c r="G16" s="389">
        <v>31.904364005324226</v>
      </c>
      <c r="H16" s="389">
        <v>4.4091382986155114</v>
      </c>
      <c r="I16" s="414">
        <v>9445.9974490734458</v>
      </c>
      <c r="J16" s="424">
        <v>1</v>
      </c>
      <c r="K16" s="48"/>
      <c r="L16" s="137"/>
      <c r="M16" s="137"/>
      <c r="N16" s="137"/>
      <c r="O16" s="137"/>
      <c r="P16" s="137"/>
      <c r="Q16" s="136"/>
      <c r="R16" s="137"/>
      <c r="S16" s="133"/>
      <c r="Y16" s="133"/>
    </row>
    <row r="17" spans="1:25" ht="15" x14ac:dyDescent="0.2">
      <c r="A17" s="47"/>
      <c r="B17" s="43" t="s">
        <v>260</v>
      </c>
      <c r="C17" s="414">
        <v>61581.847404478249</v>
      </c>
      <c r="D17" s="389">
        <v>67.326843559258393</v>
      </c>
      <c r="E17" s="414">
        <v>81707.695017575345</v>
      </c>
      <c r="F17" s="389">
        <v>78.403760548139317</v>
      </c>
      <c r="G17" s="389">
        <v>11.654145520598078</v>
      </c>
      <c r="H17" s="389">
        <v>32.681461276904699</v>
      </c>
      <c r="I17" s="414">
        <v>20125.847613097096</v>
      </c>
      <c r="J17" s="424">
        <v>2</v>
      </c>
      <c r="K17" s="48"/>
      <c r="L17" s="137"/>
      <c r="M17" s="137"/>
      <c r="N17" s="137"/>
      <c r="O17" s="137"/>
      <c r="P17" s="137"/>
      <c r="Q17" s="136"/>
      <c r="R17" s="137"/>
      <c r="S17" s="133"/>
      <c r="Y17" s="133"/>
    </row>
    <row r="18" spans="1:25" ht="15" x14ac:dyDescent="0.2">
      <c r="A18" s="47"/>
      <c r="B18" s="83" t="s">
        <v>279</v>
      </c>
      <c r="C18" s="423">
        <v>52575.99721788559</v>
      </c>
      <c r="D18" s="77">
        <v>53.75360552209689</v>
      </c>
      <c r="E18" s="423">
        <v>60104.743347767915</v>
      </c>
      <c r="F18" s="73">
        <v>54.136224587087369</v>
      </c>
      <c r="G18" s="389">
        <v>8.5728697315768798</v>
      </c>
      <c r="H18" s="389">
        <v>14.319740049212326</v>
      </c>
      <c r="I18" s="414">
        <v>7528.7461298823255</v>
      </c>
      <c r="J18" s="424">
        <v>3</v>
      </c>
      <c r="K18" s="48"/>
      <c r="L18" s="137"/>
      <c r="M18" s="137"/>
      <c r="N18" s="137"/>
      <c r="O18" s="137"/>
      <c r="P18" s="137"/>
      <c r="Q18" s="136"/>
      <c r="R18" s="137"/>
      <c r="S18" s="133"/>
      <c r="Y18" s="133"/>
    </row>
    <row r="19" spans="1:25" ht="15" x14ac:dyDescent="0.2">
      <c r="A19" s="47"/>
      <c r="B19" s="43" t="s">
        <v>264</v>
      </c>
      <c r="C19" s="414">
        <v>56774.146438686119</v>
      </c>
      <c r="D19" s="389">
        <v>52.574035432960486</v>
      </c>
      <c r="E19" s="414">
        <v>57992.718199181647</v>
      </c>
      <c r="F19" s="389">
        <v>46.79435992545249</v>
      </c>
      <c r="G19" s="389">
        <v>8.2716270099520344</v>
      </c>
      <c r="H19" s="389">
        <v>2.1463497682198351</v>
      </c>
      <c r="I19" s="414">
        <v>1218.571760495528</v>
      </c>
      <c r="J19" s="424">
        <v>4</v>
      </c>
      <c r="K19" s="48"/>
      <c r="L19" s="137"/>
      <c r="M19" s="137"/>
      <c r="N19" s="137"/>
      <c r="O19" s="137"/>
      <c r="P19" s="137"/>
      <c r="Q19" s="136"/>
      <c r="R19" s="137"/>
      <c r="S19" s="133"/>
      <c r="Y19" s="133"/>
    </row>
    <row r="20" spans="1:25" ht="15" x14ac:dyDescent="0.2">
      <c r="A20" s="47"/>
      <c r="B20" s="43" t="s">
        <v>272</v>
      </c>
      <c r="C20" s="414">
        <v>43507.778554730336</v>
      </c>
      <c r="D20" s="389">
        <v>61.352849164052181</v>
      </c>
      <c r="E20" s="414">
        <v>50132.791334660687</v>
      </c>
      <c r="F20" s="389">
        <v>60.024893839461569</v>
      </c>
      <c r="G20" s="389">
        <v>7.1505486165316583</v>
      </c>
      <c r="H20" s="389">
        <v>15.227191550578612</v>
      </c>
      <c r="I20" s="414">
        <v>6625.0127799303518</v>
      </c>
      <c r="J20" s="424">
        <v>5</v>
      </c>
      <c r="K20" s="48"/>
      <c r="L20" s="137"/>
      <c r="M20" s="137"/>
      <c r="N20" s="137"/>
      <c r="O20" s="137"/>
      <c r="P20" s="137"/>
      <c r="Q20" s="136"/>
      <c r="R20" s="137"/>
      <c r="S20" s="133"/>
      <c r="Y20" s="133"/>
    </row>
    <row r="21" spans="1:25" ht="15" x14ac:dyDescent="0.2">
      <c r="A21" s="47"/>
      <c r="B21" s="43" t="s">
        <v>266</v>
      </c>
      <c r="C21" s="414">
        <v>53906.968539413552</v>
      </c>
      <c r="D21" s="389">
        <v>54.268589701393047</v>
      </c>
      <c r="E21" s="414">
        <v>47445.126450657233</v>
      </c>
      <c r="F21" s="389">
        <v>42.13000501761239</v>
      </c>
      <c r="G21" s="389">
        <v>6.7672011525989149</v>
      </c>
      <c r="H21" s="389">
        <v>-11.987025543890129</v>
      </c>
      <c r="I21" s="414">
        <v>-6461.8420887563188</v>
      </c>
      <c r="J21" s="424">
        <v>6</v>
      </c>
      <c r="K21" s="48"/>
      <c r="L21" s="137"/>
      <c r="M21" s="137"/>
      <c r="N21" s="137"/>
      <c r="O21" s="137"/>
      <c r="P21" s="137"/>
      <c r="Q21" s="136"/>
      <c r="R21" s="137"/>
      <c r="S21" s="133"/>
      <c r="Y21" s="133"/>
    </row>
    <row r="22" spans="1:25" ht="15" x14ac:dyDescent="0.2">
      <c r="A22" s="47"/>
      <c r="B22" s="43" t="s">
        <v>271</v>
      </c>
      <c r="C22" s="414">
        <v>33442.784075240859</v>
      </c>
      <c r="D22" s="389">
        <v>54.708490345627489</v>
      </c>
      <c r="E22" s="414">
        <v>41725.890151869135</v>
      </c>
      <c r="F22" s="389">
        <v>59.436049957711923</v>
      </c>
      <c r="G22" s="389">
        <v>5.9514540913407767</v>
      </c>
      <c r="H22" s="389">
        <v>24.767991976961689</v>
      </c>
      <c r="I22" s="414">
        <v>8283.1060766282753</v>
      </c>
      <c r="J22" s="424">
        <v>7</v>
      </c>
      <c r="K22" s="48"/>
      <c r="L22" s="137"/>
      <c r="M22" s="137"/>
      <c r="N22" s="137"/>
      <c r="O22" s="137"/>
      <c r="P22" s="137"/>
      <c r="Q22" s="136"/>
      <c r="R22" s="137"/>
      <c r="S22" s="133"/>
      <c r="Y22" s="133"/>
    </row>
    <row r="23" spans="1:25" ht="15" x14ac:dyDescent="0.2">
      <c r="A23" s="47"/>
      <c r="B23" s="43" t="s">
        <v>265</v>
      </c>
      <c r="C23" s="414">
        <v>35861.900107492482</v>
      </c>
      <c r="D23" s="389">
        <v>56.310936230489638</v>
      </c>
      <c r="E23" s="414">
        <v>40093.834507438856</v>
      </c>
      <c r="F23" s="389">
        <v>54.691558345471449</v>
      </c>
      <c r="G23" s="389">
        <v>5.7186704597157174</v>
      </c>
      <c r="H23" s="389">
        <v>11.800641871349749</v>
      </c>
      <c r="I23" s="414">
        <v>4231.9343999463745</v>
      </c>
      <c r="J23" s="424">
        <v>8</v>
      </c>
      <c r="K23" s="48"/>
      <c r="L23" s="137"/>
      <c r="M23" s="137"/>
      <c r="N23" s="137"/>
      <c r="O23" s="137"/>
      <c r="P23" s="137"/>
      <c r="Q23" s="136"/>
      <c r="R23" s="137"/>
      <c r="S23" s="133"/>
      <c r="Y23" s="133"/>
    </row>
    <row r="24" spans="1:25" ht="15" x14ac:dyDescent="0.2">
      <c r="A24" s="47"/>
      <c r="B24" s="43" t="s">
        <v>259</v>
      </c>
      <c r="C24" s="414">
        <v>19710.921744008825</v>
      </c>
      <c r="D24" s="389">
        <v>60.719318037181438</v>
      </c>
      <c r="E24" s="414">
        <v>22135.509071037857</v>
      </c>
      <c r="F24" s="389">
        <v>59.241292843761009</v>
      </c>
      <c r="G24" s="389">
        <v>3.1572356046869818</v>
      </c>
      <c r="H24" s="389">
        <v>12.300730318540221</v>
      </c>
      <c r="I24" s="414">
        <v>2424.5873270290322</v>
      </c>
      <c r="J24" s="424">
        <v>9</v>
      </c>
      <c r="K24" s="48"/>
      <c r="L24" s="137"/>
      <c r="M24" s="137"/>
      <c r="N24" s="137"/>
      <c r="O24" s="137"/>
      <c r="P24" s="137"/>
      <c r="Q24" s="136"/>
      <c r="R24" s="137"/>
      <c r="S24" s="133"/>
      <c r="Y24" s="133"/>
    </row>
    <row r="25" spans="1:25" ht="15" x14ac:dyDescent="0.2">
      <c r="A25" s="47"/>
      <c r="B25" s="43" t="s">
        <v>274</v>
      </c>
      <c r="C25" s="414">
        <v>11754.29418954143</v>
      </c>
      <c r="D25" s="389">
        <v>49.152632195873004</v>
      </c>
      <c r="E25" s="414">
        <v>14994.47906682919</v>
      </c>
      <c r="F25" s="389">
        <v>55.789258722449873</v>
      </c>
      <c r="G25" s="389">
        <v>2.1386950275956353</v>
      </c>
      <c r="H25" s="389">
        <v>27.565967169434693</v>
      </c>
      <c r="I25" s="414">
        <v>3240.1848772877602</v>
      </c>
      <c r="J25" s="424">
        <v>10</v>
      </c>
      <c r="K25" s="48"/>
      <c r="L25" s="137"/>
      <c r="M25" s="137"/>
      <c r="N25" s="137"/>
      <c r="O25" s="137"/>
      <c r="P25" s="137"/>
      <c r="Q25" s="136"/>
      <c r="R25" s="137"/>
      <c r="S25" s="133"/>
      <c r="Y25" s="133"/>
    </row>
    <row r="26" spans="1:25" ht="15" x14ac:dyDescent="0.2">
      <c r="A26" s="47"/>
      <c r="B26" s="43" t="s">
        <v>262</v>
      </c>
      <c r="C26" s="414">
        <v>8239.1634261536201</v>
      </c>
      <c r="D26" s="389">
        <v>62.047829448383197</v>
      </c>
      <c r="E26" s="414">
        <v>10696.261765600042</v>
      </c>
      <c r="F26" s="389">
        <v>71.147144908862927</v>
      </c>
      <c r="G26" s="389">
        <v>1.5256309839103739</v>
      </c>
      <c r="H26" s="389">
        <v>29.822182330391001</v>
      </c>
      <c r="I26" s="414">
        <v>2457.098339446422</v>
      </c>
      <c r="J26" s="424">
        <v>11</v>
      </c>
      <c r="K26" s="48"/>
      <c r="L26" s="137"/>
      <c r="M26" s="137"/>
      <c r="N26" s="137"/>
      <c r="O26" s="137"/>
      <c r="P26" s="137"/>
      <c r="Q26" s="136"/>
      <c r="R26" s="137"/>
      <c r="S26" s="133"/>
      <c r="Y26" s="133"/>
    </row>
    <row r="27" spans="1:25" ht="15" x14ac:dyDescent="0.2">
      <c r="A27" s="47"/>
      <c r="B27" s="43" t="s">
        <v>276</v>
      </c>
      <c r="C27" s="414">
        <v>9479.3651561623683</v>
      </c>
      <c r="D27" s="389">
        <v>60.671068164205401</v>
      </c>
      <c r="E27" s="414">
        <v>10645.507482936213</v>
      </c>
      <c r="F27" s="389">
        <v>59.181162346777548</v>
      </c>
      <c r="G27" s="389">
        <v>1.5183917906394022</v>
      </c>
      <c r="H27" s="389">
        <v>12.30190321358975</v>
      </c>
      <c r="I27" s="414">
        <v>1166.1423267738446</v>
      </c>
      <c r="J27" s="424">
        <v>12</v>
      </c>
      <c r="K27" s="48"/>
      <c r="L27" s="137"/>
      <c r="M27" s="137"/>
      <c r="N27" s="137"/>
      <c r="O27" s="137"/>
      <c r="P27" s="137"/>
      <c r="Q27" s="136"/>
      <c r="R27" s="137"/>
      <c r="S27" s="133"/>
      <c r="Y27" s="133"/>
    </row>
    <row r="28" spans="1:25" ht="15" x14ac:dyDescent="0.2">
      <c r="A28" s="47"/>
      <c r="B28" s="43" t="s">
        <v>284</v>
      </c>
      <c r="C28" s="414">
        <v>7358.4219798636386</v>
      </c>
      <c r="D28" s="389">
        <v>67.003140021895874</v>
      </c>
      <c r="E28" s="414">
        <v>8946.2432311627781</v>
      </c>
      <c r="F28" s="389">
        <v>73.042482292332465</v>
      </c>
      <c r="G28" s="389">
        <v>1.2760220497740151</v>
      </c>
      <c r="H28" s="389">
        <v>21.578284795900828</v>
      </c>
      <c r="I28" s="414">
        <v>1587.8212512991395</v>
      </c>
      <c r="J28" s="424">
        <v>13</v>
      </c>
      <c r="K28" s="48"/>
      <c r="L28" s="137"/>
      <c r="M28" s="137"/>
      <c r="N28" s="137"/>
      <c r="O28" s="137"/>
      <c r="P28" s="137"/>
      <c r="Q28" s="136"/>
      <c r="R28" s="137"/>
      <c r="S28" s="133"/>
      <c r="Y28" s="133"/>
    </row>
    <row r="29" spans="1:25" ht="15" x14ac:dyDescent="0.2">
      <c r="A29" s="47"/>
      <c r="B29" s="83" t="s">
        <v>289</v>
      </c>
      <c r="C29" s="423">
        <v>7165.1140996016675</v>
      </c>
      <c r="D29" s="77">
        <v>58.354290357957275</v>
      </c>
      <c r="E29" s="423">
        <v>7721.1720988106945</v>
      </c>
      <c r="F29" s="73">
        <v>53.437415037805579</v>
      </c>
      <c r="G29" s="389">
        <v>1.1012875006419656</v>
      </c>
      <c r="H29" s="389">
        <v>7.760630067844132</v>
      </c>
      <c r="I29" s="414">
        <v>556.057999209027</v>
      </c>
      <c r="J29" s="424">
        <v>14</v>
      </c>
      <c r="K29" s="48"/>
      <c r="L29" s="137"/>
      <c r="M29" s="137"/>
      <c r="N29" s="137"/>
      <c r="O29" s="137"/>
      <c r="P29" s="137"/>
      <c r="Q29" s="136"/>
      <c r="R29" s="137"/>
      <c r="S29" s="133"/>
      <c r="Y29" s="133"/>
    </row>
    <row r="30" spans="1:25" ht="15" x14ac:dyDescent="0.2">
      <c r="A30" s="47"/>
      <c r="B30" s="43" t="s">
        <v>287</v>
      </c>
      <c r="C30" s="414">
        <v>7020.3328883195409</v>
      </c>
      <c r="D30" s="389">
        <v>58.521556183788213</v>
      </c>
      <c r="E30" s="414">
        <v>7317.5193389777824</v>
      </c>
      <c r="F30" s="389">
        <v>52.746481215157573</v>
      </c>
      <c r="G30" s="389">
        <v>1.0437136331883321</v>
      </c>
      <c r="H30" s="389">
        <v>4.233224483595377</v>
      </c>
      <c r="I30" s="414">
        <v>297.18645065824148</v>
      </c>
      <c r="J30" s="424">
        <v>15</v>
      </c>
      <c r="K30" s="48"/>
      <c r="L30" s="137"/>
      <c r="M30" s="137"/>
      <c r="N30" s="137"/>
      <c r="O30" s="137"/>
      <c r="P30" s="137"/>
      <c r="Q30" s="136"/>
      <c r="R30" s="137"/>
      <c r="S30" s="133"/>
      <c r="Y30" s="133"/>
    </row>
    <row r="31" spans="1:25" ht="15" x14ac:dyDescent="0.2">
      <c r="A31" s="47"/>
      <c r="B31" s="43" t="s">
        <v>288</v>
      </c>
      <c r="C31" s="414">
        <v>5115.7673087617386</v>
      </c>
      <c r="D31" s="389">
        <v>58.170394402614235</v>
      </c>
      <c r="E31" s="414">
        <v>5450.3619849315137</v>
      </c>
      <c r="F31" s="389">
        <v>56.745049296419396</v>
      </c>
      <c r="G31" s="389">
        <v>0.77739693548648803</v>
      </c>
      <c r="H31" s="389">
        <v>6.5404592503008674</v>
      </c>
      <c r="I31" s="414">
        <v>334.59467616977508</v>
      </c>
      <c r="J31" s="424">
        <v>16</v>
      </c>
      <c r="K31" s="48"/>
      <c r="L31" s="137"/>
      <c r="M31" s="137"/>
      <c r="N31" s="137"/>
      <c r="O31" s="137"/>
      <c r="P31" s="137"/>
      <c r="Q31" s="136"/>
      <c r="R31" s="137"/>
      <c r="S31" s="133"/>
      <c r="Y31" s="133"/>
    </row>
    <row r="32" spans="1:25" ht="15" x14ac:dyDescent="0.2">
      <c r="A32" s="47"/>
      <c r="B32" s="43" t="s">
        <v>263</v>
      </c>
      <c r="C32" s="414">
        <v>3980.3689048683373</v>
      </c>
      <c r="D32" s="389">
        <v>35.901482037795553</v>
      </c>
      <c r="E32" s="414">
        <v>3089.7281057337013</v>
      </c>
      <c r="F32" s="389">
        <v>23.814768812472799</v>
      </c>
      <c r="G32" s="389">
        <v>0.44069461212382799</v>
      </c>
      <c r="H32" s="389">
        <v>-22.375835517288479</v>
      </c>
      <c r="I32" s="414">
        <v>-890.64079913463593</v>
      </c>
      <c r="J32" s="424">
        <v>17</v>
      </c>
      <c r="K32" s="48"/>
      <c r="L32" s="137"/>
      <c r="M32" s="137"/>
      <c r="N32" s="137"/>
      <c r="O32" s="137"/>
      <c r="P32" s="137"/>
      <c r="Q32" s="136"/>
      <c r="R32" s="137"/>
      <c r="S32" s="133"/>
      <c r="Y32" s="133"/>
    </row>
    <row r="33" spans="1:25" ht="15" x14ac:dyDescent="0.2">
      <c r="A33" s="47"/>
      <c r="B33" s="43" t="s">
        <v>286</v>
      </c>
      <c r="C33" s="414">
        <v>2701.2202873540205</v>
      </c>
      <c r="D33" s="389">
        <v>47.972333171284113</v>
      </c>
      <c r="E33" s="414">
        <v>2936.3225323717011</v>
      </c>
      <c r="F33" s="389">
        <v>46.660138763215244</v>
      </c>
      <c r="G33" s="389">
        <v>0.41881404291615454</v>
      </c>
      <c r="H33" s="389">
        <v>8.7035569116051157</v>
      </c>
      <c r="I33" s="414">
        <v>235.10224501768062</v>
      </c>
      <c r="J33" s="424">
        <v>18</v>
      </c>
      <c r="K33" s="48"/>
      <c r="L33" s="137"/>
      <c r="M33" s="137"/>
      <c r="N33" s="137"/>
      <c r="O33" s="137"/>
      <c r="P33" s="137"/>
      <c r="Q33" s="136"/>
      <c r="R33" s="137"/>
      <c r="S33" s="133"/>
      <c r="Y33" s="133"/>
    </row>
    <row r="34" spans="1:25" ht="13.9" customHeight="1" x14ac:dyDescent="0.2">
      <c r="A34" s="47"/>
      <c r="B34" s="43" t="s">
        <v>258</v>
      </c>
      <c r="C34" s="547">
        <v>3705.8520825060868</v>
      </c>
      <c r="D34" s="530">
        <v>45.74939127608468</v>
      </c>
      <c r="E34" s="547">
        <v>2269.3552574273976</v>
      </c>
      <c r="F34" s="530">
        <v>23.242065315799522</v>
      </c>
      <c r="G34" s="530">
        <v>0.32368305582851609</v>
      </c>
      <c r="H34" s="530">
        <v>-38.76292936406832</v>
      </c>
      <c r="I34" s="547">
        <v>-1436.4968250786892</v>
      </c>
      <c r="J34" s="548">
        <v>19</v>
      </c>
      <c r="K34" s="48"/>
      <c r="L34" s="137"/>
      <c r="M34" s="137"/>
      <c r="N34" s="136"/>
      <c r="O34" s="136"/>
      <c r="P34" s="136"/>
      <c r="Q34" s="174"/>
      <c r="R34" s="174"/>
      <c r="S34" s="136"/>
      <c r="T34" s="137"/>
      <c r="U34" s="137"/>
      <c r="V34" s="137"/>
    </row>
    <row r="35" spans="1:25" ht="13.9" customHeight="1" x14ac:dyDescent="0.2">
      <c r="A35" s="47"/>
      <c r="B35" s="43" t="s">
        <v>267</v>
      </c>
      <c r="C35" s="414">
        <v>4041.9783586651442</v>
      </c>
      <c r="D35" s="389">
        <v>55.00397347898334</v>
      </c>
      <c r="E35" s="414">
        <v>2016.0541874972037</v>
      </c>
      <c r="F35" s="389">
        <v>22.7468598386297</v>
      </c>
      <c r="G35" s="389">
        <v>0.28755417556999585</v>
      </c>
      <c r="H35" s="389">
        <v>-50.122093474963535</v>
      </c>
      <c r="I35" s="414">
        <v>-2025.9241711679406</v>
      </c>
      <c r="J35" s="424">
        <v>20</v>
      </c>
      <c r="K35" s="48"/>
      <c r="L35" s="137"/>
      <c r="M35" s="137"/>
      <c r="N35" s="136"/>
      <c r="O35" s="136"/>
      <c r="P35" s="136"/>
      <c r="Q35" s="174"/>
      <c r="R35" s="174"/>
      <c r="S35" s="136"/>
      <c r="T35" s="137"/>
      <c r="U35" s="137"/>
      <c r="V35" s="137"/>
    </row>
    <row r="36" spans="1:25" ht="15" x14ac:dyDescent="0.2">
      <c r="A36" s="47"/>
      <c r="B36" s="83"/>
      <c r="C36" s="242"/>
      <c r="D36" s="243"/>
      <c r="E36" s="242"/>
      <c r="F36" s="322"/>
      <c r="G36" s="322"/>
      <c r="H36" s="322"/>
      <c r="I36" s="146"/>
      <c r="J36" s="245"/>
      <c r="K36" s="48"/>
      <c r="L36" s="137"/>
      <c r="M36" s="137"/>
      <c r="N36" s="136"/>
      <c r="O36" s="136"/>
      <c r="P36" s="136"/>
      <c r="Q36" s="174"/>
      <c r="R36" s="174"/>
      <c r="S36" s="136"/>
      <c r="T36" s="137"/>
      <c r="U36" s="137"/>
      <c r="V36" s="137"/>
    </row>
    <row r="37" spans="1:25" ht="15" x14ac:dyDescent="0.2">
      <c r="A37" s="47"/>
      <c r="B37" s="80" t="s">
        <v>280</v>
      </c>
      <c r="C37" s="242"/>
      <c r="D37" s="243"/>
      <c r="E37" s="242"/>
      <c r="F37" s="322"/>
      <c r="G37" s="322"/>
      <c r="H37" s="322"/>
      <c r="I37" s="146"/>
      <c r="J37" s="245"/>
      <c r="K37" s="48"/>
      <c r="L37" s="137"/>
      <c r="M37" s="137"/>
      <c r="N37" s="136"/>
      <c r="O37" s="136"/>
      <c r="P37" s="136"/>
      <c r="Q37" s="174"/>
      <c r="R37" s="174"/>
      <c r="S37" s="136"/>
      <c r="T37" s="137"/>
      <c r="U37" s="137"/>
      <c r="V37" s="137"/>
    </row>
    <row r="38" spans="1:25" ht="15" x14ac:dyDescent="0.2">
      <c r="A38" s="47"/>
      <c r="B38" s="82" t="s">
        <v>268</v>
      </c>
      <c r="C38" s="76">
        <v>52656.366809651598</v>
      </c>
      <c r="D38" s="71">
        <v>55.674704245292361</v>
      </c>
      <c r="E38" s="76">
        <v>52513.312743775001</v>
      </c>
      <c r="F38" s="69">
        <v>51.080007727003128</v>
      </c>
      <c r="G38" s="69">
        <v>60.012790432139504</v>
      </c>
      <c r="H38" s="69">
        <v>-0.27167477466443213</v>
      </c>
      <c r="I38" s="41">
        <v>-143.05406587659672</v>
      </c>
      <c r="J38" s="75">
        <v>1</v>
      </c>
      <c r="K38" s="48"/>
      <c r="L38" s="137"/>
      <c r="M38" s="137"/>
      <c r="N38" s="136"/>
      <c r="O38" s="136"/>
      <c r="P38" s="136"/>
      <c r="Q38" s="174"/>
      <c r="R38" s="174"/>
      <c r="S38" s="136"/>
      <c r="T38" s="137"/>
      <c r="U38" s="137"/>
      <c r="V38" s="137"/>
    </row>
    <row r="39" spans="1:25" ht="15" x14ac:dyDescent="0.2">
      <c r="A39" s="47"/>
      <c r="B39" s="82" t="s">
        <v>270</v>
      </c>
      <c r="C39" s="76">
        <v>8070.9380514216155</v>
      </c>
      <c r="D39" s="71">
        <v>49.053910177854654</v>
      </c>
      <c r="E39" s="76">
        <v>6716.6185372419523</v>
      </c>
      <c r="F39" s="69">
        <v>36.987821671242074</v>
      </c>
      <c r="G39" s="69">
        <v>7.6758254169730842</v>
      </c>
      <c r="H39" s="69">
        <v>-16.780199594533041</v>
      </c>
      <c r="I39" s="41">
        <v>-1354.3195141796632</v>
      </c>
      <c r="J39" s="75">
        <v>2</v>
      </c>
      <c r="K39" s="48"/>
      <c r="L39" s="137"/>
      <c r="M39" s="137"/>
      <c r="N39" s="136"/>
      <c r="O39" s="136"/>
      <c r="P39" s="136"/>
      <c r="Q39" s="174"/>
      <c r="R39" s="174"/>
      <c r="S39" s="136"/>
      <c r="T39" s="137"/>
      <c r="U39" s="137"/>
      <c r="V39" s="137"/>
    </row>
    <row r="40" spans="1:25" ht="13.9" customHeight="1" x14ac:dyDescent="0.2">
      <c r="A40" s="47"/>
      <c r="B40" s="82" t="s">
        <v>277</v>
      </c>
      <c r="C40" s="41">
        <v>10502.071286965334</v>
      </c>
      <c r="D40" s="69">
        <v>45.810748290660833</v>
      </c>
      <c r="E40" s="41">
        <v>5763.2087098336096</v>
      </c>
      <c r="F40" s="69">
        <v>22.572492205242938</v>
      </c>
      <c r="G40" s="69">
        <v>6.5862581971830565</v>
      </c>
      <c r="H40" s="69">
        <v>-45.123123312002008</v>
      </c>
      <c r="I40" s="41">
        <v>-4738.8625771317247</v>
      </c>
      <c r="J40" s="75">
        <v>3</v>
      </c>
      <c r="K40" s="48"/>
      <c r="M40" s="137"/>
      <c r="N40" s="136"/>
      <c r="O40" s="136"/>
      <c r="P40" s="136"/>
      <c r="Q40" s="174"/>
      <c r="R40" s="174"/>
      <c r="S40" s="136"/>
      <c r="T40" s="137"/>
      <c r="U40" s="137"/>
      <c r="V40" s="137"/>
    </row>
    <row r="41" spans="1:25" ht="13.9" customHeight="1" x14ac:dyDescent="0.2">
      <c r="A41" s="47"/>
      <c r="B41" s="100" t="s">
        <v>269</v>
      </c>
      <c r="C41" s="40">
        <v>7513.4411087565268</v>
      </c>
      <c r="D41" s="70">
        <v>42.787129115651901</v>
      </c>
      <c r="E41" s="40">
        <v>5341.8375424940987</v>
      </c>
      <c r="F41" s="70">
        <v>26.300219302341542</v>
      </c>
      <c r="G41" s="70">
        <v>6.1047106002322291</v>
      </c>
      <c r="H41" s="70">
        <v>-28.902915918666572</v>
      </c>
      <c r="I41" s="40">
        <v>-2171.6035662624281</v>
      </c>
      <c r="J41" s="67">
        <v>4</v>
      </c>
      <c r="K41" s="48"/>
      <c r="L41" s="137"/>
      <c r="M41" s="137"/>
      <c r="N41" s="136"/>
      <c r="O41" s="136"/>
      <c r="P41" s="136"/>
      <c r="Q41" s="174"/>
      <c r="R41" s="174"/>
      <c r="S41" s="136"/>
      <c r="T41" s="137"/>
      <c r="U41" s="137"/>
      <c r="V41" s="137"/>
    </row>
    <row r="42" spans="1:25" ht="15" x14ac:dyDescent="0.2">
      <c r="A42" s="47"/>
      <c r="B42" s="82" t="s">
        <v>273</v>
      </c>
      <c r="C42" s="76">
        <v>6339.0229334973537</v>
      </c>
      <c r="D42" s="71">
        <v>44.769682849057425</v>
      </c>
      <c r="E42" s="76">
        <v>5248.1801930958163</v>
      </c>
      <c r="F42" s="69">
        <v>33.294297995910313</v>
      </c>
      <c r="G42" s="69">
        <v>5.9976779529244277</v>
      </c>
      <c r="H42" s="69">
        <v>-17.208373464579019</v>
      </c>
      <c r="I42" s="41">
        <v>-1090.8427404015374</v>
      </c>
      <c r="J42" s="75">
        <v>5</v>
      </c>
      <c r="K42" s="48"/>
      <c r="L42" s="137"/>
      <c r="M42" s="137"/>
      <c r="N42" s="136"/>
      <c r="O42" s="136"/>
      <c r="P42" s="136"/>
      <c r="Q42" s="174"/>
      <c r="R42" s="174"/>
      <c r="S42" s="136"/>
      <c r="T42" s="137"/>
      <c r="U42" s="137"/>
      <c r="V42" s="137"/>
    </row>
    <row r="43" spans="1:25" ht="13.9" customHeight="1" x14ac:dyDescent="0.2">
      <c r="A43" s="47"/>
      <c r="B43" s="82" t="s">
        <v>278</v>
      </c>
      <c r="C43" s="76">
        <v>6401.8356936045438</v>
      </c>
      <c r="D43" s="71">
        <v>42.757305353178829</v>
      </c>
      <c r="E43" s="76">
        <v>5055.3472675259045</v>
      </c>
      <c r="F43" s="69">
        <v>30.819650475651482</v>
      </c>
      <c r="G43" s="69">
        <v>5.7773063681587091</v>
      </c>
      <c r="H43" s="69">
        <v>-21.03284886589304</v>
      </c>
      <c r="I43" s="41">
        <v>-1346.4884260786393</v>
      </c>
      <c r="J43" s="75">
        <v>6</v>
      </c>
      <c r="K43" s="48"/>
      <c r="L43" s="137"/>
      <c r="M43" s="137"/>
      <c r="N43" s="136"/>
      <c r="O43" s="136"/>
      <c r="P43" s="136"/>
      <c r="Q43" s="174"/>
      <c r="R43" s="174"/>
      <c r="S43" s="136"/>
      <c r="T43" s="137"/>
      <c r="U43" s="137"/>
      <c r="V43" s="137"/>
    </row>
    <row r="44" spans="1:25" ht="13.9" customHeight="1" x14ac:dyDescent="0.2">
      <c r="A44" s="47"/>
      <c r="B44" s="82" t="s">
        <v>261</v>
      </c>
      <c r="C44" s="76">
        <v>5051.1906731804056</v>
      </c>
      <c r="D44" s="71">
        <v>43.301182296672607</v>
      </c>
      <c r="E44" s="76">
        <v>3179.2597772104937</v>
      </c>
      <c r="F44" s="69">
        <v>23.346010994336684</v>
      </c>
      <c r="G44" s="69">
        <v>3.6332929836288255</v>
      </c>
      <c r="H44" s="69">
        <v>-37.059200831776941</v>
      </c>
      <c r="I44" s="41">
        <v>-1871.9308959699119</v>
      </c>
      <c r="J44" s="75">
        <v>7</v>
      </c>
      <c r="K44" s="48"/>
      <c r="L44" s="137"/>
      <c r="M44" s="137"/>
      <c r="N44" s="136"/>
      <c r="O44" s="136"/>
      <c r="P44" s="136"/>
      <c r="Q44" s="174"/>
      <c r="R44" s="174"/>
      <c r="S44" s="136"/>
      <c r="T44" s="137"/>
      <c r="U44" s="137"/>
      <c r="V44" s="137"/>
    </row>
    <row r="45" spans="1:25" ht="13.9" customHeight="1" x14ac:dyDescent="0.2">
      <c r="A45" s="47"/>
      <c r="B45" s="82" t="s">
        <v>282</v>
      </c>
      <c r="C45" s="76">
        <v>2684.9340431813644</v>
      </c>
      <c r="D45" s="71">
        <v>39.48100725725682</v>
      </c>
      <c r="E45" s="76">
        <v>2006.7696681279003</v>
      </c>
      <c r="F45" s="69">
        <v>26.821300028459515</v>
      </c>
      <c r="G45" s="69">
        <v>2.2933584123048871</v>
      </c>
      <c r="H45" s="69">
        <v>-25.258139088210552</v>
      </c>
      <c r="I45" s="41">
        <v>-678.16437505346403</v>
      </c>
      <c r="J45" s="75">
        <v>8</v>
      </c>
      <c r="K45" s="48"/>
      <c r="L45" s="137"/>
      <c r="M45" s="137"/>
      <c r="N45" s="136"/>
      <c r="O45" s="136"/>
      <c r="P45" s="136"/>
      <c r="Q45" s="174"/>
      <c r="R45" s="174"/>
      <c r="S45" s="136"/>
      <c r="T45" s="137"/>
      <c r="U45" s="137"/>
      <c r="V45" s="137"/>
    </row>
    <row r="46" spans="1:25" ht="13.9" customHeight="1" x14ac:dyDescent="0.2">
      <c r="A46" s="47"/>
      <c r="B46" s="81" t="s">
        <v>283</v>
      </c>
      <c r="C46" s="76">
        <v>1543.1066222297293</v>
      </c>
      <c r="D46" s="71">
        <v>44.832841881412129</v>
      </c>
      <c r="E46" s="76">
        <v>636</v>
      </c>
      <c r="F46" s="69">
        <v>29.664179104477611</v>
      </c>
      <c r="G46" s="69">
        <v>0.72682778367215517</v>
      </c>
      <c r="H46" s="69">
        <v>-58.784442316694573</v>
      </c>
      <c r="I46" s="41">
        <v>-907.10662222972928</v>
      </c>
      <c r="J46" s="75">
        <v>9</v>
      </c>
      <c r="K46" s="48"/>
      <c r="L46" s="137"/>
      <c r="M46" s="137"/>
      <c r="N46" s="136"/>
      <c r="O46" s="136"/>
      <c r="P46" s="136"/>
      <c r="Q46" s="174"/>
      <c r="R46" s="174"/>
      <c r="S46" s="136"/>
      <c r="T46" s="137"/>
      <c r="U46" s="137"/>
      <c r="V46" s="137"/>
    </row>
    <row r="47" spans="1:25" ht="15" x14ac:dyDescent="0.2">
      <c r="A47" s="47"/>
      <c r="B47" s="82" t="s">
        <v>285</v>
      </c>
      <c r="C47" s="41">
        <v>989.86661632657524</v>
      </c>
      <c r="D47" s="69">
        <v>27.518804447382312</v>
      </c>
      <c r="E47" s="41">
        <v>570</v>
      </c>
      <c r="F47" s="69">
        <v>16.211604095563139</v>
      </c>
      <c r="G47" s="69">
        <v>0.65140225895145987</v>
      </c>
      <c r="H47" s="69">
        <v>-42.41648414053126</v>
      </c>
      <c r="I47" s="41">
        <v>-419.86661632657524</v>
      </c>
      <c r="J47" s="75">
        <v>10</v>
      </c>
      <c r="K47" s="48"/>
      <c r="L47" s="137"/>
      <c r="M47" s="137"/>
      <c r="N47" s="136"/>
      <c r="O47" s="136"/>
      <c r="P47" s="136"/>
      <c r="Q47" s="174"/>
      <c r="R47" s="174"/>
      <c r="S47" s="136"/>
      <c r="T47" s="137"/>
      <c r="U47" s="137"/>
      <c r="V47" s="137"/>
    </row>
    <row r="48" spans="1:25" ht="15" x14ac:dyDescent="0.2">
      <c r="A48" s="47"/>
      <c r="B48" s="82" t="s">
        <v>290</v>
      </c>
      <c r="C48" s="76">
        <v>1029.5486865530218</v>
      </c>
      <c r="D48" s="71">
        <v>37.190556619905038</v>
      </c>
      <c r="E48" s="76">
        <v>473</v>
      </c>
      <c r="F48" s="69">
        <v>20.02540220152413</v>
      </c>
      <c r="G48" s="69">
        <v>0.54054959383165002</v>
      </c>
      <c r="H48" s="69">
        <v>-54.05753936866973</v>
      </c>
      <c r="I48" s="41">
        <v>-556.54868655302175</v>
      </c>
      <c r="J48" s="75">
        <v>11</v>
      </c>
      <c r="K48" s="48"/>
      <c r="L48" s="137"/>
      <c r="M48" s="137"/>
      <c r="N48" s="136"/>
      <c r="O48" s="136"/>
      <c r="P48" s="136"/>
      <c r="Q48" s="174"/>
      <c r="R48" s="174"/>
      <c r="S48" s="136"/>
      <c r="T48" s="137"/>
      <c r="U48" s="137"/>
      <c r="V48" s="137"/>
    </row>
    <row r="49" spans="1:19" x14ac:dyDescent="0.2">
      <c r="A49" s="47"/>
      <c r="B49" s="43"/>
      <c r="C49" s="43"/>
      <c r="D49" s="43"/>
      <c r="E49" s="43"/>
      <c r="F49" s="43"/>
      <c r="G49" s="43"/>
      <c r="H49" s="43"/>
      <c r="I49" s="43"/>
      <c r="J49" s="43"/>
      <c r="K49" s="48"/>
      <c r="L49" s="137"/>
      <c r="M49" s="137"/>
      <c r="N49" s="137"/>
      <c r="O49" s="137"/>
      <c r="P49" s="137"/>
      <c r="Q49" s="137"/>
      <c r="R49" s="137"/>
      <c r="S49" s="133"/>
    </row>
    <row r="50" spans="1:19" x14ac:dyDescent="0.2">
      <c r="A50" s="47"/>
      <c r="B50" s="43"/>
      <c r="C50" s="43"/>
      <c r="D50" s="43"/>
      <c r="E50" s="43"/>
      <c r="F50" s="43"/>
      <c r="G50" s="43"/>
      <c r="H50" s="43"/>
      <c r="I50" s="43"/>
      <c r="J50" s="43"/>
      <c r="K50" s="48"/>
      <c r="L50" s="133"/>
      <c r="M50" s="133"/>
      <c r="N50" s="133"/>
      <c r="O50" s="133"/>
      <c r="P50" s="133"/>
      <c r="Q50" s="133"/>
      <c r="R50" s="133"/>
      <c r="S50" s="133"/>
    </row>
    <row r="51" spans="1:19" x14ac:dyDescent="0.2">
      <c r="A51" s="188" t="s">
        <v>135</v>
      </c>
      <c r="B51" s="189"/>
      <c r="C51" s="189"/>
      <c r="D51" s="50"/>
      <c r="E51" s="50"/>
      <c r="F51" s="50"/>
      <c r="G51" s="50"/>
      <c r="H51" s="50"/>
      <c r="I51" s="50"/>
      <c r="J51" s="50"/>
      <c r="K51" s="51"/>
    </row>
  </sheetData>
  <sortState ref="B38:L48">
    <sortCondition descending="1" ref="E38:E48"/>
  </sortState>
  <mergeCells count="8">
    <mergeCell ref="C8:J8"/>
    <mergeCell ref="C10:J10"/>
    <mergeCell ref="C12:D12"/>
    <mergeCell ref="E12:F12"/>
    <mergeCell ref="G12:G13"/>
    <mergeCell ref="H12:I12"/>
    <mergeCell ref="J12:J13"/>
    <mergeCell ref="C9:J9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50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V56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42578125" style="13" customWidth="1"/>
    <col min="3" max="10" width="11.85546875" style="13" customWidth="1"/>
    <col min="11" max="11" width="1.85546875" style="13" customWidth="1"/>
    <col min="12" max="12" width="6.28515625" style="13" customWidth="1"/>
    <col min="13" max="13" width="11.42578125" style="13"/>
    <col min="14" max="14" width="23.5703125" style="13" customWidth="1"/>
    <col min="15" max="15" width="17.140625" style="13" customWidth="1"/>
    <col min="16" max="16" width="19.140625" style="13" customWidth="1"/>
    <col min="17" max="17" width="14.5703125" style="13" customWidth="1"/>
    <col min="18" max="16384" width="11.42578125" style="13"/>
  </cols>
  <sheetData>
    <row r="1" spans="1:22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  <c r="L1" s="43"/>
    </row>
    <row r="2" spans="1:22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  <c r="L2" s="43"/>
    </row>
    <row r="3" spans="1:22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  <c r="L3" s="43"/>
    </row>
    <row r="4" spans="1:22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  <c r="L4" s="43"/>
    </row>
    <row r="5" spans="1:22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43"/>
      <c r="M5" s="192"/>
      <c r="N5" s="137"/>
      <c r="O5" s="137"/>
      <c r="P5" s="137"/>
      <c r="Q5" s="137"/>
      <c r="R5" s="137"/>
      <c r="S5" s="137"/>
      <c r="T5" s="137"/>
      <c r="U5" s="137"/>
      <c r="V5" s="137"/>
    </row>
    <row r="6" spans="1:22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  <c r="L6" s="43"/>
      <c r="M6" s="137"/>
      <c r="N6" s="137"/>
      <c r="O6" s="137"/>
      <c r="P6" s="137"/>
      <c r="Q6" s="137"/>
      <c r="R6" s="137"/>
      <c r="S6" s="137"/>
      <c r="T6" s="137"/>
      <c r="U6" s="137"/>
      <c r="V6" s="137"/>
    </row>
    <row r="7" spans="1:22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  <c r="L7" s="43"/>
      <c r="M7" s="137"/>
      <c r="N7" s="137"/>
      <c r="O7" s="137"/>
      <c r="P7" s="137"/>
      <c r="Q7" s="137"/>
      <c r="R7" s="137"/>
      <c r="S7" s="137"/>
      <c r="T7" s="137"/>
      <c r="U7" s="137"/>
      <c r="V7" s="137"/>
    </row>
    <row r="8" spans="1:22" ht="15" x14ac:dyDescent="0.25">
      <c r="A8" s="47"/>
      <c r="B8" s="58"/>
      <c r="C8" s="581" t="s">
        <v>318</v>
      </c>
      <c r="D8" s="581"/>
      <c r="E8" s="581"/>
      <c r="F8" s="581"/>
      <c r="G8" s="581"/>
      <c r="H8" s="581"/>
      <c r="I8" s="581"/>
      <c r="J8" s="581"/>
      <c r="K8" s="48"/>
      <c r="L8" s="43"/>
      <c r="M8" s="137"/>
      <c r="N8" s="193"/>
      <c r="O8" s="194"/>
      <c r="P8" s="194"/>
      <c r="Q8" s="194"/>
      <c r="R8" s="194"/>
      <c r="S8" s="137"/>
      <c r="T8" s="137"/>
      <c r="U8" s="137"/>
      <c r="V8" s="137"/>
    </row>
    <row r="9" spans="1:22" ht="15" x14ac:dyDescent="0.25">
      <c r="A9" s="47"/>
      <c r="B9" s="43"/>
      <c r="C9" s="581" t="s">
        <v>104</v>
      </c>
      <c r="D9" s="581"/>
      <c r="E9" s="581"/>
      <c r="F9" s="581"/>
      <c r="G9" s="581"/>
      <c r="H9" s="581"/>
      <c r="I9" s="581"/>
      <c r="J9" s="581"/>
      <c r="K9" s="48"/>
      <c r="L9" s="43"/>
      <c r="M9" s="137"/>
      <c r="N9" s="137"/>
      <c r="O9" s="137"/>
      <c r="P9" s="137"/>
      <c r="Q9" s="137"/>
      <c r="R9" s="137"/>
      <c r="S9" s="137"/>
      <c r="T9" s="137"/>
      <c r="U9" s="137"/>
      <c r="V9" s="137"/>
    </row>
    <row r="10" spans="1:22" ht="15" x14ac:dyDescent="0.25">
      <c r="A10" s="47"/>
      <c r="B10" s="90"/>
      <c r="C10" s="90"/>
      <c r="D10" s="90"/>
      <c r="E10" s="90"/>
      <c r="F10" s="90"/>
      <c r="G10" s="90"/>
      <c r="H10" s="90"/>
      <c r="I10" s="90"/>
      <c r="J10" s="90"/>
      <c r="K10" s="48"/>
      <c r="L10" s="43"/>
      <c r="M10" s="137"/>
      <c r="N10" s="137"/>
      <c r="O10" s="137"/>
      <c r="P10" s="137"/>
      <c r="Q10" s="137"/>
      <c r="R10" s="137"/>
      <c r="S10" s="137"/>
      <c r="T10" s="137"/>
      <c r="U10" s="137"/>
      <c r="V10" s="137"/>
    </row>
    <row r="11" spans="1:22" s="104" customFormat="1" ht="45" customHeight="1" x14ac:dyDescent="0.25">
      <c r="A11" s="101"/>
      <c r="B11" s="102"/>
      <c r="C11" s="602" t="s">
        <v>79</v>
      </c>
      <c r="D11" s="602"/>
      <c r="E11" s="602" t="s">
        <v>80</v>
      </c>
      <c r="F11" s="602"/>
      <c r="G11" s="602" t="s">
        <v>81</v>
      </c>
      <c r="H11" s="602"/>
      <c r="I11" s="602" t="s">
        <v>82</v>
      </c>
      <c r="J11" s="602"/>
      <c r="K11" s="103"/>
      <c r="L11" s="102"/>
      <c r="M11" s="250"/>
      <c r="N11" s="250"/>
      <c r="O11" s="250"/>
      <c r="P11" s="250"/>
      <c r="Q11" s="250"/>
      <c r="R11" s="250"/>
      <c r="S11" s="250"/>
      <c r="T11" s="250"/>
      <c r="U11" s="250"/>
      <c r="V11" s="250"/>
    </row>
    <row r="12" spans="1:22" ht="46.5" customHeight="1" x14ac:dyDescent="0.2">
      <c r="A12" s="47"/>
      <c r="B12" s="43"/>
      <c r="C12" s="14" t="s">
        <v>33</v>
      </c>
      <c r="D12" s="367" t="s">
        <v>309</v>
      </c>
      <c r="E12" s="14" t="s">
        <v>33</v>
      </c>
      <c r="F12" s="367" t="s">
        <v>309</v>
      </c>
      <c r="G12" s="14" t="s">
        <v>33</v>
      </c>
      <c r="H12" s="367" t="s">
        <v>309</v>
      </c>
      <c r="I12" s="14" t="s">
        <v>33</v>
      </c>
      <c r="J12" s="367" t="s">
        <v>309</v>
      </c>
      <c r="K12" s="48"/>
      <c r="L12" s="43"/>
      <c r="M12" s="128"/>
      <c r="N12" s="128"/>
      <c r="O12" s="128"/>
      <c r="P12" s="128"/>
      <c r="Q12" s="128"/>
      <c r="R12" s="128"/>
      <c r="S12" s="128"/>
      <c r="T12" s="128"/>
      <c r="U12" s="128"/>
      <c r="V12" s="128"/>
    </row>
    <row r="13" spans="1:22" ht="15" customHeight="1" x14ac:dyDescent="0.2">
      <c r="A13" s="47"/>
      <c r="B13" s="43"/>
      <c r="C13" s="49"/>
      <c r="D13" s="49"/>
      <c r="E13" s="49"/>
      <c r="F13" s="49"/>
      <c r="G13" s="49"/>
      <c r="H13" s="49"/>
      <c r="I13" s="49"/>
      <c r="J13" s="49"/>
      <c r="K13" s="48"/>
      <c r="L13" s="43"/>
      <c r="M13" s="128"/>
      <c r="N13" s="128"/>
      <c r="O13" s="128"/>
      <c r="P13" s="128"/>
      <c r="Q13" s="128"/>
      <c r="R13" s="128"/>
      <c r="S13" s="128"/>
      <c r="T13" s="128"/>
      <c r="U13" s="128"/>
      <c r="V13" s="128"/>
    </row>
    <row r="14" spans="1:22" ht="15" x14ac:dyDescent="0.2">
      <c r="A14" s="47"/>
      <c r="B14" s="39" t="s">
        <v>281</v>
      </c>
      <c r="C14" s="146"/>
      <c r="D14" s="322"/>
      <c r="E14" s="146"/>
      <c r="F14" s="322"/>
      <c r="G14" s="334"/>
      <c r="H14" s="322"/>
      <c r="I14" s="334"/>
      <c r="J14" s="322"/>
      <c r="K14" s="48"/>
      <c r="L14" s="43"/>
      <c r="M14" s="162"/>
      <c r="N14" s="251"/>
      <c r="O14" s="128"/>
      <c r="P14" s="128"/>
      <c r="Q14" s="128"/>
      <c r="R14" s="128"/>
      <c r="S14" s="128"/>
      <c r="T14" s="128"/>
      <c r="U14" s="128"/>
      <c r="V14" s="128"/>
    </row>
    <row r="15" spans="1:22" ht="13.9" customHeight="1" x14ac:dyDescent="0.2">
      <c r="A15" s="47"/>
      <c r="B15" s="43" t="s">
        <v>258</v>
      </c>
      <c r="C15" s="544">
        <v>2753.6767090367034</v>
      </c>
      <c r="D15" s="147">
        <v>53.341100143193209</v>
      </c>
      <c r="E15" s="544">
        <v>2287.2307109904991</v>
      </c>
      <c r="F15" s="147">
        <v>44.305637624472872</v>
      </c>
      <c r="G15" s="549">
        <v>110.64905324169996</v>
      </c>
      <c r="H15" s="147">
        <v>2.1433678871401476</v>
      </c>
      <c r="I15" s="549">
        <v>10.835568973399997</v>
      </c>
      <c r="J15" s="147">
        <v>0.2098943451937744</v>
      </c>
      <c r="K15" s="48"/>
      <c r="L15" s="43"/>
      <c r="M15" s="162"/>
      <c r="N15" s="251"/>
      <c r="O15" s="128"/>
      <c r="P15" s="128"/>
      <c r="Q15" s="128"/>
      <c r="R15" s="128"/>
      <c r="S15" s="128"/>
      <c r="T15" s="128"/>
      <c r="U15" s="128"/>
      <c r="V15" s="128"/>
    </row>
    <row r="16" spans="1:22" x14ac:dyDescent="0.2">
      <c r="A16" s="47"/>
      <c r="B16" s="43" t="s">
        <v>259</v>
      </c>
      <c r="C16" s="76">
        <v>18591.011505851104</v>
      </c>
      <c r="D16" s="71">
        <v>74.162274753029138</v>
      </c>
      <c r="E16" s="76">
        <v>5698.3914616355951</v>
      </c>
      <c r="F16" s="71">
        <v>22.731720277572236</v>
      </c>
      <c r="G16" s="157">
        <v>683.34221432669995</v>
      </c>
      <c r="H16" s="71">
        <v>2.7259524331578309</v>
      </c>
      <c r="I16" s="157">
        <v>95.271633692600005</v>
      </c>
      <c r="J16" s="71">
        <v>0.38005253624079693</v>
      </c>
      <c r="K16" s="48"/>
      <c r="L16" s="43"/>
      <c r="M16" s="162"/>
      <c r="N16" s="251"/>
      <c r="O16" s="128"/>
      <c r="P16" s="128"/>
      <c r="Q16" s="128"/>
      <c r="R16" s="128"/>
      <c r="S16" s="128"/>
      <c r="T16" s="128"/>
      <c r="U16" s="128"/>
      <c r="V16" s="128"/>
    </row>
    <row r="17" spans="1:22" x14ac:dyDescent="0.2">
      <c r="A17" s="47"/>
      <c r="B17" s="43" t="s">
        <v>260</v>
      </c>
      <c r="C17" s="76">
        <v>51815.855736392979</v>
      </c>
      <c r="D17" s="71">
        <v>75.312067691646234</v>
      </c>
      <c r="E17" s="76">
        <v>14359.346619456001</v>
      </c>
      <c r="F17" s="71">
        <v>20.87067885386163</v>
      </c>
      <c r="G17" s="157">
        <v>2297.8872866019997</v>
      </c>
      <c r="H17" s="71">
        <v>3.3398781206424228</v>
      </c>
      <c r="I17" s="157">
        <v>328.44153917199998</v>
      </c>
      <c r="J17" s="71">
        <v>0.4773753338497318</v>
      </c>
      <c r="K17" s="48"/>
      <c r="L17" s="43"/>
      <c r="M17" s="162"/>
      <c r="N17" s="251"/>
      <c r="O17" s="128"/>
      <c r="P17" s="128"/>
      <c r="Q17" s="128"/>
      <c r="R17" s="128"/>
      <c r="S17" s="128"/>
      <c r="T17" s="128"/>
      <c r="U17" s="128"/>
      <c r="V17" s="128"/>
    </row>
    <row r="18" spans="1:22" x14ac:dyDescent="0.2">
      <c r="A18" s="47"/>
      <c r="B18" s="43" t="s">
        <v>361</v>
      </c>
      <c r="C18" s="76">
        <v>3144.8574324170922</v>
      </c>
      <c r="D18" s="71">
        <v>77.272249485955541</v>
      </c>
      <c r="E18" s="76">
        <v>826.21127154249973</v>
      </c>
      <c r="F18" s="71">
        <v>20.300825991234721</v>
      </c>
      <c r="G18" s="157">
        <v>79.252319357100006</v>
      </c>
      <c r="H18" s="71">
        <v>1.9473076682511588</v>
      </c>
      <c r="I18" s="157">
        <v>19.519641783499999</v>
      </c>
      <c r="J18" s="71">
        <v>0.47961685455859149</v>
      </c>
      <c r="K18" s="48"/>
      <c r="L18" s="43"/>
      <c r="M18" s="162"/>
      <c r="N18" s="251"/>
      <c r="O18" s="128"/>
      <c r="P18" s="128"/>
      <c r="Q18" s="128"/>
      <c r="R18" s="128"/>
      <c r="S18" s="128"/>
      <c r="T18" s="128"/>
      <c r="U18" s="128"/>
      <c r="V18" s="128"/>
    </row>
    <row r="19" spans="1:22" x14ac:dyDescent="0.2">
      <c r="A19" s="47"/>
      <c r="B19" s="43" t="s">
        <v>262</v>
      </c>
      <c r="C19" s="76">
        <v>8089.0255331924964</v>
      </c>
      <c r="D19" s="71">
        <v>78.80933940726085</v>
      </c>
      <c r="E19" s="76">
        <v>1909.1554493910992</v>
      </c>
      <c r="F19" s="71">
        <v>18.600420925226448</v>
      </c>
      <c r="G19" s="157">
        <v>223.79906395030005</v>
      </c>
      <c r="H19" s="71">
        <v>2.1804179400241668</v>
      </c>
      <c r="I19" s="157">
        <v>42.064283784700002</v>
      </c>
      <c r="J19" s="71">
        <v>0.40982172748852813</v>
      </c>
      <c r="K19" s="48"/>
      <c r="L19" s="43"/>
      <c r="M19" s="162"/>
      <c r="N19" s="251"/>
      <c r="O19" s="128"/>
      <c r="P19" s="128"/>
      <c r="Q19" s="128"/>
      <c r="R19" s="128"/>
      <c r="S19" s="128"/>
      <c r="T19" s="128"/>
      <c r="U19" s="128"/>
      <c r="V19" s="128"/>
    </row>
    <row r="20" spans="1:22" x14ac:dyDescent="0.2">
      <c r="A20" s="47"/>
      <c r="B20" s="43" t="s">
        <v>263</v>
      </c>
      <c r="C20" s="76">
        <v>3197.4001006636981</v>
      </c>
      <c r="D20" s="71">
        <v>43.846113602311235</v>
      </c>
      <c r="E20" s="76">
        <v>3344.3640067902998</v>
      </c>
      <c r="F20" s="71">
        <v>45.861437277984109</v>
      </c>
      <c r="G20" s="157">
        <v>679.83868340569973</v>
      </c>
      <c r="H20" s="71">
        <v>9.3226631655089331</v>
      </c>
      <c r="I20" s="157">
        <v>70.719921398099999</v>
      </c>
      <c r="J20" s="71">
        <v>0.96978595419571312</v>
      </c>
      <c r="K20" s="48"/>
      <c r="L20" s="43"/>
      <c r="M20" s="162"/>
      <c r="N20" s="251"/>
      <c r="O20" s="128"/>
      <c r="P20" s="128"/>
      <c r="Q20" s="128"/>
      <c r="R20" s="128"/>
      <c r="S20" s="128"/>
      <c r="T20" s="128"/>
      <c r="U20" s="128"/>
      <c r="V20" s="128"/>
    </row>
    <row r="21" spans="1:22" x14ac:dyDescent="0.2">
      <c r="A21" s="47"/>
      <c r="B21" s="43" t="s">
        <v>264</v>
      </c>
      <c r="C21" s="76">
        <v>49354.510488848966</v>
      </c>
      <c r="D21" s="71">
        <v>70.7163081022575</v>
      </c>
      <c r="E21" s="76">
        <v>18394.310326429037</v>
      </c>
      <c r="F21" s="71">
        <v>26.355802205072763</v>
      </c>
      <c r="G21" s="157">
        <v>1838.5036151460004</v>
      </c>
      <c r="H21" s="71">
        <v>2.634251394817368</v>
      </c>
      <c r="I21" s="157">
        <v>204.93680793300001</v>
      </c>
      <c r="J21" s="71">
        <v>0.2936382978523831</v>
      </c>
      <c r="K21" s="48"/>
      <c r="L21" s="43"/>
      <c r="M21" s="162"/>
      <c r="N21" s="251"/>
      <c r="O21" s="128"/>
      <c r="P21" s="128"/>
      <c r="Q21" s="128"/>
      <c r="R21" s="128"/>
      <c r="S21" s="128"/>
      <c r="T21" s="128"/>
      <c r="U21" s="128"/>
      <c r="V21" s="128"/>
    </row>
    <row r="22" spans="1:22" x14ac:dyDescent="0.2">
      <c r="A22" s="47"/>
      <c r="B22" s="43" t="s">
        <v>265</v>
      </c>
      <c r="C22" s="76">
        <v>28468.528143224041</v>
      </c>
      <c r="D22" s="71">
        <v>71.358466584093833</v>
      </c>
      <c r="E22" s="76">
        <v>10165.634151308992</v>
      </c>
      <c r="F22" s="71">
        <v>25.48091215825513</v>
      </c>
      <c r="G22" s="157">
        <v>1193.7467558839999</v>
      </c>
      <c r="H22" s="71">
        <v>2.9922143344068157</v>
      </c>
      <c r="I22" s="157">
        <v>67.186102271999999</v>
      </c>
      <c r="J22" s="71">
        <v>0.16840692324422615</v>
      </c>
      <c r="K22" s="48"/>
      <c r="L22" s="43"/>
      <c r="M22" s="162"/>
      <c r="N22" s="251"/>
      <c r="O22" s="128"/>
      <c r="P22" s="128"/>
      <c r="Q22" s="128"/>
      <c r="R22" s="128"/>
      <c r="S22" s="128"/>
      <c r="T22" s="128"/>
      <c r="U22" s="128"/>
      <c r="V22" s="128"/>
    </row>
    <row r="23" spans="1:22" x14ac:dyDescent="0.2">
      <c r="A23" s="47"/>
      <c r="B23" s="43" t="s">
        <v>266</v>
      </c>
      <c r="C23" s="76">
        <v>42640.55805572914</v>
      </c>
      <c r="D23" s="71">
        <v>69.996744712163689</v>
      </c>
      <c r="E23" s="76">
        <v>16410.715719420998</v>
      </c>
      <c r="F23" s="71">
        <v>26.939062975088468</v>
      </c>
      <c r="G23" s="157">
        <v>1611.5159646569996</v>
      </c>
      <c r="H23" s="71">
        <v>2.6453891956631277</v>
      </c>
      <c r="I23" s="157">
        <v>255.12613052799995</v>
      </c>
      <c r="J23" s="71">
        <v>0.41880311708470197</v>
      </c>
      <c r="K23" s="48"/>
      <c r="L23" s="43"/>
      <c r="M23" s="162"/>
      <c r="N23" s="251"/>
      <c r="O23" s="128"/>
      <c r="P23" s="128"/>
      <c r="Q23" s="128"/>
      <c r="R23" s="128"/>
      <c r="S23" s="128"/>
      <c r="T23" s="128"/>
      <c r="U23" s="128"/>
      <c r="V23" s="128"/>
    </row>
    <row r="24" spans="1:22" x14ac:dyDescent="0.2">
      <c r="A24" s="47"/>
      <c r="B24" s="43" t="s">
        <v>267</v>
      </c>
      <c r="C24" s="76">
        <v>2906.6451945448057</v>
      </c>
      <c r="D24" s="71">
        <v>67.084827567307713</v>
      </c>
      <c r="E24" s="76">
        <v>1221.7421661007008</v>
      </c>
      <c r="F24" s="71">
        <v>28.197580736168902</v>
      </c>
      <c r="G24" s="157">
        <v>158.20480333799995</v>
      </c>
      <c r="H24" s="71">
        <v>3.6513372778240383</v>
      </c>
      <c r="I24" s="157">
        <v>46.198572682700011</v>
      </c>
      <c r="J24" s="71">
        <v>1.066254418699361</v>
      </c>
      <c r="K24" s="48"/>
      <c r="L24" s="43"/>
      <c r="M24" s="162"/>
      <c r="N24" s="251"/>
      <c r="O24" s="128"/>
      <c r="P24" s="128"/>
      <c r="Q24" s="128"/>
      <c r="R24" s="128"/>
      <c r="S24" s="128"/>
      <c r="T24" s="128"/>
      <c r="U24" s="128"/>
      <c r="V24" s="128"/>
    </row>
    <row r="25" spans="1:22" x14ac:dyDescent="0.2">
      <c r="A25" s="47"/>
      <c r="B25" s="43" t="s">
        <v>362</v>
      </c>
      <c r="C25" s="76">
        <v>711</v>
      </c>
      <c r="D25" s="71">
        <v>64.63636363636364</v>
      </c>
      <c r="E25" s="76">
        <v>357</v>
      </c>
      <c r="F25" s="71">
        <v>32.454545454545453</v>
      </c>
      <c r="G25" s="157">
        <v>28</v>
      </c>
      <c r="H25" s="71">
        <v>2.5454545454545454</v>
      </c>
      <c r="I25" s="157">
        <v>4</v>
      </c>
      <c r="J25" s="71">
        <v>0.36363636363636365</v>
      </c>
      <c r="K25" s="48"/>
      <c r="L25" s="43"/>
      <c r="M25" s="162"/>
      <c r="N25" s="251"/>
      <c r="O25" s="128"/>
      <c r="P25" s="128"/>
      <c r="Q25" s="128"/>
      <c r="R25" s="128"/>
      <c r="S25" s="128"/>
      <c r="T25" s="128"/>
      <c r="U25" s="128"/>
      <c r="V25" s="128"/>
    </row>
    <row r="26" spans="1:22" x14ac:dyDescent="0.2">
      <c r="A26" s="47"/>
      <c r="B26" s="43" t="s">
        <v>284</v>
      </c>
      <c r="C26" s="76">
        <v>7357.8374079540899</v>
      </c>
      <c r="D26" s="71">
        <v>81.388960728413892</v>
      </c>
      <c r="E26" s="76">
        <v>1490.0742580952001</v>
      </c>
      <c r="F26" s="71">
        <v>16.482505463280201</v>
      </c>
      <c r="G26" s="157">
        <v>162.52472452890001</v>
      </c>
      <c r="H26" s="71">
        <v>1.7977725911392504</v>
      </c>
      <c r="I26" s="157">
        <v>29.901933075300001</v>
      </c>
      <c r="J26" s="71">
        <v>0.33076121716665657</v>
      </c>
      <c r="K26" s="48"/>
      <c r="L26" s="43"/>
      <c r="M26" s="162"/>
      <c r="N26" s="251"/>
      <c r="O26" s="128"/>
      <c r="P26" s="128"/>
      <c r="Q26" s="128"/>
      <c r="R26" s="128"/>
      <c r="S26" s="128"/>
      <c r="T26" s="128"/>
      <c r="U26" s="128"/>
      <c r="V26" s="128"/>
    </row>
    <row r="27" spans="1:22" x14ac:dyDescent="0.2">
      <c r="A27" s="47"/>
      <c r="B27" s="43" t="s">
        <v>271</v>
      </c>
      <c r="C27" s="76">
        <v>29296.09497822609</v>
      </c>
      <c r="D27" s="71">
        <v>64.16396094894273</v>
      </c>
      <c r="E27" s="76">
        <v>14438.239053196085</v>
      </c>
      <c r="F27" s="71">
        <v>31.622460518008218</v>
      </c>
      <c r="G27" s="157">
        <v>1804.5273063079983</v>
      </c>
      <c r="H27" s="71">
        <v>3.9522543772234235</v>
      </c>
      <c r="I27" s="157">
        <v>119.315846091</v>
      </c>
      <c r="J27" s="71">
        <v>0.26132415582564961</v>
      </c>
      <c r="K27" s="48"/>
      <c r="L27" s="43"/>
      <c r="M27" s="162"/>
      <c r="N27" s="251"/>
      <c r="O27" s="128"/>
      <c r="P27" s="128"/>
      <c r="Q27" s="128"/>
      <c r="R27" s="128"/>
      <c r="S27" s="128"/>
      <c r="T27" s="128"/>
      <c r="U27" s="128"/>
      <c r="V27" s="128"/>
    </row>
    <row r="28" spans="1:22" x14ac:dyDescent="0.2">
      <c r="A28" s="47"/>
      <c r="B28" s="43" t="s">
        <v>272</v>
      </c>
      <c r="C28" s="76">
        <v>32024.917073753619</v>
      </c>
      <c r="D28" s="71">
        <v>66.439577608067211</v>
      </c>
      <c r="E28" s="76">
        <v>13966.5527173849</v>
      </c>
      <c r="F28" s="71">
        <v>28.975308852379612</v>
      </c>
      <c r="G28" s="157">
        <v>2003.5208627279992</v>
      </c>
      <c r="H28" s="71">
        <v>4.1565472142219226</v>
      </c>
      <c r="I28" s="157">
        <v>206.57568159599995</v>
      </c>
      <c r="J28" s="71">
        <v>0.4285663253312571</v>
      </c>
      <c r="K28" s="48"/>
      <c r="L28" s="43"/>
      <c r="M28" s="162"/>
      <c r="N28" s="251"/>
      <c r="O28" s="128"/>
      <c r="P28" s="128"/>
      <c r="Q28" s="128"/>
      <c r="R28" s="128"/>
      <c r="S28" s="128"/>
      <c r="T28" s="128"/>
      <c r="U28" s="128"/>
      <c r="V28" s="128"/>
    </row>
    <row r="29" spans="1:22" x14ac:dyDescent="0.2">
      <c r="A29" s="47"/>
      <c r="B29" s="43" t="s">
        <v>363</v>
      </c>
      <c r="C29" s="76">
        <v>1548.5360867948998</v>
      </c>
      <c r="D29" s="71">
        <v>64.14632125943757</v>
      </c>
      <c r="E29" s="76">
        <v>762.01947912050002</v>
      </c>
      <c r="F29" s="71">
        <v>31.565777982471406</v>
      </c>
      <c r="G29" s="157">
        <v>73.7695881864</v>
      </c>
      <c r="H29" s="71">
        <v>3.055820102181432</v>
      </c>
      <c r="I29" s="157">
        <v>29.7432700747</v>
      </c>
      <c r="J29" s="71">
        <v>1.2320806559095849</v>
      </c>
      <c r="K29" s="48"/>
      <c r="L29" s="43"/>
      <c r="M29" s="162"/>
      <c r="N29" s="251"/>
      <c r="O29" s="128"/>
      <c r="P29" s="128"/>
      <c r="Q29" s="128"/>
      <c r="R29" s="128"/>
      <c r="S29" s="128"/>
      <c r="T29" s="128"/>
      <c r="U29" s="128"/>
      <c r="V29" s="128"/>
    </row>
    <row r="30" spans="1:22" x14ac:dyDescent="0.2">
      <c r="A30" s="47"/>
      <c r="B30" s="43" t="s">
        <v>364</v>
      </c>
      <c r="C30" s="76">
        <v>1017</v>
      </c>
      <c r="D30" s="71">
        <v>60.284528749259039</v>
      </c>
      <c r="E30" s="76">
        <v>611</v>
      </c>
      <c r="F30" s="71">
        <v>36.218138707765263</v>
      </c>
      <c r="G30" s="157">
        <v>52</v>
      </c>
      <c r="H30" s="71">
        <v>3.0823947836395971</v>
      </c>
      <c r="I30" s="157">
        <v>7</v>
      </c>
      <c r="J30" s="71">
        <v>0.41493775933609961</v>
      </c>
      <c r="K30" s="48"/>
      <c r="L30" s="43"/>
      <c r="M30" s="162"/>
      <c r="N30" s="251"/>
      <c r="O30" s="128"/>
      <c r="P30" s="128"/>
      <c r="Q30" s="128"/>
      <c r="R30" s="128"/>
      <c r="S30" s="128"/>
      <c r="T30" s="128"/>
      <c r="U30" s="128"/>
      <c r="V30" s="128"/>
    </row>
    <row r="31" spans="1:22" x14ac:dyDescent="0.2">
      <c r="A31" s="47"/>
      <c r="B31" s="43" t="s">
        <v>274</v>
      </c>
      <c r="C31" s="76">
        <v>12958.078845624483</v>
      </c>
      <c r="D31" s="71">
        <v>73.030529515737882</v>
      </c>
      <c r="E31" s="76">
        <v>4126.4545629199956</v>
      </c>
      <c r="F31" s="71">
        <v>23.256314870659892</v>
      </c>
      <c r="G31" s="157">
        <v>616.36650480899993</v>
      </c>
      <c r="H31" s="71">
        <v>3.4737844057157803</v>
      </c>
      <c r="I31" s="157">
        <v>42.4725249253</v>
      </c>
      <c r="J31" s="71">
        <v>0.23937120788645361</v>
      </c>
      <c r="K31" s="48"/>
      <c r="L31" s="43"/>
      <c r="M31" s="162"/>
      <c r="N31" s="251"/>
      <c r="O31" s="128"/>
      <c r="P31" s="128"/>
      <c r="Q31" s="128"/>
      <c r="R31" s="128"/>
      <c r="S31" s="128"/>
      <c r="T31" s="128"/>
      <c r="U31" s="128"/>
      <c r="V31" s="128"/>
    </row>
    <row r="32" spans="1:22" x14ac:dyDescent="0.2">
      <c r="A32" s="47"/>
      <c r="B32" s="43" t="s">
        <v>275</v>
      </c>
      <c r="C32" s="76">
        <v>152825.9077375514</v>
      </c>
      <c r="D32" s="71">
        <v>49.159904536723722</v>
      </c>
      <c r="E32" s="76">
        <v>147414.68418898273</v>
      </c>
      <c r="F32" s="71">
        <v>47.419262279055367</v>
      </c>
      <c r="G32" s="157">
        <v>9410.5888605089949</v>
      </c>
      <c r="H32" s="71">
        <v>3.0271284291106157</v>
      </c>
      <c r="I32" s="157">
        <v>1223.9300939929999</v>
      </c>
      <c r="J32" s="71">
        <v>0.39370475511028163</v>
      </c>
      <c r="K32" s="48"/>
      <c r="L32" s="43"/>
      <c r="M32" s="162"/>
      <c r="N32" s="251"/>
      <c r="O32" s="128"/>
      <c r="P32" s="128"/>
      <c r="Q32" s="128"/>
      <c r="R32" s="128"/>
      <c r="S32" s="128"/>
      <c r="T32" s="128"/>
      <c r="U32" s="128"/>
      <c r="V32" s="128"/>
    </row>
    <row r="33" spans="1:22" x14ac:dyDescent="0.2">
      <c r="A33" s="47"/>
      <c r="B33" s="43" t="s">
        <v>276</v>
      </c>
      <c r="C33" s="76">
        <v>9367.0783058466295</v>
      </c>
      <c r="D33" s="71">
        <v>79.600989966382301</v>
      </c>
      <c r="E33" s="76">
        <v>2117.0684893163007</v>
      </c>
      <c r="F33" s="71">
        <v>17.990748243347738</v>
      </c>
      <c r="G33" s="157">
        <v>253.38366082390004</v>
      </c>
      <c r="H33" s="71">
        <v>2.1532424075391012</v>
      </c>
      <c r="I33" s="157">
        <v>30.009507778200007</v>
      </c>
      <c r="J33" s="71">
        <v>0.25501938273085284</v>
      </c>
      <c r="K33" s="48"/>
      <c r="L33" s="43"/>
      <c r="M33" s="162"/>
      <c r="N33" s="251"/>
      <c r="O33" s="128"/>
      <c r="P33" s="128"/>
      <c r="Q33" s="128"/>
      <c r="R33" s="128"/>
      <c r="S33" s="128"/>
      <c r="T33" s="128"/>
      <c r="U33" s="128"/>
      <c r="V33" s="128"/>
    </row>
    <row r="34" spans="1:22" x14ac:dyDescent="0.2">
      <c r="A34" s="47"/>
      <c r="B34" s="43" t="s">
        <v>286</v>
      </c>
      <c r="C34" s="76">
        <v>2358.0291621520041</v>
      </c>
      <c r="D34" s="71">
        <v>69.690529740733496</v>
      </c>
      <c r="E34" s="76">
        <v>817.02674852700011</v>
      </c>
      <c r="F34" s="71">
        <v>24.14687139205332</v>
      </c>
      <c r="G34" s="157">
        <v>157.58796080260001</v>
      </c>
      <c r="H34" s="71">
        <v>4.6574438710810098</v>
      </c>
      <c r="I34" s="157">
        <v>50.928001087699982</v>
      </c>
      <c r="J34" s="71">
        <v>1.5051549961321784</v>
      </c>
      <c r="K34" s="48"/>
      <c r="L34" s="43"/>
      <c r="M34" s="162"/>
      <c r="N34" s="251"/>
      <c r="O34" s="128"/>
      <c r="P34" s="128"/>
      <c r="Q34" s="128"/>
      <c r="R34" s="128"/>
      <c r="S34" s="128"/>
      <c r="T34" s="128"/>
      <c r="U34" s="128"/>
      <c r="V34" s="128"/>
    </row>
    <row r="35" spans="1:22" x14ac:dyDescent="0.2">
      <c r="A35" s="47"/>
      <c r="B35" s="43" t="s">
        <v>365</v>
      </c>
      <c r="C35" s="76">
        <v>243</v>
      </c>
      <c r="D35" s="71">
        <v>36.930091185410333</v>
      </c>
      <c r="E35" s="76">
        <v>330</v>
      </c>
      <c r="F35" s="71">
        <v>50.151975683890583</v>
      </c>
      <c r="G35" s="157">
        <v>77</v>
      </c>
      <c r="H35" s="71">
        <v>11.702127659574469</v>
      </c>
      <c r="I35" s="157">
        <v>8</v>
      </c>
      <c r="J35" s="71">
        <v>1.21580547112462</v>
      </c>
      <c r="K35" s="48"/>
      <c r="L35" s="43"/>
      <c r="M35" s="162"/>
      <c r="N35" s="251"/>
      <c r="O35" s="128"/>
      <c r="P35" s="128"/>
      <c r="Q35" s="128"/>
      <c r="R35" s="128"/>
      <c r="S35" s="128"/>
      <c r="T35" s="128"/>
      <c r="U35" s="128"/>
      <c r="V35" s="128"/>
    </row>
    <row r="36" spans="1:22" x14ac:dyDescent="0.2">
      <c r="A36" s="47"/>
      <c r="B36" s="43" t="s">
        <v>287</v>
      </c>
      <c r="C36" s="76">
        <v>5639.9997606611005</v>
      </c>
      <c r="D36" s="71">
        <v>61.777090547335114</v>
      </c>
      <c r="E36" s="76">
        <v>3030.6230719898967</v>
      </c>
      <c r="F36" s="71">
        <v>33.195582247900155</v>
      </c>
      <c r="G36" s="157">
        <v>332.78020234749994</v>
      </c>
      <c r="H36" s="71">
        <v>3.6450697810618786</v>
      </c>
      <c r="I36" s="157">
        <v>126.1945402379</v>
      </c>
      <c r="J36" s="71">
        <v>1.3822574237028447</v>
      </c>
      <c r="K36" s="48"/>
      <c r="L36" s="43"/>
      <c r="M36" s="162"/>
      <c r="N36" s="251"/>
      <c r="O36" s="128"/>
      <c r="P36" s="128"/>
      <c r="Q36" s="128"/>
      <c r="R36" s="128"/>
      <c r="S36" s="128"/>
      <c r="T36" s="128"/>
      <c r="U36" s="128"/>
      <c r="V36" s="128"/>
    </row>
    <row r="37" spans="1:22" x14ac:dyDescent="0.2">
      <c r="A37" s="47"/>
      <c r="B37" s="43" t="s">
        <v>366</v>
      </c>
      <c r="C37" s="76">
        <v>214</v>
      </c>
      <c r="D37" s="71">
        <v>49.308755760368662</v>
      </c>
      <c r="E37" s="76">
        <v>197</v>
      </c>
      <c r="F37" s="71">
        <v>45.39170506912442</v>
      </c>
      <c r="G37" s="157">
        <v>20</v>
      </c>
      <c r="H37" s="71">
        <v>4.6082949308755765</v>
      </c>
      <c r="I37" s="157">
        <v>3</v>
      </c>
      <c r="J37" s="71">
        <v>0.69124423963133641</v>
      </c>
      <c r="K37" s="48"/>
      <c r="L37" s="43"/>
      <c r="M37" s="162"/>
      <c r="N37" s="251"/>
      <c r="O37" s="128"/>
      <c r="P37" s="128"/>
      <c r="Q37" s="128"/>
      <c r="R37" s="128"/>
      <c r="S37" s="128"/>
      <c r="T37" s="128"/>
      <c r="U37" s="128"/>
      <c r="V37" s="128"/>
    </row>
    <row r="38" spans="1:22" x14ac:dyDescent="0.2">
      <c r="A38" s="47"/>
      <c r="B38" s="43" t="s">
        <v>288</v>
      </c>
      <c r="C38" s="76">
        <v>4879.4991035395096</v>
      </c>
      <c r="D38" s="71">
        <v>73.021922456232673</v>
      </c>
      <c r="E38" s="76">
        <v>1605.5523191188026</v>
      </c>
      <c r="F38" s="71">
        <v>24.027162308744632</v>
      </c>
      <c r="G38" s="157">
        <v>181.43930971980009</v>
      </c>
      <c r="H38" s="71">
        <v>2.7152473898931508</v>
      </c>
      <c r="I38" s="157">
        <v>15.7478877625</v>
      </c>
      <c r="J38" s="71">
        <v>0.23566784512955063</v>
      </c>
      <c r="K38" s="48"/>
      <c r="L38" s="43"/>
      <c r="M38" s="162"/>
      <c r="N38" s="251"/>
      <c r="O38" s="128"/>
      <c r="P38" s="128"/>
      <c r="Q38" s="128"/>
      <c r="R38" s="128"/>
      <c r="S38" s="128"/>
      <c r="T38" s="128"/>
      <c r="U38" s="128"/>
      <c r="V38" s="128"/>
    </row>
    <row r="39" spans="1:22" x14ac:dyDescent="0.2">
      <c r="A39" s="47"/>
      <c r="B39" s="83" t="s">
        <v>289</v>
      </c>
      <c r="C39" s="76">
        <v>6345.2272910501015</v>
      </c>
      <c r="D39" s="71">
        <v>68.342103592136127</v>
      </c>
      <c r="E39" s="76">
        <v>2545.4200926699987</v>
      </c>
      <c r="F39" s="71">
        <v>27.415781291889456</v>
      </c>
      <c r="G39" s="157">
        <v>367.24460443220011</v>
      </c>
      <c r="H39" s="71">
        <v>3.955456226943896</v>
      </c>
      <c r="I39" s="157">
        <v>26.614864194900001</v>
      </c>
      <c r="J39" s="71">
        <v>0.28665888903050935</v>
      </c>
      <c r="K39" s="48"/>
      <c r="L39" s="43"/>
      <c r="M39" s="162"/>
      <c r="N39" s="251"/>
      <c r="O39" s="128"/>
      <c r="P39" s="128"/>
      <c r="Q39" s="128"/>
      <c r="R39" s="128"/>
      <c r="S39" s="128"/>
      <c r="T39" s="128"/>
      <c r="U39" s="128"/>
      <c r="V39" s="128"/>
    </row>
    <row r="40" spans="1:22" x14ac:dyDescent="0.2">
      <c r="A40" s="47"/>
      <c r="B40" s="83" t="s">
        <v>279</v>
      </c>
      <c r="C40" s="76">
        <v>37255.674804123912</v>
      </c>
      <c r="D40" s="71">
        <v>58.570286499287505</v>
      </c>
      <c r="E40" s="76">
        <v>24640.554281335044</v>
      </c>
      <c r="F40" s="71">
        <v>38.737838768103252</v>
      </c>
      <c r="G40" s="157">
        <v>1392.254994545</v>
      </c>
      <c r="H40" s="71">
        <v>2.188787999124854</v>
      </c>
      <c r="I40" s="157">
        <v>320.0058743300001</v>
      </c>
      <c r="J40" s="71">
        <v>0.50308673348438226</v>
      </c>
      <c r="K40" s="48"/>
      <c r="L40" s="43"/>
      <c r="M40" s="162"/>
      <c r="N40" s="251"/>
      <c r="O40" s="128"/>
      <c r="P40" s="128"/>
      <c r="Q40" s="128"/>
      <c r="R40" s="128"/>
      <c r="S40" s="128"/>
      <c r="T40" s="128"/>
      <c r="U40" s="128"/>
      <c r="V40" s="128"/>
    </row>
    <row r="41" spans="1:22" x14ac:dyDescent="0.2">
      <c r="A41" s="47"/>
      <c r="B41" s="82"/>
      <c r="C41" s="242"/>
      <c r="D41" s="243"/>
      <c r="E41" s="242"/>
      <c r="F41" s="243"/>
      <c r="G41" s="332"/>
      <c r="H41" s="243"/>
      <c r="I41" s="332"/>
      <c r="J41" s="243"/>
      <c r="K41" s="48"/>
      <c r="L41" s="43"/>
      <c r="M41" s="162"/>
      <c r="N41" s="251"/>
      <c r="O41" s="128"/>
      <c r="P41" s="128"/>
      <c r="Q41" s="128"/>
      <c r="R41" s="128"/>
      <c r="S41" s="128"/>
      <c r="T41" s="128"/>
      <c r="U41" s="128"/>
      <c r="V41" s="128"/>
    </row>
    <row r="42" spans="1:22" ht="15" x14ac:dyDescent="0.2">
      <c r="A42" s="47"/>
      <c r="B42" s="39" t="s">
        <v>280</v>
      </c>
      <c r="C42" s="242"/>
      <c r="D42" s="243"/>
      <c r="E42" s="242"/>
      <c r="F42" s="243"/>
      <c r="G42" s="332"/>
      <c r="H42" s="243"/>
      <c r="I42" s="332"/>
      <c r="J42" s="243"/>
      <c r="K42" s="48"/>
      <c r="L42" s="43"/>
      <c r="M42" s="162"/>
      <c r="N42" s="251"/>
      <c r="O42" s="128"/>
      <c r="P42" s="128"/>
      <c r="Q42" s="128"/>
      <c r="R42" s="128"/>
      <c r="S42" s="128"/>
      <c r="T42" s="128"/>
      <c r="U42" s="128"/>
      <c r="V42" s="128"/>
    </row>
    <row r="43" spans="1:22" ht="13.9" customHeight="1" x14ac:dyDescent="0.2">
      <c r="A43" s="47"/>
      <c r="B43" s="82" t="s">
        <v>282</v>
      </c>
      <c r="C43" s="76">
        <v>2066.6712602524026</v>
      </c>
      <c r="D43" s="71">
        <v>55.337236978518746</v>
      </c>
      <c r="E43" s="76">
        <v>1522.1526010351972</v>
      </c>
      <c r="F43" s="71">
        <v>40.757192893206529</v>
      </c>
      <c r="G43" s="157">
        <v>133.17214644600003</v>
      </c>
      <c r="H43" s="71">
        <v>3.5658204420572841</v>
      </c>
      <c r="I43" s="157">
        <v>12.6885791652</v>
      </c>
      <c r="J43" s="71">
        <v>0.33974968621744622</v>
      </c>
      <c r="K43" s="48"/>
      <c r="L43" s="43"/>
      <c r="M43" s="162"/>
      <c r="N43" s="251"/>
      <c r="O43" s="128"/>
      <c r="P43" s="128"/>
      <c r="Q43" s="128"/>
      <c r="R43" s="128"/>
      <c r="S43" s="128"/>
      <c r="T43" s="128"/>
      <c r="U43" s="128"/>
      <c r="V43" s="128"/>
    </row>
    <row r="44" spans="1:22" ht="13.9" customHeight="1" x14ac:dyDescent="0.2">
      <c r="A44" s="47"/>
      <c r="B44" s="82" t="s">
        <v>261</v>
      </c>
      <c r="C44" s="76">
        <v>4491.6618542728975</v>
      </c>
      <c r="D44" s="71">
        <v>64.567879626115214</v>
      </c>
      <c r="E44" s="76">
        <v>2066.0535468743024</v>
      </c>
      <c r="F44" s="71">
        <v>29.699630347013954</v>
      </c>
      <c r="G44" s="157">
        <v>341.99902262820001</v>
      </c>
      <c r="H44" s="71">
        <v>4.9162542599461307</v>
      </c>
      <c r="I44" s="157">
        <v>56.781407096199999</v>
      </c>
      <c r="J44" s="71">
        <v>0.8162357669247059</v>
      </c>
      <c r="K44" s="48"/>
      <c r="L44" s="43"/>
      <c r="M44" s="162"/>
      <c r="N44" s="251"/>
      <c r="O44" s="128"/>
      <c r="P44" s="128"/>
      <c r="Q44" s="128"/>
      <c r="R44" s="128"/>
      <c r="S44" s="128"/>
      <c r="T44" s="128"/>
      <c r="U44" s="128"/>
      <c r="V44" s="128"/>
    </row>
    <row r="45" spans="1:22" ht="13.9" customHeight="1" x14ac:dyDescent="0.2">
      <c r="A45" s="47"/>
      <c r="B45" s="81" t="s">
        <v>283</v>
      </c>
      <c r="C45" s="76">
        <v>781</v>
      </c>
      <c r="D45" s="71">
        <v>63.187702265372167</v>
      </c>
      <c r="E45" s="76">
        <v>425</v>
      </c>
      <c r="F45" s="71">
        <v>34.385113268608414</v>
      </c>
      <c r="G45" s="157">
        <v>26</v>
      </c>
      <c r="H45" s="71">
        <v>2.1035598705501619</v>
      </c>
      <c r="I45" s="157">
        <v>4</v>
      </c>
      <c r="J45" s="71">
        <v>0.3236245954692557</v>
      </c>
      <c r="K45" s="48"/>
      <c r="L45" s="43"/>
      <c r="M45" s="162"/>
      <c r="N45" s="251"/>
      <c r="O45" s="128"/>
      <c r="P45" s="128"/>
      <c r="Q45" s="128"/>
      <c r="R45" s="128"/>
      <c r="S45" s="128"/>
      <c r="T45" s="128"/>
      <c r="U45" s="128"/>
      <c r="V45" s="128"/>
    </row>
    <row r="46" spans="1:22" x14ac:dyDescent="0.2">
      <c r="A46" s="47"/>
      <c r="B46" s="82" t="s">
        <v>268</v>
      </c>
      <c r="C46" s="76">
        <v>47670.946769687929</v>
      </c>
      <c r="D46" s="71">
        <v>80.482948057639618</v>
      </c>
      <c r="E46" s="76">
        <v>10309.764191475002</v>
      </c>
      <c r="F46" s="71">
        <v>17.405994051634973</v>
      </c>
      <c r="G46" s="157">
        <v>892.21944525200013</v>
      </c>
      <c r="H46" s="71">
        <v>1.5063357481687971</v>
      </c>
      <c r="I46" s="157">
        <v>358.18366205500001</v>
      </c>
      <c r="J46" s="71">
        <v>0.60472214255660839</v>
      </c>
      <c r="K46" s="48"/>
      <c r="L46" s="43"/>
      <c r="M46" s="162"/>
      <c r="N46" s="251"/>
      <c r="O46" s="128"/>
      <c r="P46" s="128"/>
      <c r="Q46" s="128"/>
      <c r="R46" s="128"/>
      <c r="S46" s="128"/>
      <c r="T46" s="128"/>
      <c r="U46" s="128"/>
      <c r="V46" s="128"/>
    </row>
    <row r="47" spans="1:22" ht="15" x14ac:dyDescent="0.2">
      <c r="A47" s="47"/>
      <c r="B47" s="100" t="s">
        <v>269</v>
      </c>
      <c r="C47" s="40">
        <v>7296.5946931285343</v>
      </c>
      <c r="D47" s="70">
        <v>73.400830746487628</v>
      </c>
      <c r="E47" s="40">
        <v>2141.7409552814015</v>
      </c>
      <c r="F47" s="70">
        <v>21.545059301358346</v>
      </c>
      <c r="G47" s="158">
        <v>475.6172263709999</v>
      </c>
      <c r="H47" s="70">
        <v>4.7845194917909195</v>
      </c>
      <c r="I47" s="158">
        <v>26.799319604400001</v>
      </c>
      <c r="J47" s="70">
        <v>0.26959046036311618</v>
      </c>
      <c r="K47" s="48"/>
      <c r="L47" s="43"/>
      <c r="M47" s="162"/>
      <c r="N47" s="251"/>
      <c r="O47" s="128"/>
      <c r="P47" s="128"/>
      <c r="Q47" s="128"/>
      <c r="R47" s="128"/>
      <c r="S47" s="128"/>
      <c r="T47" s="128"/>
      <c r="U47" s="128"/>
      <c r="V47" s="128"/>
    </row>
    <row r="48" spans="1:22" x14ac:dyDescent="0.2">
      <c r="A48" s="47"/>
      <c r="B48" s="82" t="s">
        <v>270</v>
      </c>
      <c r="C48" s="76">
        <v>6604.3324165417389</v>
      </c>
      <c r="D48" s="71">
        <v>66.819610361881686</v>
      </c>
      <c r="E48" s="76">
        <v>2914.1719547275047</v>
      </c>
      <c r="F48" s="71">
        <v>29.484257039317725</v>
      </c>
      <c r="G48" s="157">
        <v>326.98989951489983</v>
      </c>
      <c r="H48" s="71">
        <v>3.3083340298151644</v>
      </c>
      <c r="I48" s="157">
        <v>38.329326471199998</v>
      </c>
      <c r="J48" s="71">
        <v>0.38779856898542525</v>
      </c>
      <c r="K48" s="48"/>
      <c r="L48" s="43"/>
      <c r="M48" s="162"/>
      <c r="N48" s="251"/>
      <c r="O48" s="128"/>
      <c r="P48" s="128"/>
      <c r="Q48" s="128"/>
      <c r="R48" s="128"/>
      <c r="S48" s="128"/>
      <c r="T48" s="128"/>
      <c r="U48" s="128"/>
      <c r="V48" s="128"/>
    </row>
    <row r="49" spans="1:22" ht="13.9" customHeight="1" x14ac:dyDescent="0.2">
      <c r="A49" s="47"/>
      <c r="B49" s="82" t="s">
        <v>285</v>
      </c>
      <c r="C49" s="76">
        <v>819</v>
      </c>
      <c r="D49" s="71">
        <v>55.300472653612417</v>
      </c>
      <c r="E49" s="76">
        <v>595</v>
      </c>
      <c r="F49" s="71">
        <v>40.175557056043218</v>
      </c>
      <c r="G49" s="157">
        <v>62</v>
      </c>
      <c r="H49" s="71">
        <v>4.1863605671843347</v>
      </c>
      <c r="I49" s="157">
        <v>5</v>
      </c>
      <c r="J49" s="71">
        <v>0.33760972316002702</v>
      </c>
      <c r="K49" s="48"/>
      <c r="L49" s="43"/>
      <c r="M49" s="162"/>
      <c r="N49" s="251"/>
      <c r="O49" s="128"/>
      <c r="P49" s="128"/>
      <c r="Q49" s="128"/>
      <c r="R49" s="128"/>
      <c r="S49" s="128"/>
      <c r="T49" s="128"/>
      <c r="U49" s="128"/>
      <c r="V49" s="128"/>
    </row>
    <row r="50" spans="1:22" ht="13.9" customHeight="1" x14ac:dyDescent="0.2">
      <c r="A50" s="47"/>
      <c r="B50" s="82" t="s">
        <v>273</v>
      </c>
      <c r="C50" s="76">
        <v>4031.4412844660064</v>
      </c>
      <c r="D50" s="71">
        <v>57.520168531577589</v>
      </c>
      <c r="E50" s="76">
        <v>2420.5456714359034</v>
      </c>
      <c r="F50" s="71">
        <v>34.536084029266931</v>
      </c>
      <c r="G50" s="157">
        <v>490.76467780489986</v>
      </c>
      <c r="H50" s="71">
        <v>7.0021773814379973</v>
      </c>
      <c r="I50" s="157">
        <v>65.992233677399994</v>
      </c>
      <c r="J50" s="71">
        <v>0.94157005771748215</v>
      </c>
      <c r="K50" s="48"/>
      <c r="L50" s="43"/>
      <c r="M50" s="162"/>
      <c r="N50" s="251"/>
      <c r="O50" s="128"/>
      <c r="P50" s="128"/>
      <c r="Q50" s="128"/>
      <c r="R50" s="128"/>
      <c r="S50" s="128"/>
      <c r="T50" s="128"/>
      <c r="U50" s="128"/>
      <c r="V50" s="128"/>
    </row>
    <row r="51" spans="1:22" ht="13.9" customHeight="1" x14ac:dyDescent="0.2">
      <c r="A51" s="47"/>
      <c r="B51" s="82" t="s">
        <v>290</v>
      </c>
      <c r="C51" s="76">
        <v>566</v>
      </c>
      <c r="D51" s="71">
        <v>56.941649899396374</v>
      </c>
      <c r="E51" s="76">
        <v>403</v>
      </c>
      <c r="F51" s="71">
        <v>40.543259557344065</v>
      </c>
      <c r="G51" s="157">
        <v>24</v>
      </c>
      <c r="H51" s="71">
        <v>2.4144869215291749</v>
      </c>
      <c r="I51" s="157">
        <v>1</v>
      </c>
      <c r="J51" s="71">
        <v>0.1006036217303823</v>
      </c>
      <c r="K51" s="48"/>
      <c r="L51" s="43"/>
      <c r="M51" s="162"/>
      <c r="N51" s="251"/>
      <c r="O51" s="128"/>
      <c r="P51" s="128"/>
      <c r="Q51" s="128"/>
      <c r="R51" s="128"/>
      <c r="S51" s="128"/>
      <c r="T51" s="128"/>
      <c r="U51" s="128"/>
      <c r="V51" s="128"/>
    </row>
    <row r="52" spans="1:22" x14ac:dyDescent="0.2">
      <c r="A52" s="47"/>
      <c r="B52" s="82" t="s">
        <v>277</v>
      </c>
      <c r="C52" s="76">
        <v>7333.9069313442051</v>
      </c>
      <c r="D52" s="71">
        <v>58.704172091102272</v>
      </c>
      <c r="E52" s="76">
        <v>4761.6644270335091</v>
      </c>
      <c r="F52" s="71">
        <v>38.114687107628868</v>
      </c>
      <c r="G52" s="157">
        <v>316.02689151589993</v>
      </c>
      <c r="H52" s="71">
        <v>2.5296335498445099</v>
      </c>
      <c r="I52" s="157">
        <v>81.392742233500002</v>
      </c>
      <c r="J52" s="71">
        <v>0.65150725142435806</v>
      </c>
      <c r="K52" s="48"/>
      <c r="L52" s="43"/>
      <c r="M52" s="162"/>
      <c r="N52" s="251"/>
      <c r="O52" s="128"/>
      <c r="P52" s="128"/>
      <c r="Q52" s="128"/>
      <c r="R52" s="128"/>
      <c r="S52" s="128"/>
      <c r="T52" s="128"/>
      <c r="U52" s="128"/>
      <c r="V52" s="128"/>
    </row>
    <row r="53" spans="1:22" x14ac:dyDescent="0.2">
      <c r="A53" s="47"/>
      <c r="B53" s="82" t="s">
        <v>278</v>
      </c>
      <c r="C53" s="76">
        <v>5789.9112498513068</v>
      </c>
      <c r="D53" s="71">
        <v>73.417384012132516</v>
      </c>
      <c r="E53" s="76">
        <v>1545.6931083668997</v>
      </c>
      <c r="F53" s="71">
        <v>19.599738166071852</v>
      </c>
      <c r="G53" s="157">
        <v>458.1339867324001</v>
      </c>
      <c r="H53" s="71">
        <v>5.8092425568363648</v>
      </c>
      <c r="I53" s="157">
        <v>92.556335467999986</v>
      </c>
      <c r="J53" s="71">
        <v>1.1736352649592732</v>
      </c>
      <c r="K53" s="48"/>
      <c r="L53" s="43"/>
      <c r="M53" s="162"/>
      <c r="N53" s="251"/>
      <c r="O53" s="128"/>
      <c r="P53" s="128"/>
      <c r="Q53" s="128"/>
      <c r="R53" s="128"/>
      <c r="S53" s="128"/>
      <c r="T53" s="128"/>
      <c r="U53" s="128"/>
      <c r="V53" s="128"/>
    </row>
    <row r="54" spans="1:22" x14ac:dyDescent="0.2">
      <c r="A54" s="47"/>
      <c r="B54" s="43"/>
      <c r="C54" s="43"/>
      <c r="D54" s="43"/>
      <c r="E54" s="43"/>
      <c r="F54" s="43"/>
      <c r="G54" s="43"/>
      <c r="H54" s="43"/>
      <c r="I54" s="43"/>
      <c r="J54" s="43"/>
      <c r="K54" s="48"/>
      <c r="L54" s="43"/>
      <c r="M54" s="128"/>
      <c r="N54" s="128"/>
      <c r="O54" s="128"/>
      <c r="P54" s="128"/>
      <c r="Q54" s="128"/>
      <c r="R54" s="128"/>
      <c r="S54" s="128"/>
      <c r="T54" s="128"/>
      <c r="U54" s="128"/>
      <c r="V54" s="128"/>
    </row>
    <row r="55" spans="1:22" x14ac:dyDescent="0.2">
      <c r="A55" s="47"/>
      <c r="B55" s="43"/>
      <c r="C55" s="43"/>
      <c r="D55" s="43"/>
      <c r="E55" s="43"/>
      <c r="F55" s="43"/>
      <c r="G55" s="43"/>
      <c r="H55" s="43"/>
      <c r="I55" s="43"/>
      <c r="J55" s="43"/>
      <c r="K55" s="48"/>
      <c r="L55" s="43"/>
      <c r="M55" s="128"/>
      <c r="N55" s="128"/>
      <c r="O55" s="128"/>
      <c r="P55" s="128"/>
      <c r="Q55" s="128"/>
      <c r="R55" s="128"/>
      <c r="S55" s="128"/>
      <c r="T55" s="128"/>
      <c r="U55" s="128"/>
      <c r="V55" s="128"/>
    </row>
    <row r="56" spans="1:22" x14ac:dyDescent="0.2">
      <c r="A56" s="188" t="s">
        <v>149</v>
      </c>
      <c r="B56" s="189"/>
      <c r="C56" s="189"/>
      <c r="D56" s="189"/>
      <c r="E56" s="50"/>
      <c r="F56" s="50"/>
      <c r="G56" s="50"/>
      <c r="H56" s="50"/>
      <c r="I56" s="50"/>
      <c r="J56" s="50"/>
      <c r="K56" s="51"/>
      <c r="L56" s="43"/>
      <c r="M56" s="128"/>
      <c r="N56" s="128"/>
      <c r="O56" s="128"/>
      <c r="P56" s="128"/>
      <c r="Q56" s="128"/>
      <c r="R56" s="128"/>
      <c r="S56" s="128"/>
      <c r="T56" s="128"/>
      <c r="U56" s="128"/>
      <c r="V56" s="128"/>
    </row>
  </sheetData>
  <sortState ref="B15:J40">
    <sortCondition ref="B15:B40"/>
  </sortState>
  <mergeCells count="6">
    <mergeCell ref="C8:J8"/>
    <mergeCell ref="C9:J9"/>
    <mergeCell ref="C11:D11"/>
    <mergeCell ref="E11:F11"/>
    <mergeCell ref="G11:H11"/>
    <mergeCell ref="I11:J11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51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Z56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6" style="13" customWidth="1"/>
    <col min="3" max="3" width="9.7109375" style="13" customWidth="1"/>
    <col min="4" max="4" width="11.140625" style="13" customWidth="1"/>
    <col min="5" max="5" width="9.5703125" style="13" customWidth="1"/>
    <col min="6" max="6" width="10.5703125" style="13" customWidth="1"/>
    <col min="7" max="7" width="10.28515625" style="13" customWidth="1"/>
    <col min="8" max="8" width="11.5703125" style="13" customWidth="1"/>
    <col min="9" max="9" width="10.5703125" style="13" bestFit="1" customWidth="1"/>
    <col min="10" max="10" width="11" style="13" customWidth="1"/>
    <col min="11" max="11" width="10.5703125" style="13" bestFit="1" customWidth="1"/>
    <col min="12" max="12" width="10.85546875" style="13" customWidth="1"/>
    <col min="13" max="13" width="10.5703125" style="13" bestFit="1" customWidth="1"/>
    <col min="14" max="14" width="10.7109375" style="13" customWidth="1"/>
    <col min="15" max="15" width="10.5703125" style="13" bestFit="1" customWidth="1"/>
    <col min="16" max="16" width="10.85546875" style="13" customWidth="1"/>
    <col min="17" max="17" width="1.85546875" style="13" customWidth="1"/>
    <col min="18" max="18" width="11.42578125" style="13"/>
    <col min="19" max="19" width="13.42578125" style="13" customWidth="1"/>
    <col min="20" max="22" width="11.42578125" style="13"/>
    <col min="23" max="23" width="13.85546875" style="13" customWidth="1"/>
    <col min="24" max="24" width="14.140625" style="13" customWidth="1"/>
    <col min="25" max="25" width="15.42578125" style="13" customWidth="1"/>
    <col min="26" max="16384" width="11.42578125" style="13"/>
  </cols>
  <sheetData>
    <row r="1" spans="1:26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6"/>
      <c r="R1" s="137"/>
      <c r="S1" s="137"/>
      <c r="T1" s="137"/>
      <c r="U1" s="137"/>
      <c r="V1" s="137"/>
      <c r="W1" s="137"/>
      <c r="X1" s="137"/>
      <c r="Y1" s="137"/>
      <c r="Z1" s="137"/>
    </row>
    <row r="2" spans="1:26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8"/>
      <c r="R2" s="137"/>
      <c r="S2" s="137"/>
      <c r="T2" s="137"/>
      <c r="U2" s="137"/>
      <c r="V2" s="137"/>
      <c r="W2" s="137"/>
      <c r="X2" s="137"/>
      <c r="Y2" s="137"/>
      <c r="Z2" s="137"/>
    </row>
    <row r="3" spans="1:26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8"/>
      <c r="R3" s="137"/>
      <c r="S3" s="137"/>
      <c r="T3" s="164"/>
      <c r="U3" s="164"/>
      <c r="V3" s="168"/>
      <c r="W3" s="156"/>
      <c r="X3" s="168"/>
      <c r="Y3" s="156"/>
      <c r="Z3" s="156"/>
    </row>
    <row r="4" spans="1:26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8"/>
      <c r="R4" s="137"/>
      <c r="S4" s="137"/>
      <c r="T4" s="137"/>
      <c r="U4" s="137"/>
      <c r="V4" s="137"/>
      <c r="W4" s="137"/>
      <c r="X4" s="137"/>
      <c r="Y4" s="137"/>
      <c r="Z4" s="137"/>
    </row>
    <row r="5" spans="1:26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3"/>
      <c r="L5" s="178"/>
      <c r="M5" s="43"/>
      <c r="N5" s="43"/>
      <c r="O5" s="43"/>
      <c r="P5" s="43"/>
      <c r="Q5" s="48"/>
      <c r="R5" s="137"/>
      <c r="S5" s="137"/>
      <c r="T5" s="137"/>
      <c r="U5" s="137"/>
      <c r="V5" s="137"/>
      <c r="W5" s="137"/>
      <c r="X5" s="137"/>
      <c r="Y5" s="137"/>
      <c r="Z5" s="137"/>
    </row>
    <row r="6" spans="1:26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8"/>
    </row>
    <row r="7" spans="1:26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8"/>
    </row>
    <row r="8" spans="1:26" ht="15" x14ac:dyDescent="0.25">
      <c r="A8" s="47"/>
      <c r="B8" s="58"/>
      <c r="C8" s="581" t="s">
        <v>319</v>
      </c>
      <c r="D8" s="581"/>
      <c r="E8" s="581"/>
      <c r="F8" s="581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48"/>
    </row>
    <row r="9" spans="1:26" ht="15" x14ac:dyDescent="0.25">
      <c r="A9" s="47"/>
      <c r="B9" s="43"/>
      <c r="C9" s="581" t="s">
        <v>104</v>
      </c>
      <c r="D9" s="581"/>
      <c r="E9" s="581"/>
      <c r="F9" s="581"/>
      <c r="G9" s="581"/>
      <c r="H9" s="581"/>
      <c r="I9" s="581"/>
      <c r="J9" s="581"/>
      <c r="K9" s="581"/>
      <c r="L9" s="581"/>
      <c r="M9" s="581"/>
      <c r="N9" s="581"/>
      <c r="O9" s="581"/>
      <c r="P9" s="581"/>
      <c r="Q9" s="48"/>
    </row>
    <row r="10" spans="1:26" ht="15" x14ac:dyDescent="0.25">
      <c r="A10" s="47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48"/>
    </row>
    <row r="11" spans="1:26" s="104" customFormat="1" ht="45" customHeight="1" x14ac:dyDescent="0.25">
      <c r="A11" s="101"/>
      <c r="B11" s="102"/>
      <c r="C11" s="602" t="s">
        <v>89</v>
      </c>
      <c r="D11" s="602"/>
      <c r="E11" s="602" t="s">
        <v>90</v>
      </c>
      <c r="F11" s="602"/>
      <c r="G11" s="602" t="s">
        <v>91</v>
      </c>
      <c r="H11" s="602"/>
      <c r="I11" s="602" t="s">
        <v>92</v>
      </c>
      <c r="J11" s="602"/>
      <c r="K11" s="602" t="s">
        <v>93</v>
      </c>
      <c r="L11" s="602"/>
      <c r="M11" s="602" t="s">
        <v>94</v>
      </c>
      <c r="N11" s="602"/>
      <c r="O11" s="602" t="s">
        <v>88</v>
      </c>
      <c r="P11" s="602"/>
      <c r="Q11" s="103"/>
    </row>
    <row r="12" spans="1:26" ht="46.5" customHeight="1" x14ac:dyDescent="0.2">
      <c r="A12" s="47"/>
      <c r="B12" s="43"/>
      <c r="C12" s="14" t="s">
        <v>33</v>
      </c>
      <c r="D12" s="367" t="s">
        <v>309</v>
      </c>
      <c r="E12" s="14" t="s">
        <v>33</v>
      </c>
      <c r="F12" s="367" t="s">
        <v>309</v>
      </c>
      <c r="G12" s="14" t="s">
        <v>33</v>
      </c>
      <c r="H12" s="367" t="s">
        <v>309</v>
      </c>
      <c r="I12" s="14" t="s">
        <v>33</v>
      </c>
      <c r="J12" s="367" t="s">
        <v>309</v>
      </c>
      <c r="K12" s="14" t="s">
        <v>33</v>
      </c>
      <c r="L12" s="367" t="s">
        <v>309</v>
      </c>
      <c r="M12" s="14" t="s">
        <v>33</v>
      </c>
      <c r="N12" s="367" t="s">
        <v>309</v>
      </c>
      <c r="O12" s="14" t="s">
        <v>33</v>
      </c>
      <c r="P12" s="367" t="s">
        <v>309</v>
      </c>
      <c r="Q12" s="48"/>
    </row>
    <row r="13" spans="1:26" x14ac:dyDescent="0.2">
      <c r="A13" s="47"/>
      <c r="B13" s="43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8"/>
      <c r="R13" s="137"/>
      <c r="S13" s="137"/>
    </row>
    <row r="14" spans="1:26" ht="15" customHeight="1" x14ac:dyDescent="0.2">
      <c r="A14" s="47"/>
      <c r="B14" s="100" t="s">
        <v>281</v>
      </c>
      <c r="C14" s="242"/>
      <c r="D14" s="243"/>
      <c r="E14" s="242"/>
      <c r="F14" s="243"/>
      <c r="G14" s="242"/>
      <c r="H14" s="243"/>
      <c r="I14" s="242"/>
      <c r="J14" s="243"/>
      <c r="K14" s="242"/>
      <c r="L14" s="243"/>
      <c r="M14" s="242"/>
      <c r="N14" s="243"/>
      <c r="O14" s="242"/>
      <c r="P14" s="341"/>
      <c r="Q14" s="48"/>
      <c r="R14" s="136"/>
      <c r="S14" s="136"/>
    </row>
    <row r="15" spans="1:26" ht="15" customHeight="1" x14ac:dyDescent="0.2">
      <c r="A15" s="47"/>
      <c r="B15" s="43" t="s">
        <v>258</v>
      </c>
      <c r="C15" s="41">
        <v>3602.833898375116</v>
      </c>
      <c r="D15" s="69">
        <v>49.014934512548429</v>
      </c>
      <c r="E15" s="41">
        <v>1293.1931845864003</v>
      </c>
      <c r="F15" s="69">
        <v>17.593311554874472</v>
      </c>
      <c r="G15" s="41">
        <v>1455.9471056795987</v>
      </c>
      <c r="H15" s="69">
        <v>19.807505439205748</v>
      </c>
      <c r="I15" s="41">
        <v>330.48866234309975</v>
      </c>
      <c r="J15" s="69">
        <v>4.4961495863554761</v>
      </c>
      <c r="K15" s="41">
        <v>560.06711918870008</v>
      </c>
      <c r="L15" s="69">
        <v>7.6194612196933447</v>
      </c>
      <c r="M15" s="41">
        <v>74.74370186429995</v>
      </c>
      <c r="N15" s="69">
        <v>1.0168544416539371</v>
      </c>
      <c r="O15" s="41">
        <v>33.208245780600009</v>
      </c>
      <c r="P15" s="69">
        <v>0.45178324566858813</v>
      </c>
      <c r="Q15" s="48"/>
      <c r="R15" s="136"/>
      <c r="S15" s="136"/>
    </row>
    <row r="16" spans="1:26" ht="15" customHeight="1" x14ac:dyDescent="0.2">
      <c r="A16" s="47"/>
      <c r="B16" s="43" t="s">
        <v>259</v>
      </c>
      <c r="C16" s="76">
        <v>21962.052296276001</v>
      </c>
      <c r="D16" s="71">
        <v>58.180756982442908</v>
      </c>
      <c r="E16" s="76">
        <v>8092.4417361258947</v>
      </c>
      <c r="F16" s="71">
        <v>21.43808691886024</v>
      </c>
      <c r="G16" s="76">
        <v>5519.8234628673981</v>
      </c>
      <c r="H16" s="71">
        <v>14.622836843600902</v>
      </c>
      <c r="I16" s="76">
        <v>991.76147770700084</v>
      </c>
      <c r="J16" s="71">
        <v>2.6273242928578049</v>
      </c>
      <c r="K16" s="76">
        <v>545.11572675419995</v>
      </c>
      <c r="L16" s="71">
        <v>1.444092983558356</v>
      </c>
      <c r="M16" s="76">
        <v>622.86776266480001</v>
      </c>
      <c r="N16" s="71">
        <v>1.6500697404287445</v>
      </c>
      <c r="O16" s="76">
        <v>13.903420729</v>
      </c>
      <c r="P16" s="71">
        <v>3.6832238251056866E-2</v>
      </c>
      <c r="Q16" s="48"/>
      <c r="R16" s="136"/>
      <c r="S16" s="136"/>
    </row>
    <row r="17" spans="1:19" ht="15" customHeight="1" x14ac:dyDescent="0.2">
      <c r="A17" s="47"/>
      <c r="B17" s="43" t="s">
        <v>260</v>
      </c>
      <c r="C17" s="76">
        <v>61234.905039093916</v>
      </c>
      <c r="D17" s="71">
        <v>58.074646855068494</v>
      </c>
      <c r="E17" s="76">
        <v>22923.988094379005</v>
      </c>
      <c r="F17" s="71">
        <v>21.74090924515875</v>
      </c>
      <c r="G17" s="76">
        <v>14852.414043078021</v>
      </c>
      <c r="H17" s="71">
        <v>14.085899209712876</v>
      </c>
      <c r="I17" s="76">
        <v>2891.3747507929997</v>
      </c>
      <c r="J17" s="71">
        <v>2.7421544537509051</v>
      </c>
      <c r="K17" s="76">
        <v>1403.0398222869999</v>
      </c>
      <c r="L17" s="71">
        <v>1.3306306615629764</v>
      </c>
      <c r="M17" s="76">
        <v>1993.7593228699996</v>
      </c>
      <c r="N17" s="71">
        <v>1.8908638547859984</v>
      </c>
      <c r="O17" s="76">
        <v>142.23636387400003</v>
      </c>
      <c r="P17" s="71">
        <v>0.13489571996001254</v>
      </c>
      <c r="Q17" s="48"/>
      <c r="R17" s="136"/>
      <c r="S17" s="136"/>
    </row>
    <row r="18" spans="1:19" ht="15" customHeight="1" x14ac:dyDescent="0.2">
      <c r="A18" s="47"/>
      <c r="B18" s="43" t="s">
        <v>361</v>
      </c>
      <c r="C18" s="76">
        <v>3475.3744188917963</v>
      </c>
      <c r="D18" s="71">
        <v>60.447663769446059</v>
      </c>
      <c r="E18" s="76">
        <v>1098.8746857105016</v>
      </c>
      <c r="F18" s="71">
        <v>19.112878073081138</v>
      </c>
      <c r="G18" s="76">
        <v>745.91253134260012</v>
      </c>
      <c r="H18" s="71">
        <v>12.973758928222606</v>
      </c>
      <c r="I18" s="76">
        <v>46.917018285300003</v>
      </c>
      <c r="J18" s="71">
        <v>0.81603413173510653</v>
      </c>
      <c r="K18" s="76">
        <v>283.63478943410007</v>
      </c>
      <c r="L18" s="71">
        <v>4.9332987812280713</v>
      </c>
      <c r="M18" s="76">
        <v>95.838534754099996</v>
      </c>
      <c r="N18" s="71">
        <v>1.6669327752085799</v>
      </c>
      <c r="O18" s="76">
        <v>2.8421290978999996</v>
      </c>
      <c r="P18" s="71">
        <v>4.9433541078431675E-2</v>
      </c>
      <c r="Q18" s="48"/>
      <c r="R18" s="136"/>
      <c r="S18" s="136"/>
    </row>
    <row r="19" spans="1:19" ht="15" customHeight="1" x14ac:dyDescent="0.2">
      <c r="A19" s="47"/>
      <c r="B19" s="43" t="s">
        <v>262</v>
      </c>
      <c r="C19" s="76">
        <v>9360.819187966883</v>
      </c>
      <c r="D19" s="71">
        <v>57.56332224315436</v>
      </c>
      <c r="E19" s="76">
        <v>3621.839118535991</v>
      </c>
      <c r="F19" s="71">
        <v>22.272099065982616</v>
      </c>
      <c r="G19" s="76">
        <v>1872.7873720474004</v>
      </c>
      <c r="H19" s="71">
        <v>11.516498804789872</v>
      </c>
      <c r="I19" s="76">
        <v>262.20769598269999</v>
      </c>
      <c r="J19" s="71">
        <v>1.6124172249678332</v>
      </c>
      <c r="K19" s="76">
        <v>347.56694957780007</v>
      </c>
      <c r="L19" s="71">
        <v>2.1373245137921009</v>
      </c>
      <c r="M19" s="76">
        <v>765.38152691900018</v>
      </c>
      <c r="N19" s="71">
        <v>4.7066290447775492</v>
      </c>
      <c r="O19" s="76">
        <v>31.175307046099999</v>
      </c>
      <c r="P19" s="71">
        <v>0.1917091025356833</v>
      </c>
      <c r="Q19" s="48"/>
      <c r="R19" s="136"/>
      <c r="S19" s="136"/>
    </row>
    <row r="20" spans="1:19" ht="15" customHeight="1" x14ac:dyDescent="0.2">
      <c r="A20" s="47"/>
      <c r="B20" s="43" t="s">
        <v>263</v>
      </c>
      <c r="C20" s="76">
        <v>5356.8195341889841</v>
      </c>
      <c r="D20" s="71">
        <v>54.459584592591824</v>
      </c>
      <c r="E20" s="76">
        <v>1615.7157173651997</v>
      </c>
      <c r="F20" s="71">
        <v>16.426016636521251</v>
      </c>
      <c r="G20" s="76">
        <v>1243.8349932295996</v>
      </c>
      <c r="H20" s="71">
        <v>12.645327437424831</v>
      </c>
      <c r="I20" s="76">
        <v>206.65841291080005</v>
      </c>
      <c r="J20" s="71">
        <v>2.1009726476421999</v>
      </c>
      <c r="K20" s="76">
        <v>1159.2861424640987</v>
      </c>
      <c r="L20" s="71">
        <v>11.78576977245538</v>
      </c>
      <c r="M20" s="76">
        <v>212.17610242119997</v>
      </c>
      <c r="N20" s="71">
        <v>2.1570677011957957</v>
      </c>
      <c r="O20" s="76">
        <v>41.8300577487</v>
      </c>
      <c r="P20" s="71">
        <v>0.42526121216872814</v>
      </c>
      <c r="Q20" s="48"/>
      <c r="R20" s="136"/>
      <c r="S20" s="136"/>
    </row>
    <row r="21" spans="1:19" ht="15" customHeight="1" x14ac:dyDescent="0.2">
      <c r="A21" s="47"/>
      <c r="B21" s="43" t="s">
        <v>264</v>
      </c>
      <c r="C21" s="76">
        <v>55266.003126923824</v>
      </c>
      <c r="D21" s="71">
        <v>53.821459989785602</v>
      </c>
      <c r="E21" s="76">
        <v>19338.361486439011</v>
      </c>
      <c r="F21" s="71">
        <v>18.832895272343922</v>
      </c>
      <c r="G21" s="76">
        <v>13771.055277827021</v>
      </c>
      <c r="H21" s="71">
        <v>13.411107348409182</v>
      </c>
      <c r="I21" s="76">
        <v>3404.6338116080001</v>
      </c>
      <c r="J21" s="71">
        <v>3.3156434716383796</v>
      </c>
      <c r="K21" s="76">
        <v>7517.1808113050083</v>
      </c>
      <c r="L21" s="71">
        <v>7.3206966920054963</v>
      </c>
      <c r="M21" s="76">
        <v>3014.585226361999</v>
      </c>
      <c r="N21" s="71">
        <v>2.935789978765416</v>
      </c>
      <c r="O21" s="76">
        <v>372.13409024200007</v>
      </c>
      <c r="P21" s="71">
        <v>0.3624072470519889</v>
      </c>
      <c r="Q21" s="48"/>
      <c r="R21" s="136"/>
      <c r="S21" s="136"/>
    </row>
    <row r="22" spans="1:19" ht="15" customHeight="1" x14ac:dyDescent="0.2">
      <c r="A22" s="47"/>
      <c r="B22" s="43" t="s">
        <v>265</v>
      </c>
      <c r="C22" s="76">
        <v>33398.123348716967</v>
      </c>
      <c r="D22" s="71">
        <v>63.425865470690098</v>
      </c>
      <c r="E22" s="76">
        <v>10637.199449302003</v>
      </c>
      <c r="F22" s="71">
        <v>20.200942855738216</v>
      </c>
      <c r="G22" s="76">
        <v>4723.5685540840004</v>
      </c>
      <c r="H22" s="71">
        <v>8.9704568285098993</v>
      </c>
      <c r="I22" s="76">
        <v>1417.7172723550002</v>
      </c>
      <c r="J22" s="71">
        <v>2.6923651982774164</v>
      </c>
      <c r="K22" s="76">
        <v>1353.880813686</v>
      </c>
      <c r="L22" s="71">
        <v>2.5711343555324504</v>
      </c>
      <c r="M22" s="76">
        <v>802.16596885699983</v>
      </c>
      <c r="N22" s="71">
        <v>1.5233811281748082</v>
      </c>
      <c r="O22" s="76">
        <v>324.28999037900002</v>
      </c>
      <c r="P22" s="71">
        <v>0.61585416307710006</v>
      </c>
      <c r="Q22" s="48"/>
      <c r="R22" s="136"/>
      <c r="S22" s="136"/>
    </row>
    <row r="23" spans="1:19" ht="15" customHeight="1" x14ac:dyDescent="0.2">
      <c r="A23" s="47"/>
      <c r="B23" s="43" t="s">
        <v>266</v>
      </c>
      <c r="C23" s="76">
        <v>51798.02447436416</v>
      </c>
      <c r="D23" s="71">
        <v>59.509562531422489</v>
      </c>
      <c r="E23" s="76">
        <v>14180.306910012996</v>
      </c>
      <c r="F23" s="71">
        <v>16.291429438468743</v>
      </c>
      <c r="G23" s="76">
        <v>12831.281028807998</v>
      </c>
      <c r="H23" s="71">
        <v>14.741564538238656</v>
      </c>
      <c r="I23" s="76">
        <v>3222.5581506899998</v>
      </c>
      <c r="J23" s="71">
        <v>3.7023231624314921</v>
      </c>
      <c r="K23" s="76">
        <v>2415.4769528580018</v>
      </c>
      <c r="L23" s="71">
        <v>2.7750860815252669</v>
      </c>
      <c r="M23" s="76">
        <v>2593.8669407349998</v>
      </c>
      <c r="N23" s="71">
        <v>2.9800342479133484</v>
      </c>
      <c r="O23" s="457">
        <v>0</v>
      </c>
      <c r="P23" s="522">
        <v>0</v>
      </c>
      <c r="Q23" s="48"/>
      <c r="R23" s="136"/>
      <c r="S23" s="136"/>
    </row>
    <row r="24" spans="1:19" ht="15" customHeight="1" x14ac:dyDescent="0.2">
      <c r="A24" s="47"/>
      <c r="B24" s="43" t="s">
        <v>267</v>
      </c>
      <c r="C24" s="76">
        <v>3269.6159339652104</v>
      </c>
      <c r="D24" s="71">
        <v>57.060431745824516</v>
      </c>
      <c r="E24" s="76">
        <v>1056.2432948523012</v>
      </c>
      <c r="F24" s="71">
        <v>18.433265450787292</v>
      </c>
      <c r="G24" s="76">
        <v>830.42925949290066</v>
      </c>
      <c r="H24" s="71">
        <v>14.492421445831638</v>
      </c>
      <c r="I24" s="76">
        <v>214.57258908859984</v>
      </c>
      <c r="J24" s="71">
        <v>3.7446613980029548</v>
      </c>
      <c r="K24" s="76">
        <v>295.7888967923999</v>
      </c>
      <c r="L24" s="71">
        <v>5.1620259068553498</v>
      </c>
      <c r="M24" s="76">
        <v>59.043173711299993</v>
      </c>
      <c r="N24" s="71">
        <v>1.0304051153569957</v>
      </c>
      <c r="O24" s="76">
        <v>4.4000776966000004</v>
      </c>
      <c r="P24" s="71">
        <v>7.6788937341238359E-2</v>
      </c>
      <c r="Q24" s="48"/>
      <c r="R24" s="136"/>
      <c r="S24" s="136"/>
    </row>
    <row r="25" spans="1:19" ht="15" customHeight="1" x14ac:dyDescent="0.2">
      <c r="A25" s="47"/>
      <c r="B25" s="43" t="s">
        <v>362</v>
      </c>
      <c r="C25" s="76">
        <v>644</v>
      </c>
      <c r="D25" s="71">
        <v>45.901639344262293</v>
      </c>
      <c r="E25" s="76">
        <v>322</v>
      </c>
      <c r="F25" s="71">
        <v>22.950819672131146</v>
      </c>
      <c r="G25" s="76">
        <v>212</v>
      </c>
      <c r="H25" s="71">
        <v>15.11047754811119</v>
      </c>
      <c r="I25" s="76">
        <v>78</v>
      </c>
      <c r="J25" s="71">
        <v>5.5595153243050612</v>
      </c>
      <c r="K25" s="76">
        <v>110</v>
      </c>
      <c r="L25" s="71">
        <v>7.8403421240199567</v>
      </c>
      <c r="M25" s="76">
        <v>35</v>
      </c>
      <c r="N25" s="71">
        <v>2.4946543121881684</v>
      </c>
      <c r="O25" s="76">
        <v>2</v>
      </c>
      <c r="P25" s="71">
        <v>0.14255167498218105</v>
      </c>
      <c r="Q25" s="48"/>
      <c r="R25" s="136"/>
      <c r="S25" s="136"/>
    </row>
    <row r="26" spans="1:19" ht="15" customHeight="1" x14ac:dyDescent="0.2">
      <c r="A26" s="47"/>
      <c r="B26" s="43" t="s">
        <v>284</v>
      </c>
      <c r="C26" s="76">
        <v>8189.3137958885136</v>
      </c>
      <c r="D26" s="71">
        <v>60.291475278982375</v>
      </c>
      <c r="E26" s="76">
        <v>3509.3889445345994</v>
      </c>
      <c r="F26" s="71">
        <v>25.836870105034905</v>
      </c>
      <c r="G26" s="76">
        <v>1422.2791458764989</v>
      </c>
      <c r="H26" s="71">
        <v>10.471122501921586</v>
      </c>
      <c r="I26" s="76">
        <v>91.154937514700009</v>
      </c>
      <c r="J26" s="71">
        <v>0.67110209703820933</v>
      </c>
      <c r="K26" s="76">
        <v>181.21409591579999</v>
      </c>
      <c r="L26" s="71">
        <v>1.3341368344678504</v>
      </c>
      <c r="M26" s="76">
        <v>142.97215170769999</v>
      </c>
      <c r="N26" s="71">
        <v>1.0525914826460097</v>
      </c>
      <c r="O26" s="76">
        <v>46.548732568799998</v>
      </c>
      <c r="P26" s="71">
        <v>0.34270169990906696</v>
      </c>
      <c r="Q26" s="48"/>
      <c r="R26" s="136"/>
      <c r="S26" s="136"/>
    </row>
    <row r="27" spans="1:19" ht="15" customHeight="1" x14ac:dyDescent="0.2">
      <c r="A27" s="47"/>
      <c r="B27" s="43" t="s">
        <v>271</v>
      </c>
      <c r="C27" s="76">
        <v>38002.710906347173</v>
      </c>
      <c r="D27" s="71">
        <v>55.380642160108366</v>
      </c>
      <c r="E27" s="76">
        <v>11259.192008091044</v>
      </c>
      <c r="F27" s="71">
        <v>16.407810620370736</v>
      </c>
      <c r="G27" s="76">
        <v>8721.3902541340067</v>
      </c>
      <c r="H27" s="71">
        <v>12.709519433840768</v>
      </c>
      <c r="I27" s="76">
        <v>4121.4180086469969</v>
      </c>
      <c r="J27" s="71">
        <v>6.0060656328331614</v>
      </c>
      <c r="K27" s="76">
        <v>2676.2061586849968</v>
      </c>
      <c r="L27" s="71">
        <v>3.8999853454153999</v>
      </c>
      <c r="M27" s="76">
        <v>3794.2956592919977</v>
      </c>
      <c r="N27" s="71">
        <v>5.5293563313086374</v>
      </c>
      <c r="O27" s="76">
        <v>45.715589342999991</v>
      </c>
      <c r="P27" s="71">
        <v>6.6620476122936118E-2</v>
      </c>
      <c r="Q27" s="48"/>
      <c r="R27" s="136"/>
      <c r="S27" s="136"/>
    </row>
    <row r="28" spans="1:19" ht="15" customHeight="1" x14ac:dyDescent="0.2">
      <c r="A28" s="47"/>
      <c r="B28" s="43" t="s">
        <v>272</v>
      </c>
      <c r="C28" s="76">
        <v>39729.806031432643</v>
      </c>
      <c r="D28" s="71">
        <v>56.830263970565312</v>
      </c>
      <c r="E28" s="76">
        <v>11140.042832297811</v>
      </c>
      <c r="F28" s="71">
        <v>15.934927401911095</v>
      </c>
      <c r="G28" s="76">
        <v>9524.4012673179132</v>
      </c>
      <c r="H28" s="71">
        <v>13.623883231522177</v>
      </c>
      <c r="I28" s="76">
        <v>4051.4131673300026</v>
      </c>
      <c r="J28" s="71">
        <v>5.7952178163424488</v>
      </c>
      <c r="K28" s="76">
        <v>3275.3584472479006</v>
      </c>
      <c r="L28" s="71">
        <v>4.6851345060193079</v>
      </c>
      <c r="M28" s="76">
        <v>2088.3783658029997</v>
      </c>
      <c r="N28" s="71">
        <v>2.9872558075190434</v>
      </c>
      <c r="O28" s="76">
        <v>100.192516911</v>
      </c>
      <c r="P28" s="71">
        <v>0.14331726612062035</v>
      </c>
      <c r="Q28" s="48"/>
      <c r="R28" s="136"/>
      <c r="S28" s="136"/>
    </row>
    <row r="29" spans="1:19" ht="15" customHeight="1" x14ac:dyDescent="0.2">
      <c r="A29" s="47"/>
      <c r="B29" s="43" t="s">
        <v>363</v>
      </c>
      <c r="C29" s="76">
        <v>1731.0687973020019</v>
      </c>
      <c r="D29" s="71">
        <v>53.713796691860097</v>
      </c>
      <c r="E29" s="76">
        <v>619.1768594410994</v>
      </c>
      <c r="F29" s="71">
        <v>19.212604372604495</v>
      </c>
      <c r="G29" s="76">
        <v>448.13478855299962</v>
      </c>
      <c r="H29" s="71">
        <v>13.905294209220335</v>
      </c>
      <c r="I29" s="76">
        <v>218.50390221330005</v>
      </c>
      <c r="J29" s="71">
        <v>6.78001602140582</v>
      </c>
      <c r="K29" s="76">
        <v>141.38538542049997</v>
      </c>
      <c r="L29" s="71">
        <v>4.3870849382262351</v>
      </c>
      <c r="M29" s="76">
        <v>62.388713917999986</v>
      </c>
      <c r="N29" s="71">
        <v>1.9358760902403551</v>
      </c>
      <c r="O29" s="76">
        <v>2.1053567101000006</v>
      </c>
      <c r="P29" s="71">
        <v>6.5327676442674495E-2</v>
      </c>
      <c r="Q29" s="48"/>
      <c r="R29" s="136"/>
      <c r="S29" s="136"/>
    </row>
    <row r="30" spans="1:19" ht="15" customHeight="1" x14ac:dyDescent="0.2">
      <c r="A30" s="47"/>
      <c r="B30" s="43" t="s">
        <v>364</v>
      </c>
      <c r="C30" s="76">
        <v>1230</v>
      </c>
      <c r="D30" s="71">
        <v>53.223712678494159</v>
      </c>
      <c r="E30" s="76">
        <v>538</v>
      </c>
      <c r="F30" s="71">
        <v>23.279965382951104</v>
      </c>
      <c r="G30" s="76">
        <v>377</v>
      </c>
      <c r="H30" s="71">
        <v>16.313284292514062</v>
      </c>
      <c r="I30" s="76">
        <v>36</v>
      </c>
      <c r="J30" s="71">
        <v>1.5577672003461707</v>
      </c>
      <c r="K30" s="76">
        <v>93</v>
      </c>
      <c r="L30" s="71">
        <v>4.0242319342276076</v>
      </c>
      <c r="M30" s="76">
        <v>34</v>
      </c>
      <c r="N30" s="71">
        <v>1.4712245781047164</v>
      </c>
      <c r="O30" s="76">
        <v>3</v>
      </c>
      <c r="P30" s="71">
        <v>0.12981393336218089</v>
      </c>
      <c r="Q30" s="48"/>
      <c r="R30" s="136"/>
      <c r="S30" s="136"/>
    </row>
    <row r="31" spans="1:19" ht="15" customHeight="1" x14ac:dyDescent="0.2">
      <c r="A31" s="47"/>
      <c r="B31" s="43" t="s">
        <v>274</v>
      </c>
      <c r="C31" s="76">
        <v>14444.275187708203</v>
      </c>
      <c r="D31" s="71">
        <v>58.017665800748929</v>
      </c>
      <c r="E31" s="76">
        <v>4233.1590354254995</v>
      </c>
      <c r="F31" s="71">
        <v>17.00313812961252</v>
      </c>
      <c r="G31" s="76">
        <v>3682.9438021854007</v>
      </c>
      <c r="H31" s="71">
        <v>14.793113527770929</v>
      </c>
      <c r="I31" s="76">
        <v>225.98268454300003</v>
      </c>
      <c r="J31" s="71">
        <v>0.90769441167453269</v>
      </c>
      <c r="K31" s="76">
        <v>1294.2099699055009</v>
      </c>
      <c r="L31" s="71">
        <v>5.1983945566110714</v>
      </c>
      <c r="M31" s="76">
        <v>1001.3436559686002</v>
      </c>
      <c r="N31" s="71">
        <v>4.0220517006713221</v>
      </c>
      <c r="O31" s="76">
        <v>14.425405532299999</v>
      </c>
      <c r="P31" s="71">
        <v>5.7941872910692388E-2</v>
      </c>
      <c r="Q31" s="48"/>
      <c r="R31" s="136"/>
      <c r="S31" s="136"/>
    </row>
    <row r="32" spans="1:19" ht="15" customHeight="1" x14ac:dyDescent="0.2">
      <c r="A32" s="47"/>
      <c r="B32" s="43" t="s">
        <v>275</v>
      </c>
      <c r="C32" s="76">
        <v>236098.37673000593</v>
      </c>
      <c r="D32" s="71">
        <v>46.528111946974093</v>
      </c>
      <c r="E32" s="76">
        <v>79759.248027915979</v>
      </c>
      <c r="F32" s="71">
        <v>15.718224209957931</v>
      </c>
      <c r="G32" s="76">
        <v>83086.993117163103</v>
      </c>
      <c r="H32" s="71">
        <v>16.374025821929816</v>
      </c>
      <c r="I32" s="76">
        <v>28897.392098646003</v>
      </c>
      <c r="J32" s="71">
        <v>5.694834132972364</v>
      </c>
      <c r="K32" s="76">
        <v>46786.846050118067</v>
      </c>
      <c r="L32" s="71">
        <v>9.22032434452173</v>
      </c>
      <c r="M32" s="76">
        <v>32275.639970765045</v>
      </c>
      <c r="N32" s="71">
        <v>6.3605883721822822</v>
      </c>
      <c r="O32" s="76">
        <v>527.17670913999996</v>
      </c>
      <c r="P32" s="71">
        <v>0.10389117146177299</v>
      </c>
      <c r="Q32" s="48"/>
      <c r="R32" s="136"/>
      <c r="S32" s="136"/>
    </row>
    <row r="33" spans="1:19" ht="15" customHeight="1" x14ac:dyDescent="0.2">
      <c r="A33" s="47"/>
      <c r="B33" s="43" t="s">
        <v>276</v>
      </c>
      <c r="C33" s="76">
        <v>10622.382172508524</v>
      </c>
      <c r="D33" s="71">
        <v>61.101708979582192</v>
      </c>
      <c r="E33" s="76">
        <v>4065.186149787296</v>
      </c>
      <c r="F33" s="71">
        <v>23.383626858670365</v>
      </c>
      <c r="G33" s="76">
        <v>1500.6647305619001</v>
      </c>
      <c r="H33" s="71">
        <v>8.6320731219805644</v>
      </c>
      <c r="I33" s="76">
        <v>289.04093372309995</v>
      </c>
      <c r="J33" s="71">
        <v>1.6626115243003781</v>
      </c>
      <c r="K33" s="76">
        <v>255.06112418439983</v>
      </c>
      <c r="L33" s="71">
        <v>1.4671540082839893</v>
      </c>
      <c r="M33" s="76">
        <v>639.97736083929999</v>
      </c>
      <c r="N33" s="71">
        <v>3.6812562211070823</v>
      </c>
      <c r="O33" s="76">
        <v>12.4421447649</v>
      </c>
      <c r="P33" s="71">
        <v>7.156928607542451E-2</v>
      </c>
      <c r="Q33" s="48"/>
      <c r="R33" s="136"/>
      <c r="S33" s="136"/>
    </row>
    <row r="34" spans="1:19" ht="15" customHeight="1" x14ac:dyDescent="0.2">
      <c r="A34" s="47"/>
      <c r="B34" s="43" t="s">
        <v>286</v>
      </c>
      <c r="C34" s="76">
        <v>2628.5902835823003</v>
      </c>
      <c r="D34" s="71">
        <v>49.196406337253165</v>
      </c>
      <c r="E34" s="76">
        <v>1293.4019753059004</v>
      </c>
      <c r="F34" s="71">
        <v>24.207168965046012</v>
      </c>
      <c r="G34" s="76">
        <v>863.43737132390015</v>
      </c>
      <c r="H34" s="71">
        <v>16.159998776427937</v>
      </c>
      <c r="I34" s="76">
        <v>160.04070457540004</v>
      </c>
      <c r="J34" s="71">
        <v>2.9953042062004402</v>
      </c>
      <c r="K34" s="76">
        <v>262.21154134659997</v>
      </c>
      <c r="L34" s="71">
        <v>4.9075223381045801</v>
      </c>
      <c r="M34" s="76">
        <v>126.60085965510002</v>
      </c>
      <c r="N34" s="71">
        <v>2.3694477504306177</v>
      </c>
      <c r="O34" s="76">
        <v>8.7707091366000007</v>
      </c>
      <c r="P34" s="71">
        <v>0.16415162653724494</v>
      </c>
      <c r="Q34" s="48"/>
      <c r="R34" s="136"/>
      <c r="S34" s="136"/>
    </row>
    <row r="35" spans="1:19" ht="15" customHeight="1" x14ac:dyDescent="0.2">
      <c r="A35" s="47"/>
      <c r="B35" s="43" t="s">
        <v>365</v>
      </c>
      <c r="C35" s="76">
        <v>308</v>
      </c>
      <c r="D35" s="71">
        <v>35.897435897435898</v>
      </c>
      <c r="E35" s="76">
        <v>127</v>
      </c>
      <c r="F35" s="71">
        <v>14.801864801864802</v>
      </c>
      <c r="G35" s="76">
        <v>295</v>
      </c>
      <c r="H35" s="71">
        <v>34.382284382284382</v>
      </c>
      <c r="I35" s="76">
        <v>37</v>
      </c>
      <c r="J35" s="71">
        <v>4.3123543123543122</v>
      </c>
      <c r="K35" s="76">
        <v>61</v>
      </c>
      <c r="L35" s="71">
        <v>7.1095571095571088</v>
      </c>
      <c r="M35" s="76">
        <v>29</v>
      </c>
      <c r="N35" s="71">
        <v>3.3799533799533799</v>
      </c>
      <c r="O35" s="76">
        <v>1</v>
      </c>
      <c r="P35" s="71">
        <v>0.11655011655011654</v>
      </c>
      <c r="Q35" s="48"/>
      <c r="R35" s="136"/>
      <c r="S35" s="136"/>
    </row>
    <row r="36" spans="1:19" ht="15" customHeight="1" x14ac:dyDescent="0.2">
      <c r="A36" s="47"/>
      <c r="B36" s="43" t="s">
        <v>287</v>
      </c>
      <c r="C36" s="76">
        <v>6767.9719700211945</v>
      </c>
      <c r="D36" s="71">
        <v>48.000459894534359</v>
      </c>
      <c r="E36" s="76">
        <v>3527.9608128134964</v>
      </c>
      <c r="F36" s="71">
        <v>25.021342029052875</v>
      </c>
      <c r="G36" s="76">
        <v>2325.9433466253986</v>
      </c>
      <c r="H36" s="71">
        <v>16.496278474732197</v>
      </c>
      <c r="I36" s="76">
        <v>923.29007025900012</v>
      </c>
      <c r="J36" s="71">
        <v>6.5482463852979222</v>
      </c>
      <c r="K36" s="76">
        <v>392.05288030019994</v>
      </c>
      <c r="L36" s="71">
        <v>2.7805550378671997</v>
      </c>
      <c r="M36" s="76">
        <v>156.51663197580004</v>
      </c>
      <c r="N36" s="71">
        <v>1.1100622681743253</v>
      </c>
      <c r="O36" s="76">
        <v>6.0708000500999999</v>
      </c>
      <c r="P36" s="71">
        <v>4.3055910341137198E-2</v>
      </c>
      <c r="Q36" s="48"/>
      <c r="R36" s="136"/>
      <c r="S36" s="136"/>
    </row>
    <row r="37" spans="1:19" ht="15" customHeight="1" x14ac:dyDescent="0.2">
      <c r="A37" s="47"/>
      <c r="B37" s="43" t="s">
        <v>366</v>
      </c>
      <c r="C37" s="76">
        <v>236</v>
      </c>
      <c r="D37" s="71">
        <v>42.522522522522522</v>
      </c>
      <c r="E37" s="76">
        <v>90</v>
      </c>
      <c r="F37" s="71">
        <v>16.216216216216218</v>
      </c>
      <c r="G37" s="76">
        <v>132</v>
      </c>
      <c r="H37" s="71">
        <v>23.783783783783786</v>
      </c>
      <c r="I37" s="76">
        <v>31</v>
      </c>
      <c r="J37" s="71">
        <v>5.5855855855855854</v>
      </c>
      <c r="K37" s="76">
        <v>52</v>
      </c>
      <c r="L37" s="71">
        <v>9.3693693693693696</v>
      </c>
      <c r="M37" s="76">
        <v>13</v>
      </c>
      <c r="N37" s="71">
        <v>2.3423423423423424</v>
      </c>
      <c r="O37" s="76">
        <v>1</v>
      </c>
      <c r="P37" s="71">
        <v>0.18018018018018017</v>
      </c>
      <c r="Q37" s="48"/>
      <c r="R37" s="136"/>
      <c r="S37" s="136"/>
    </row>
    <row r="38" spans="1:19" ht="15" customHeight="1" x14ac:dyDescent="0.2">
      <c r="A38" s="47"/>
      <c r="B38" s="43" t="s">
        <v>288</v>
      </c>
      <c r="C38" s="76">
        <v>5600.3585164335082</v>
      </c>
      <c r="D38" s="71">
        <v>53.099982797417731</v>
      </c>
      <c r="E38" s="76">
        <v>2357.6474040790058</v>
      </c>
      <c r="F38" s="71">
        <v>22.354111121924664</v>
      </c>
      <c r="G38" s="76">
        <v>1571.9412797412026</v>
      </c>
      <c r="H38" s="71">
        <v>14.904412756411379</v>
      </c>
      <c r="I38" s="76">
        <v>219.34876276440005</v>
      </c>
      <c r="J38" s="71">
        <v>2.0797624822137215</v>
      </c>
      <c r="K38" s="76">
        <v>419.03663819930006</v>
      </c>
      <c r="L38" s="71">
        <v>3.9731096169251425</v>
      </c>
      <c r="M38" s="76">
        <v>253.68130162550003</v>
      </c>
      <c r="N38" s="71">
        <v>2.4052875745031823</v>
      </c>
      <c r="O38" s="76">
        <v>124.80404585490002</v>
      </c>
      <c r="P38" s="71">
        <v>1.1833336506041539</v>
      </c>
      <c r="Q38" s="48"/>
      <c r="R38" s="136"/>
      <c r="S38" s="136"/>
    </row>
    <row r="39" spans="1:19" ht="15" customHeight="1" x14ac:dyDescent="0.2">
      <c r="A39" s="47"/>
      <c r="B39" s="83" t="s">
        <v>289</v>
      </c>
      <c r="C39" s="76">
        <v>7679.943528798789</v>
      </c>
      <c r="D39" s="71">
        <v>53.56082933345786</v>
      </c>
      <c r="E39" s="76">
        <v>2604.482432782203</v>
      </c>
      <c r="F39" s="71">
        <v>18.16396677412229</v>
      </c>
      <c r="G39" s="76">
        <v>2386.2439664442009</v>
      </c>
      <c r="H39" s="71">
        <v>16.641946044973309</v>
      </c>
      <c r="I39" s="76">
        <v>506.65617158200001</v>
      </c>
      <c r="J39" s="71">
        <v>3.5334797235274849</v>
      </c>
      <c r="K39" s="76">
        <v>765.47615403840018</v>
      </c>
      <c r="L39" s="71">
        <v>5.3385207184843892</v>
      </c>
      <c r="M39" s="76">
        <v>362.6196131919001</v>
      </c>
      <c r="N39" s="71">
        <v>2.5289518265733486</v>
      </c>
      <c r="O39" s="76">
        <v>33.309673305700009</v>
      </c>
      <c r="P39" s="71">
        <v>0.23230557886131792</v>
      </c>
      <c r="Q39" s="48"/>
      <c r="R39" s="136"/>
      <c r="S39" s="136"/>
    </row>
    <row r="40" spans="1:19" ht="15" customHeight="1" x14ac:dyDescent="0.2">
      <c r="A40" s="47"/>
      <c r="B40" s="83" t="s">
        <v>279</v>
      </c>
      <c r="C40" s="76">
        <v>50386.007429299934</v>
      </c>
      <c r="D40" s="71">
        <v>57.045201622433737</v>
      </c>
      <c r="E40" s="76">
        <v>17755.65382122498</v>
      </c>
      <c r="F40" s="71">
        <v>20.102304267531999</v>
      </c>
      <c r="G40" s="76">
        <v>14039.259019091989</v>
      </c>
      <c r="H40" s="71">
        <v>15.894737492297494</v>
      </c>
      <c r="I40" s="76">
        <v>1657.6100237200001</v>
      </c>
      <c r="J40" s="71">
        <v>1.8766856680826789</v>
      </c>
      <c r="K40" s="76">
        <v>3605.436827904</v>
      </c>
      <c r="L40" s="71">
        <v>4.0819441999512529</v>
      </c>
      <c r="M40" s="76">
        <v>863.2489696949998</v>
      </c>
      <c r="N40" s="71">
        <v>0.97733902801700223</v>
      </c>
      <c r="O40" s="76">
        <v>19.244323370000004</v>
      </c>
      <c r="P40" s="71">
        <v>2.1787721685814398E-2</v>
      </c>
      <c r="Q40" s="48"/>
      <c r="R40" s="136"/>
      <c r="S40" s="136"/>
    </row>
    <row r="41" spans="1:19" ht="15" customHeight="1" x14ac:dyDescent="0.2">
      <c r="A41" s="47"/>
      <c r="B41" s="82"/>
      <c r="C41" s="242"/>
      <c r="D41" s="243"/>
      <c r="E41" s="242"/>
      <c r="F41" s="243"/>
      <c r="G41" s="242"/>
      <c r="H41" s="243"/>
      <c r="I41" s="242"/>
      <c r="J41" s="243"/>
      <c r="K41" s="242"/>
      <c r="L41" s="243"/>
      <c r="M41" s="242"/>
      <c r="N41" s="243"/>
      <c r="O41" s="242"/>
      <c r="P41" s="341"/>
      <c r="Q41" s="48"/>
      <c r="R41" s="136"/>
      <c r="S41" s="136"/>
    </row>
    <row r="42" spans="1:19" ht="15" customHeight="1" x14ac:dyDescent="0.2">
      <c r="A42" s="47"/>
      <c r="B42" s="39" t="s">
        <v>280</v>
      </c>
      <c r="C42" s="242"/>
      <c r="D42" s="243"/>
      <c r="E42" s="242"/>
      <c r="F42" s="243"/>
      <c r="G42" s="242"/>
      <c r="H42" s="243"/>
      <c r="I42" s="242"/>
      <c r="J42" s="243"/>
      <c r="K42" s="242"/>
      <c r="L42" s="243"/>
      <c r="M42" s="242"/>
      <c r="N42" s="243"/>
      <c r="O42" s="242"/>
      <c r="P42" s="341"/>
      <c r="Q42" s="48"/>
      <c r="R42" s="136"/>
      <c r="S42" s="136"/>
    </row>
    <row r="43" spans="1:19" ht="15" customHeight="1" x14ac:dyDescent="0.2">
      <c r="A43" s="47"/>
      <c r="B43" s="82" t="s">
        <v>282</v>
      </c>
      <c r="C43" s="76">
        <v>2666.1067943539033</v>
      </c>
      <c r="D43" s="71">
        <v>46.127549287538208</v>
      </c>
      <c r="E43" s="76">
        <v>1295.7456888455999</v>
      </c>
      <c r="F43" s="71">
        <v>22.418296691233984</v>
      </c>
      <c r="G43" s="76">
        <v>1187.3252735740009</v>
      </c>
      <c r="H43" s="71">
        <v>20.542464837908692</v>
      </c>
      <c r="I43" s="76">
        <v>253.6031910403</v>
      </c>
      <c r="J43" s="71">
        <v>4.3877063435575128</v>
      </c>
      <c r="K43" s="76">
        <v>274.04133084149998</v>
      </c>
      <c r="L43" s="71">
        <v>4.7413160725533521</v>
      </c>
      <c r="M43" s="76">
        <v>103.03560569620002</v>
      </c>
      <c r="N43" s="71">
        <v>1.7826667672082483</v>
      </c>
      <c r="O43" s="456">
        <v>0</v>
      </c>
      <c r="P43" s="522">
        <v>0</v>
      </c>
      <c r="Q43" s="48"/>
      <c r="R43" s="136"/>
      <c r="S43" s="136"/>
    </row>
    <row r="44" spans="1:19" ht="15" customHeight="1" x14ac:dyDescent="0.2">
      <c r="A44" s="47"/>
      <c r="B44" s="82" t="s">
        <v>261</v>
      </c>
      <c r="C44" s="76">
        <v>5460.9163882992925</v>
      </c>
      <c r="D44" s="71">
        <v>48.570089169406295</v>
      </c>
      <c r="E44" s="76">
        <v>2166.3275557989018</v>
      </c>
      <c r="F44" s="71">
        <v>19.267594497644964</v>
      </c>
      <c r="G44" s="76">
        <v>1504.3903262717995</v>
      </c>
      <c r="H44" s="71">
        <v>13.3802400727416</v>
      </c>
      <c r="I44" s="76">
        <v>613.59651445340012</v>
      </c>
      <c r="J44" s="71">
        <v>5.4574059190677326</v>
      </c>
      <c r="K44" s="76">
        <v>799.04330352150021</v>
      </c>
      <c r="L44" s="71">
        <v>7.1067933919315731</v>
      </c>
      <c r="M44" s="76">
        <v>694.75776137890034</v>
      </c>
      <c r="N44" s="71">
        <v>6.1792644351069095</v>
      </c>
      <c r="O44" s="76">
        <v>4.341349061799999</v>
      </c>
      <c r="P44" s="71">
        <v>3.8612514100918677E-2</v>
      </c>
      <c r="Q44" s="48"/>
      <c r="R44" s="136"/>
      <c r="S44" s="136"/>
    </row>
    <row r="45" spans="1:19" ht="15" customHeight="1" x14ac:dyDescent="0.2">
      <c r="A45" s="47"/>
      <c r="B45" s="81" t="s">
        <v>283</v>
      </c>
      <c r="C45" s="76">
        <v>930</v>
      </c>
      <c r="D45" s="71">
        <v>48.286604361370713</v>
      </c>
      <c r="E45" s="76">
        <v>409</v>
      </c>
      <c r="F45" s="71">
        <v>21.235721703011421</v>
      </c>
      <c r="G45" s="76">
        <v>338</v>
      </c>
      <c r="H45" s="71">
        <v>17.549325025960542</v>
      </c>
      <c r="I45" s="76">
        <v>106</v>
      </c>
      <c r="J45" s="71">
        <v>5.5036344755970923</v>
      </c>
      <c r="K45" s="76">
        <v>98</v>
      </c>
      <c r="L45" s="71">
        <v>5.0882658359293877</v>
      </c>
      <c r="M45" s="76">
        <v>43</v>
      </c>
      <c r="N45" s="71">
        <v>2.232606438213915</v>
      </c>
      <c r="O45" s="76">
        <v>2</v>
      </c>
      <c r="P45" s="71">
        <v>0.10384215991692627</v>
      </c>
      <c r="Q45" s="48"/>
      <c r="R45" s="136"/>
      <c r="S45" s="136"/>
    </row>
    <row r="46" spans="1:19" ht="15" customHeight="1" x14ac:dyDescent="0.2">
      <c r="A46" s="47"/>
      <c r="B46" s="82" t="s">
        <v>268</v>
      </c>
      <c r="C46" s="76">
        <v>49928.201416435935</v>
      </c>
      <c r="D46" s="71">
        <v>53.069927310396814</v>
      </c>
      <c r="E46" s="76">
        <v>19674.935087423022</v>
      </c>
      <c r="F46" s="71">
        <v>20.91297794241375</v>
      </c>
      <c r="G46" s="76">
        <v>14781.864788307996</v>
      </c>
      <c r="H46" s="71">
        <v>15.712011800396597</v>
      </c>
      <c r="I46" s="76">
        <v>1912.0617457379999</v>
      </c>
      <c r="J46" s="71">
        <v>2.0323779944114322</v>
      </c>
      <c r="K46" s="76">
        <v>1822.762108312</v>
      </c>
      <c r="L46" s="71">
        <v>1.9374591883540095</v>
      </c>
      <c r="M46" s="76">
        <v>5925.9617931149996</v>
      </c>
      <c r="N46" s="71">
        <v>6.2988522054246125</v>
      </c>
      <c r="O46" s="76">
        <v>34.239069399000002</v>
      </c>
      <c r="P46" s="71">
        <v>3.6393558602781949E-2</v>
      </c>
      <c r="Q46" s="48"/>
      <c r="R46" s="136"/>
      <c r="S46" s="136"/>
    </row>
    <row r="47" spans="1:19" ht="15" customHeight="1" x14ac:dyDescent="0.2">
      <c r="A47" s="47"/>
      <c r="B47" s="100" t="s">
        <v>269</v>
      </c>
      <c r="C47" s="40">
        <v>7400.8829046671281</v>
      </c>
      <c r="D47" s="70">
        <v>54.279006581904873</v>
      </c>
      <c r="E47" s="40">
        <v>2740.6580525065961</v>
      </c>
      <c r="F47" s="70">
        <v>20.100331053332209</v>
      </c>
      <c r="G47" s="40">
        <v>1891.7973078258012</v>
      </c>
      <c r="H47" s="70">
        <v>13.874679527540113</v>
      </c>
      <c r="I47" s="40">
        <v>233.11830530360004</v>
      </c>
      <c r="J47" s="70">
        <v>1.7097189877112013</v>
      </c>
      <c r="K47" s="40">
        <v>836.06151521680067</v>
      </c>
      <c r="L47" s="70">
        <v>6.1317803661928343</v>
      </c>
      <c r="M47" s="40">
        <v>527.39122352130005</v>
      </c>
      <c r="N47" s="70">
        <v>3.8679536024950862</v>
      </c>
      <c r="O47" s="40">
        <v>4.9808091106000001</v>
      </c>
      <c r="P47" s="70">
        <v>3.6529880823675719E-2</v>
      </c>
      <c r="Q47" s="48"/>
      <c r="R47" s="136"/>
      <c r="S47" s="136"/>
    </row>
    <row r="48" spans="1:19" ht="15" customHeight="1" x14ac:dyDescent="0.2">
      <c r="A48" s="47"/>
      <c r="B48" s="82" t="s">
        <v>270</v>
      </c>
      <c r="C48" s="76">
        <v>7600.1626714089552</v>
      </c>
      <c r="D48" s="71">
        <v>55.21763407126614</v>
      </c>
      <c r="E48" s="76">
        <v>2680.4461457349043</v>
      </c>
      <c r="F48" s="71">
        <v>19.474306119751411</v>
      </c>
      <c r="G48" s="76">
        <v>2057.4158785883988</v>
      </c>
      <c r="H48" s="71">
        <v>14.947790202396543</v>
      </c>
      <c r="I48" s="76">
        <v>353.69465489409993</v>
      </c>
      <c r="J48" s="71">
        <v>2.5697057906899472</v>
      </c>
      <c r="K48" s="76">
        <v>624.72096583729933</v>
      </c>
      <c r="L48" s="71">
        <v>4.5387993888632101</v>
      </c>
      <c r="M48" s="76">
        <v>241.24854741000004</v>
      </c>
      <c r="N48" s="71">
        <v>1.7527485380310075</v>
      </c>
      <c r="O48" s="76">
        <v>206.32475105209997</v>
      </c>
      <c r="P48" s="71">
        <v>1.4990158890017407</v>
      </c>
      <c r="Q48" s="48"/>
      <c r="R48" s="136"/>
      <c r="S48" s="136"/>
    </row>
    <row r="49" spans="1:19" ht="15" customHeight="1" x14ac:dyDescent="0.2">
      <c r="A49" s="47"/>
      <c r="B49" s="82" t="s">
        <v>285</v>
      </c>
      <c r="C49" s="76">
        <v>919</v>
      </c>
      <c r="D49" s="71">
        <v>48.342977380326147</v>
      </c>
      <c r="E49" s="76">
        <v>320</v>
      </c>
      <c r="F49" s="71">
        <v>16.833245660178854</v>
      </c>
      <c r="G49" s="76">
        <v>419</v>
      </c>
      <c r="H49" s="71">
        <v>22.041031036296683</v>
      </c>
      <c r="I49" s="76">
        <v>83</v>
      </c>
      <c r="J49" s="71">
        <v>4.3661230931088904</v>
      </c>
      <c r="K49" s="76">
        <v>54</v>
      </c>
      <c r="L49" s="71">
        <v>2.8406102051551816</v>
      </c>
      <c r="M49" s="76">
        <v>105</v>
      </c>
      <c r="N49" s="71">
        <v>5.5234087322461862</v>
      </c>
      <c r="O49" s="76">
        <v>1</v>
      </c>
      <c r="P49" s="71">
        <v>5.2603892688058915E-2</v>
      </c>
      <c r="Q49" s="48"/>
      <c r="R49" s="136"/>
      <c r="S49" s="136"/>
    </row>
    <row r="50" spans="1:19" ht="15" customHeight="1" x14ac:dyDescent="0.2">
      <c r="A50" s="47"/>
      <c r="B50" s="82" t="s">
        <v>273</v>
      </c>
      <c r="C50" s="41">
        <v>4407.1129138262031</v>
      </c>
      <c r="D50" s="69">
        <v>47.882482193622337</v>
      </c>
      <c r="E50" s="41">
        <v>1870.4223749900036</v>
      </c>
      <c r="F50" s="69">
        <v>20.321799739697688</v>
      </c>
      <c r="G50" s="41">
        <v>1795.9563463465036</v>
      </c>
      <c r="H50" s="69">
        <v>19.512739849408529</v>
      </c>
      <c r="I50" s="41">
        <v>526.06335533170011</v>
      </c>
      <c r="J50" s="69">
        <v>5.7155829081125971</v>
      </c>
      <c r="K50" s="41">
        <v>390.4996091596999</v>
      </c>
      <c r="L50" s="69">
        <v>4.2427074022871709</v>
      </c>
      <c r="M50" s="41">
        <v>200.57073901589996</v>
      </c>
      <c r="N50" s="69">
        <v>2.1791646883747702</v>
      </c>
      <c r="O50" s="41">
        <v>13.393985151100003</v>
      </c>
      <c r="P50" s="69">
        <v>0.14552321849688812</v>
      </c>
      <c r="Q50" s="48"/>
      <c r="R50" s="136"/>
      <c r="S50" s="136"/>
    </row>
    <row r="51" spans="1:19" ht="15" customHeight="1" x14ac:dyDescent="0.2">
      <c r="A51" s="47"/>
      <c r="B51" s="82" t="s">
        <v>290</v>
      </c>
      <c r="C51" s="41">
        <v>600</v>
      </c>
      <c r="D51" s="69">
        <v>45.836516424751714</v>
      </c>
      <c r="E51" s="41">
        <v>290</v>
      </c>
      <c r="F51" s="69">
        <v>22.154316271963332</v>
      </c>
      <c r="G51" s="41">
        <v>142</v>
      </c>
      <c r="H51" s="69">
        <v>10.847975553857907</v>
      </c>
      <c r="I51" s="41">
        <v>147</v>
      </c>
      <c r="J51" s="69">
        <v>11.229946524064172</v>
      </c>
      <c r="K51" s="41">
        <v>84</v>
      </c>
      <c r="L51" s="69">
        <v>6.4171122994652414</v>
      </c>
      <c r="M51" s="41">
        <v>45</v>
      </c>
      <c r="N51" s="69">
        <v>3.437738731856379</v>
      </c>
      <c r="O51" s="41">
        <v>1</v>
      </c>
      <c r="P51" s="69">
        <v>7.6394194041252861E-2</v>
      </c>
      <c r="Q51" s="48"/>
      <c r="R51" s="136"/>
      <c r="S51" s="136"/>
    </row>
    <row r="52" spans="1:19" ht="15" customHeight="1" x14ac:dyDescent="0.2">
      <c r="A52" s="47"/>
      <c r="B52" s="82" t="s">
        <v>277</v>
      </c>
      <c r="C52" s="41">
        <v>7375.480681287213</v>
      </c>
      <c r="D52" s="69">
        <v>37.460364663925759</v>
      </c>
      <c r="E52" s="41">
        <v>3896.7045713139023</v>
      </c>
      <c r="F52" s="69">
        <v>19.791520110595613</v>
      </c>
      <c r="G52" s="41">
        <v>4154.7726730488039</v>
      </c>
      <c r="H52" s="69">
        <v>21.102258436254044</v>
      </c>
      <c r="I52" s="41">
        <v>1365.6177575394001</v>
      </c>
      <c r="J52" s="69">
        <v>6.9360278196851493</v>
      </c>
      <c r="K52" s="41">
        <v>1842.0246941064984</v>
      </c>
      <c r="L52" s="69">
        <v>9.3557179176480378</v>
      </c>
      <c r="M52" s="41">
        <v>1032.2326579768003</v>
      </c>
      <c r="N52" s="69">
        <v>5.2427514160440811</v>
      </c>
      <c r="O52" s="41">
        <v>21.925329617999999</v>
      </c>
      <c r="P52" s="69">
        <v>0.11135963584731519</v>
      </c>
      <c r="Q52" s="48"/>
      <c r="R52" s="136"/>
      <c r="S52" s="136"/>
    </row>
    <row r="53" spans="1:19" ht="15" customHeight="1" x14ac:dyDescent="0.2">
      <c r="A53" s="47"/>
      <c r="B53" s="82" t="s">
        <v>278</v>
      </c>
      <c r="C53" s="41">
        <v>5989.2886750072148</v>
      </c>
      <c r="D53" s="69">
        <v>56.29338252668277</v>
      </c>
      <c r="E53" s="41">
        <v>2655.2174332803006</v>
      </c>
      <c r="F53" s="69">
        <v>24.956414488233811</v>
      </c>
      <c r="G53" s="41">
        <v>1556.3690203286997</v>
      </c>
      <c r="H53" s="69">
        <v>14.628327564113688</v>
      </c>
      <c r="I53" s="41">
        <v>44.975593766700001</v>
      </c>
      <c r="J53" s="69">
        <v>0.42272604338452296</v>
      </c>
      <c r="K53" s="41">
        <v>226.42490779580001</v>
      </c>
      <c r="L53" s="69">
        <v>2.1281699112795711</v>
      </c>
      <c r="M53" s="41">
        <v>150.91495391779995</v>
      </c>
      <c r="N53" s="69">
        <v>1.418451120137598</v>
      </c>
      <c r="O53" s="41">
        <v>16.228129405600001</v>
      </c>
      <c r="P53" s="69">
        <v>0.15252834616806132</v>
      </c>
      <c r="Q53" s="48"/>
      <c r="R53" s="136"/>
      <c r="S53" s="136"/>
    </row>
    <row r="54" spans="1:19" x14ac:dyDescent="0.2">
      <c r="A54" s="47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8"/>
      <c r="R54" s="137"/>
      <c r="S54" s="137"/>
    </row>
    <row r="55" spans="1:19" x14ac:dyDescent="0.2">
      <c r="A55" s="47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8"/>
    </row>
    <row r="56" spans="1:19" x14ac:dyDescent="0.2">
      <c r="A56" s="188" t="s">
        <v>137</v>
      </c>
      <c r="B56" s="189"/>
      <c r="C56" s="189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1"/>
    </row>
  </sheetData>
  <sortState ref="B15:R40">
    <sortCondition ref="B15:B40"/>
  </sortState>
  <mergeCells count="9">
    <mergeCell ref="C8:P8"/>
    <mergeCell ref="C9:P9"/>
    <mergeCell ref="C11:D11"/>
    <mergeCell ref="E11:F11"/>
    <mergeCell ref="G11:H11"/>
    <mergeCell ref="I11:J11"/>
    <mergeCell ref="K11:L11"/>
    <mergeCell ref="M11:N11"/>
    <mergeCell ref="O11:P11"/>
  </mergeCells>
  <pageMargins left="0.70866141732283472" right="0.70866141732283472" top="0.74803149606299213" bottom="0.74803149606299213" header="0.31496062992125984" footer="0.31496062992125984"/>
  <pageSetup scale="52" orientation="portrait" horizontalDpi="4294967294" r:id="rId1"/>
  <headerFooter>
    <oddFooter>&amp;CPágina 53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X56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28515625" style="13" customWidth="1"/>
    <col min="3" max="3" width="10.5703125" style="13" bestFit="1" customWidth="1"/>
    <col min="4" max="4" width="11.140625" style="13" customWidth="1"/>
    <col min="5" max="5" width="10.5703125" style="13" bestFit="1" customWidth="1"/>
    <col min="6" max="6" width="10.7109375" style="13" customWidth="1"/>
    <col min="7" max="7" width="10.5703125" style="13" bestFit="1" customWidth="1"/>
    <col min="8" max="8" width="11" style="13" customWidth="1"/>
    <col min="9" max="9" width="11.85546875" style="13" customWidth="1"/>
    <col min="10" max="10" width="11.28515625" style="13" customWidth="1"/>
    <col min="11" max="11" width="13" style="13" customWidth="1"/>
    <col min="12" max="12" width="10.5703125" style="13" customWidth="1"/>
    <col min="13" max="13" width="9.7109375" style="13" customWidth="1"/>
    <col min="14" max="14" width="10.5703125" style="13" customWidth="1"/>
    <col min="15" max="15" width="1.85546875" style="13" customWidth="1"/>
    <col min="16" max="16" width="8.7109375" style="13" customWidth="1"/>
    <col min="17" max="17" width="14.42578125" style="13" bestFit="1" customWidth="1"/>
    <col min="18" max="18" width="12.42578125" style="13" customWidth="1"/>
    <col min="19" max="19" width="12.5703125" style="13" customWidth="1"/>
    <col min="20" max="20" width="12.28515625" style="13" customWidth="1"/>
    <col min="21" max="21" width="16.7109375" style="13" customWidth="1"/>
    <col min="22" max="22" width="12.7109375" style="13" bestFit="1" customWidth="1"/>
    <col min="23" max="23" width="11.5703125" style="13" bestFit="1" customWidth="1"/>
    <col min="24" max="16384" width="11.42578125" style="13"/>
  </cols>
  <sheetData>
    <row r="1" spans="1:24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  <c r="P1" s="43"/>
      <c r="Q1" s="137"/>
      <c r="R1" s="137"/>
      <c r="S1" s="137"/>
      <c r="T1" s="137"/>
      <c r="U1" s="137"/>
      <c r="V1" s="137"/>
      <c r="W1" s="137"/>
      <c r="X1" s="137"/>
    </row>
    <row r="2" spans="1:24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8"/>
      <c r="P2" s="43"/>
      <c r="Q2" s="137"/>
      <c r="R2" s="137" t="s">
        <v>121</v>
      </c>
      <c r="S2" s="156" t="s">
        <v>122</v>
      </c>
      <c r="T2" s="156" t="s">
        <v>123</v>
      </c>
      <c r="U2" s="156" t="s">
        <v>124</v>
      </c>
      <c r="V2" s="156" t="s">
        <v>125</v>
      </c>
      <c r="W2" s="156" t="s">
        <v>126</v>
      </c>
      <c r="X2" s="137"/>
    </row>
    <row r="3" spans="1:24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8"/>
      <c r="P3" s="43"/>
      <c r="Q3" s="137" t="s">
        <v>120</v>
      </c>
      <c r="R3" s="152">
        <v>827575.78078026103</v>
      </c>
      <c r="S3" s="152">
        <v>582594.89982676506</v>
      </c>
      <c r="T3" s="152">
        <v>283717.45478107675</v>
      </c>
      <c r="U3" s="152">
        <v>45836.758041033296</v>
      </c>
      <c r="V3" s="152">
        <v>171009.2649776717</v>
      </c>
      <c r="W3" s="152">
        <v>43652.298812103785</v>
      </c>
      <c r="X3" s="137"/>
    </row>
    <row r="4" spans="1:24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8"/>
      <c r="P4" s="43"/>
      <c r="Q4" s="137"/>
      <c r="R4" s="137"/>
      <c r="S4" s="137"/>
      <c r="T4" s="137"/>
      <c r="U4" s="137"/>
      <c r="V4" s="137"/>
      <c r="W4" s="137"/>
      <c r="X4" s="137"/>
    </row>
    <row r="5" spans="1:24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3"/>
      <c r="L5" s="178"/>
      <c r="M5" s="43"/>
      <c r="N5" s="43"/>
      <c r="O5" s="48"/>
      <c r="P5" s="43"/>
    </row>
    <row r="6" spans="1:24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8"/>
      <c r="P6" s="43"/>
    </row>
    <row r="7" spans="1:24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8"/>
      <c r="P7" s="43"/>
    </row>
    <row r="8" spans="1:24" ht="15" x14ac:dyDescent="0.25">
      <c r="A8" s="47"/>
      <c r="B8" s="58"/>
      <c r="C8" s="580" t="s">
        <v>320</v>
      </c>
      <c r="D8" s="580"/>
      <c r="E8" s="580"/>
      <c r="F8" s="580"/>
      <c r="G8" s="580"/>
      <c r="H8" s="580"/>
      <c r="I8" s="580"/>
      <c r="J8" s="580"/>
      <c r="K8" s="580"/>
      <c r="L8" s="580"/>
      <c r="M8" s="580"/>
      <c r="N8" s="580"/>
      <c r="O8" s="48"/>
      <c r="P8" s="43"/>
      <c r="Q8" s="68"/>
    </row>
    <row r="9" spans="1:24" ht="15" x14ac:dyDescent="0.25">
      <c r="A9" s="47"/>
      <c r="B9" s="43"/>
      <c r="C9" s="581" t="s">
        <v>104</v>
      </c>
      <c r="D9" s="581"/>
      <c r="E9" s="581"/>
      <c r="F9" s="581"/>
      <c r="G9" s="581"/>
      <c r="H9" s="581"/>
      <c r="I9" s="581"/>
      <c r="J9" s="581"/>
      <c r="K9" s="581"/>
      <c r="L9" s="581"/>
      <c r="M9" s="581"/>
      <c r="N9" s="581"/>
      <c r="O9" s="48"/>
      <c r="P9" s="43"/>
    </row>
    <row r="10" spans="1:24" ht="15" x14ac:dyDescent="0.25">
      <c r="A10" s="47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48"/>
      <c r="P10" s="43"/>
    </row>
    <row r="11" spans="1:24" s="104" customFormat="1" ht="59.25" customHeight="1" x14ac:dyDescent="0.25">
      <c r="A11" s="101"/>
      <c r="B11" s="102"/>
      <c r="C11" s="602" t="s">
        <v>83</v>
      </c>
      <c r="D11" s="602"/>
      <c r="E11" s="602" t="s">
        <v>84</v>
      </c>
      <c r="F11" s="602"/>
      <c r="G11" s="602" t="s">
        <v>85</v>
      </c>
      <c r="H11" s="602"/>
      <c r="I11" s="602" t="s">
        <v>86</v>
      </c>
      <c r="J11" s="602"/>
      <c r="K11" s="602" t="s">
        <v>87</v>
      </c>
      <c r="L11" s="602"/>
      <c r="M11" s="602" t="s">
        <v>119</v>
      </c>
      <c r="N11" s="602"/>
      <c r="O11" s="103"/>
      <c r="P11" s="102"/>
    </row>
    <row r="12" spans="1:24" ht="48.75" customHeight="1" x14ac:dyDescent="0.2">
      <c r="A12" s="47"/>
      <c r="B12" s="43"/>
      <c r="C12" s="14" t="s">
        <v>33</v>
      </c>
      <c r="D12" s="367" t="s">
        <v>309</v>
      </c>
      <c r="E12" s="14" t="s">
        <v>33</v>
      </c>
      <c r="F12" s="367" t="s">
        <v>309</v>
      </c>
      <c r="G12" s="14" t="s">
        <v>33</v>
      </c>
      <c r="H12" s="367" t="s">
        <v>309</v>
      </c>
      <c r="I12" s="14" t="s">
        <v>33</v>
      </c>
      <c r="J12" s="367" t="s">
        <v>309</v>
      </c>
      <c r="K12" s="14" t="s">
        <v>33</v>
      </c>
      <c r="L12" s="367" t="s">
        <v>309</v>
      </c>
      <c r="M12" s="14" t="s">
        <v>33</v>
      </c>
      <c r="N12" s="367" t="s">
        <v>309</v>
      </c>
      <c r="O12" s="48"/>
      <c r="P12" s="43"/>
    </row>
    <row r="13" spans="1:24" ht="15" customHeight="1" x14ac:dyDescent="0.2">
      <c r="A13" s="47"/>
      <c r="B13" s="43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8"/>
      <c r="P13" s="43"/>
      <c r="Q13" s="137"/>
      <c r="R13" s="137"/>
    </row>
    <row r="14" spans="1:24" ht="15" customHeight="1" x14ac:dyDescent="0.2">
      <c r="A14" s="47"/>
      <c r="B14" s="39" t="s">
        <v>281</v>
      </c>
      <c r="C14" s="146"/>
      <c r="D14" s="322"/>
      <c r="E14" s="146"/>
      <c r="F14" s="322"/>
      <c r="G14" s="146"/>
      <c r="H14" s="322"/>
      <c r="I14" s="146"/>
      <c r="J14" s="322"/>
      <c r="K14" s="146"/>
      <c r="L14" s="322"/>
      <c r="M14" s="146"/>
      <c r="N14" s="322"/>
      <c r="O14" s="48"/>
      <c r="P14" s="43"/>
      <c r="Q14" s="136">
        <f t="shared" ref="Q14:Q49" si="0">C14+E14+G14+I14+K14+M14</f>
        <v>0</v>
      </c>
      <c r="R14" s="252">
        <f t="shared" ref="R14:R49" si="1">D14+F14+H14+J14+L14+N14</f>
        <v>0</v>
      </c>
    </row>
    <row r="15" spans="1:24" ht="15" customHeight="1" x14ac:dyDescent="0.2">
      <c r="A15" s="47"/>
      <c r="B15" s="43" t="s">
        <v>258</v>
      </c>
      <c r="C15" s="41">
        <v>1449.8784244413005</v>
      </c>
      <c r="D15" s="69">
        <v>40.486605867115166</v>
      </c>
      <c r="E15" s="41">
        <v>1134.041851683101</v>
      </c>
      <c r="F15" s="69">
        <v>31.667141680240952</v>
      </c>
      <c r="G15" s="41">
        <v>702.30867110820031</v>
      </c>
      <c r="H15" s="69">
        <v>19.611364570220417</v>
      </c>
      <c r="I15" s="41">
        <v>43.991521802699992</v>
      </c>
      <c r="J15" s="69">
        <v>1.2284253456677507</v>
      </c>
      <c r="K15" s="41">
        <v>234.70128084769999</v>
      </c>
      <c r="L15" s="69">
        <v>6.553831061973046</v>
      </c>
      <c r="M15" s="41">
        <v>16.209326404500001</v>
      </c>
      <c r="N15" s="69">
        <v>0.45263147478265253</v>
      </c>
      <c r="O15" s="48"/>
      <c r="P15" s="43"/>
      <c r="Q15" s="136">
        <f t="shared" si="0"/>
        <v>3581.1310762875023</v>
      </c>
      <c r="R15" s="252">
        <f t="shared" si="1"/>
        <v>99.999999999999972</v>
      </c>
    </row>
    <row r="16" spans="1:24" ht="15" customHeight="1" x14ac:dyDescent="0.2">
      <c r="A16" s="47"/>
      <c r="B16" s="43" t="s">
        <v>259</v>
      </c>
      <c r="C16" s="76">
        <v>3509.1978507179028</v>
      </c>
      <c r="D16" s="71">
        <v>35.735375802789093</v>
      </c>
      <c r="E16" s="76">
        <v>3411.1039777782048</v>
      </c>
      <c r="F16" s="71">
        <v>34.736451956778524</v>
      </c>
      <c r="G16" s="76">
        <v>1385.1540009428991</v>
      </c>
      <c r="H16" s="71">
        <v>14.105502417968538</v>
      </c>
      <c r="I16" s="76">
        <v>245.51581274370005</v>
      </c>
      <c r="J16" s="71">
        <v>2.5001724630967832</v>
      </c>
      <c r="K16" s="76">
        <v>1136.8195556495</v>
      </c>
      <c r="L16" s="71">
        <v>11.57662684444643</v>
      </c>
      <c r="M16" s="76">
        <v>132.16387997059999</v>
      </c>
      <c r="N16" s="71">
        <v>1.3458705149206383</v>
      </c>
      <c r="O16" s="48"/>
      <c r="P16" s="43"/>
      <c r="Q16" s="136"/>
      <c r="R16" s="252"/>
    </row>
    <row r="17" spans="1:18" ht="15" customHeight="1" x14ac:dyDescent="0.2">
      <c r="A17" s="47"/>
      <c r="B17" s="43" t="s">
        <v>260</v>
      </c>
      <c r="C17" s="329">
        <v>11783.213187834996</v>
      </c>
      <c r="D17" s="327">
        <v>41.374299594305633</v>
      </c>
      <c r="E17" s="329">
        <v>10438.655218417996</v>
      </c>
      <c r="F17" s="327">
        <v>36.653164250170228</v>
      </c>
      <c r="G17" s="329">
        <v>3223.2983152560009</v>
      </c>
      <c r="H17" s="327">
        <v>11.317940874981808</v>
      </c>
      <c r="I17" s="329">
        <v>312.27409397600002</v>
      </c>
      <c r="J17" s="327">
        <v>1.0964854589104887</v>
      </c>
      <c r="K17" s="329">
        <v>2396.491298933001</v>
      </c>
      <c r="L17" s="327">
        <v>8.4147801959117974</v>
      </c>
      <c r="M17" s="329">
        <v>325.61510057999999</v>
      </c>
      <c r="N17" s="327">
        <v>1.1433296257200447</v>
      </c>
      <c r="O17" s="48"/>
      <c r="P17" s="43"/>
      <c r="Q17" s="136"/>
      <c r="R17" s="252"/>
    </row>
    <row r="18" spans="1:18" ht="15" customHeight="1" x14ac:dyDescent="0.2">
      <c r="A18" s="47"/>
      <c r="B18" s="43" t="s">
        <v>361</v>
      </c>
      <c r="C18" s="76">
        <v>1338.1416370215975</v>
      </c>
      <c r="D18" s="71">
        <v>49.446012815488416</v>
      </c>
      <c r="E18" s="76">
        <v>707.11930372750021</v>
      </c>
      <c r="F18" s="71">
        <v>26.128945686206833</v>
      </c>
      <c r="G18" s="76">
        <v>351.88785439469996</v>
      </c>
      <c r="H18" s="71">
        <v>13.002697828566431</v>
      </c>
      <c r="I18" s="76">
        <v>13.933729507600001</v>
      </c>
      <c r="J18" s="71">
        <v>0.51486879171761313</v>
      </c>
      <c r="K18" s="76">
        <v>244.33534243650007</v>
      </c>
      <c r="L18" s="71">
        <v>9.028497536540625</v>
      </c>
      <c r="M18" s="76">
        <v>50.8501630867</v>
      </c>
      <c r="N18" s="71">
        <v>1.8789773414800803</v>
      </c>
      <c r="O18" s="48"/>
      <c r="P18" s="43"/>
      <c r="Q18" s="136"/>
      <c r="R18" s="252"/>
    </row>
    <row r="19" spans="1:18" ht="15" customHeight="1" x14ac:dyDescent="0.2">
      <c r="A19" s="47"/>
      <c r="B19" s="43" t="s">
        <v>262</v>
      </c>
      <c r="C19" s="76">
        <v>2123.8749773012009</v>
      </c>
      <c r="D19" s="71">
        <v>57.221585564948796</v>
      </c>
      <c r="E19" s="76">
        <v>610.6255765745999</v>
      </c>
      <c r="F19" s="71">
        <v>16.451516238733127</v>
      </c>
      <c r="G19" s="76">
        <v>279.82970207909995</v>
      </c>
      <c r="H19" s="71">
        <v>7.5391910598617757</v>
      </c>
      <c r="I19" s="76">
        <v>227.670629311</v>
      </c>
      <c r="J19" s="71">
        <v>6.133917737615298</v>
      </c>
      <c r="K19" s="76">
        <v>395.9513414002999</v>
      </c>
      <c r="L19" s="71">
        <v>10.667748244900753</v>
      </c>
      <c r="M19" s="76">
        <v>73.715243453999989</v>
      </c>
      <c r="N19" s="71">
        <v>1.9860411539402465</v>
      </c>
      <c r="O19" s="48"/>
      <c r="P19" s="43"/>
      <c r="Q19" s="136"/>
      <c r="R19" s="252"/>
    </row>
    <row r="20" spans="1:18" ht="15" customHeight="1" x14ac:dyDescent="0.2">
      <c r="A20" s="47"/>
      <c r="B20" s="43" t="s">
        <v>263</v>
      </c>
      <c r="C20" s="76">
        <v>1929.8189366824995</v>
      </c>
      <c r="D20" s="71">
        <v>42.734442730446801</v>
      </c>
      <c r="E20" s="76">
        <v>1497.6213612031991</v>
      </c>
      <c r="F20" s="71">
        <v>33.163740429582802</v>
      </c>
      <c r="G20" s="76">
        <v>497.29461457340005</v>
      </c>
      <c r="H20" s="71">
        <v>11.012229086724403</v>
      </c>
      <c r="I20" s="76">
        <v>82.945535994799997</v>
      </c>
      <c r="J20" s="71">
        <v>1.8367688234055137</v>
      </c>
      <c r="K20" s="76">
        <v>408.2804919216</v>
      </c>
      <c r="L20" s="71">
        <v>9.0410758068194923</v>
      </c>
      <c r="M20" s="76">
        <v>99.878774336800049</v>
      </c>
      <c r="N20" s="71">
        <v>2.2117431230209919</v>
      </c>
      <c r="O20" s="48"/>
      <c r="P20" s="43"/>
      <c r="Q20" s="136"/>
      <c r="R20" s="252"/>
    </row>
    <row r="21" spans="1:18" ht="15" customHeight="1" x14ac:dyDescent="0.2">
      <c r="A21" s="47"/>
      <c r="B21" s="43" t="s">
        <v>264</v>
      </c>
      <c r="C21" s="76">
        <v>20402.876290263033</v>
      </c>
      <c r="D21" s="71">
        <v>46.884625514953136</v>
      </c>
      <c r="E21" s="76">
        <v>9261.1782231900088</v>
      </c>
      <c r="F21" s="71">
        <v>21.281650030330347</v>
      </c>
      <c r="G21" s="76">
        <v>6375.7112501540078</v>
      </c>
      <c r="H21" s="71">
        <v>14.651014401219536</v>
      </c>
      <c r="I21" s="76">
        <v>1194.0260095319995</v>
      </c>
      <c r="J21" s="71">
        <v>2.7438024676323689</v>
      </c>
      <c r="K21" s="76">
        <v>5178.3730869830024</v>
      </c>
      <c r="L21" s="71">
        <v>11.899600796764911</v>
      </c>
      <c r="M21" s="76">
        <v>1105.0352159580004</v>
      </c>
      <c r="N21" s="71">
        <v>2.5393067890996996</v>
      </c>
      <c r="O21" s="48"/>
      <c r="P21" s="43"/>
      <c r="Q21" s="136"/>
      <c r="R21" s="252"/>
    </row>
    <row r="22" spans="1:18" ht="15" customHeight="1" x14ac:dyDescent="0.2">
      <c r="A22" s="47"/>
      <c r="B22" s="43" t="s">
        <v>265</v>
      </c>
      <c r="C22" s="76">
        <v>7386.8422147670208</v>
      </c>
      <c r="D22" s="71">
        <v>27.337668296223978</v>
      </c>
      <c r="E22" s="76">
        <v>7962.6473272547073</v>
      </c>
      <c r="F22" s="71">
        <v>29.468642359402175</v>
      </c>
      <c r="G22" s="76">
        <v>7423.651831033706</v>
      </c>
      <c r="H22" s="71">
        <v>27.473895529776936</v>
      </c>
      <c r="I22" s="76">
        <v>166.64757559199995</v>
      </c>
      <c r="J22" s="71">
        <v>0.61673933345924237</v>
      </c>
      <c r="K22" s="76">
        <v>3424.5660331220001</v>
      </c>
      <c r="L22" s="71">
        <v>12.673839179189446</v>
      </c>
      <c r="M22" s="76">
        <v>656.39212337899994</v>
      </c>
      <c r="N22" s="71">
        <v>2.4292153019482332</v>
      </c>
      <c r="O22" s="48"/>
      <c r="P22" s="43"/>
      <c r="Q22" s="136"/>
      <c r="R22" s="252"/>
    </row>
    <row r="23" spans="1:18" ht="15" customHeight="1" x14ac:dyDescent="0.2">
      <c r="A23" s="47"/>
      <c r="B23" s="43" t="s">
        <v>266</v>
      </c>
      <c r="C23" s="76">
        <v>20142.814578179044</v>
      </c>
      <c r="D23" s="71">
        <v>45.750985080100008</v>
      </c>
      <c r="E23" s="76">
        <v>12620.245373627988</v>
      </c>
      <c r="F23" s="71">
        <v>28.664745711433365</v>
      </c>
      <c r="G23" s="76">
        <v>6863.5346783349996</v>
      </c>
      <c r="H23" s="71">
        <v>15.589354280480155</v>
      </c>
      <c r="I23" s="76">
        <v>239.31758821899996</v>
      </c>
      <c r="J23" s="71">
        <v>0.54356928946137384</v>
      </c>
      <c r="K23" s="76">
        <v>3981.4777710559993</v>
      </c>
      <c r="L23" s="71">
        <v>9.0432511004527267</v>
      </c>
      <c r="M23" s="76">
        <v>179.672035397</v>
      </c>
      <c r="N23" s="71">
        <v>0.40809453807236851</v>
      </c>
      <c r="O23" s="48"/>
      <c r="P23" s="43"/>
      <c r="Q23" s="136"/>
      <c r="R23" s="252"/>
    </row>
    <row r="24" spans="1:18" ht="15" customHeight="1" x14ac:dyDescent="0.2">
      <c r="A24" s="47"/>
      <c r="B24" s="43" t="s">
        <v>267</v>
      </c>
      <c r="C24" s="76">
        <v>1430.2694009022005</v>
      </c>
      <c r="D24" s="71">
        <v>39.573766120104665</v>
      </c>
      <c r="E24" s="76">
        <v>1025.6629154997008</v>
      </c>
      <c r="F24" s="71">
        <v>28.37881053069195</v>
      </c>
      <c r="G24" s="76">
        <v>377.21818379669969</v>
      </c>
      <c r="H24" s="71">
        <v>10.43715552636786</v>
      </c>
      <c r="I24" s="76">
        <v>112.72821163949996</v>
      </c>
      <c r="J24" s="71">
        <v>3.1190486769452139</v>
      </c>
      <c r="K24" s="76">
        <v>619.08084735670013</v>
      </c>
      <c r="L24" s="71">
        <v>17.129193036833694</v>
      </c>
      <c r="M24" s="76">
        <v>49.226153030300011</v>
      </c>
      <c r="N24" s="71">
        <v>1.362026109056625</v>
      </c>
      <c r="O24" s="48"/>
      <c r="P24" s="43"/>
      <c r="Q24" s="136"/>
      <c r="R24" s="252"/>
    </row>
    <row r="25" spans="1:18" ht="15" customHeight="1" x14ac:dyDescent="0.2">
      <c r="A25" s="47"/>
      <c r="B25" s="43" t="s">
        <v>362</v>
      </c>
      <c r="C25" s="76">
        <v>396</v>
      </c>
      <c r="D25" s="71">
        <v>51.361867704280151</v>
      </c>
      <c r="E25" s="76">
        <v>258</v>
      </c>
      <c r="F25" s="71">
        <v>33.463035019455248</v>
      </c>
      <c r="G25" s="76">
        <v>56</v>
      </c>
      <c r="H25" s="71">
        <v>7.2632944228274976</v>
      </c>
      <c r="I25" s="76">
        <v>14</v>
      </c>
      <c r="J25" s="71">
        <v>1.8158236057068744</v>
      </c>
      <c r="K25" s="76">
        <v>32</v>
      </c>
      <c r="L25" s="71">
        <v>4.1504539559014262</v>
      </c>
      <c r="M25" s="76">
        <v>15</v>
      </c>
      <c r="N25" s="71">
        <v>1.9455252918287937</v>
      </c>
      <c r="O25" s="48"/>
      <c r="P25" s="43"/>
      <c r="Q25" s="136"/>
      <c r="R25" s="252"/>
    </row>
    <row r="26" spans="1:18" ht="15" customHeight="1" x14ac:dyDescent="0.2">
      <c r="A26" s="47"/>
      <c r="B26" s="43" t="s">
        <v>284</v>
      </c>
      <c r="C26" s="76">
        <v>1025.9494866563005</v>
      </c>
      <c r="D26" s="71">
        <v>39.624214115447096</v>
      </c>
      <c r="E26" s="76">
        <v>924.29962878269998</v>
      </c>
      <c r="F26" s="71">
        <v>35.698293994062361</v>
      </c>
      <c r="G26" s="76">
        <v>216.44546438660001</v>
      </c>
      <c r="H26" s="71">
        <v>8.3595552575632723</v>
      </c>
      <c r="I26" s="76">
        <v>81.219875580700005</v>
      </c>
      <c r="J26" s="71">
        <v>3.1368734838285195</v>
      </c>
      <c r="K26" s="76">
        <v>291.45345021339995</v>
      </c>
      <c r="L26" s="71">
        <v>11.25651317744693</v>
      </c>
      <c r="M26" s="76">
        <v>49.830415556200002</v>
      </c>
      <c r="N26" s="71">
        <v>1.9245499716518126</v>
      </c>
      <c r="O26" s="48"/>
      <c r="P26" s="43"/>
      <c r="Q26" s="136"/>
      <c r="R26" s="252"/>
    </row>
    <row r="27" spans="1:18" ht="15" customHeight="1" x14ac:dyDescent="0.2">
      <c r="A27" s="47"/>
      <c r="B27" s="43" t="s">
        <v>271</v>
      </c>
      <c r="C27" s="76">
        <v>7970.3132231680302</v>
      </c>
      <c r="D27" s="71">
        <v>41.356665238992498</v>
      </c>
      <c r="E27" s="76">
        <v>6382.8447819760177</v>
      </c>
      <c r="F27" s="71">
        <v>33.119548445513722</v>
      </c>
      <c r="G27" s="76">
        <v>2818.9364442279975</v>
      </c>
      <c r="H27" s="71">
        <v>14.627004935647228</v>
      </c>
      <c r="I27" s="76">
        <v>330.79544667399995</v>
      </c>
      <c r="J27" s="71">
        <v>1.7164440301935666</v>
      </c>
      <c r="K27" s="76">
        <v>1215.1035629269995</v>
      </c>
      <c r="L27" s="71">
        <v>6.3049757111935207</v>
      </c>
      <c r="M27" s="76">
        <v>554.14363696800001</v>
      </c>
      <c r="N27" s="71">
        <v>2.8753616384594398</v>
      </c>
      <c r="O27" s="48"/>
      <c r="P27" s="43"/>
      <c r="Q27" s="136"/>
      <c r="R27" s="252"/>
    </row>
    <row r="28" spans="1:18" ht="15" customHeight="1" x14ac:dyDescent="0.2">
      <c r="A28" s="47"/>
      <c r="B28" s="43" t="s">
        <v>272</v>
      </c>
      <c r="C28" s="76">
        <v>9951.0601146490171</v>
      </c>
      <c r="D28" s="71">
        <v>35.3709229204878</v>
      </c>
      <c r="E28" s="76">
        <v>7471.0964155190113</v>
      </c>
      <c r="F28" s="71">
        <v>26.555921921910357</v>
      </c>
      <c r="G28" s="76">
        <v>6726.6783694667947</v>
      </c>
      <c r="H28" s="71">
        <v>23.909896973395433</v>
      </c>
      <c r="I28" s="76">
        <v>500.56584559300006</v>
      </c>
      <c r="J28" s="71">
        <v>1.7792552488990057</v>
      </c>
      <c r="K28" s="76">
        <v>2893.530838059999</v>
      </c>
      <c r="L28" s="71">
        <v>10.285020396008788</v>
      </c>
      <c r="M28" s="76">
        <v>590.51615574499988</v>
      </c>
      <c r="N28" s="71">
        <v>2.098982539298615</v>
      </c>
      <c r="O28" s="48"/>
      <c r="P28" s="43"/>
      <c r="Q28" s="136"/>
      <c r="R28" s="252"/>
    </row>
    <row r="29" spans="1:18" ht="15" customHeight="1" x14ac:dyDescent="0.2">
      <c r="A29" s="47"/>
      <c r="B29" s="43" t="s">
        <v>363</v>
      </c>
      <c r="C29" s="76">
        <v>1364.0646727527997</v>
      </c>
      <c r="D29" s="71">
        <v>45.762147594521132</v>
      </c>
      <c r="E29" s="76">
        <v>480.68096137109978</v>
      </c>
      <c r="F29" s="71">
        <v>16.12606318419548</v>
      </c>
      <c r="G29" s="76">
        <v>894.00045265189954</v>
      </c>
      <c r="H29" s="71">
        <v>29.992258784374386</v>
      </c>
      <c r="I29" s="76">
        <v>11.7928633602</v>
      </c>
      <c r="J29" s="71">
        <v>0.39563135416622069</v>
      </c>
      <c r="K29" s="76">
        <v>194.00821111110005</v>
      </c>
      <c r="L29" s="71">
        <v>6.5086594270476485</v>
      </c>
      <c r="M29" s="76">
        <v>36.223507208400001</v>
      </c>
      <c r="N29" s="71">
        <v>1.215239655695129</v>
      </c>
      <c r="O29" s="48"/>
      <c r="P29" s="43"/>
      <c r="Q29" s="136"/>
      <c r="R29" s="252"/>
    </row>
    <row r="30" spans="1:18" ht="15" customHeight="1" x14ac:dyDescent="0.2">
      <c r="A30" s="47"/>
      <c r="B30" s="43" t="s">
        <v>364</v>
      </c>
      <c r="C30" s="76">
        <v>559</v>
      </c>
      <c r="D30" s="71">
        <v>50.36036036036036</v>
      </c>
      <c r="E30" s="76">
        <v>309</v>
      </c>
      <c r="F30" s="71">
        <v>27.837837837837835</v>
      </c>
      <c r="G30" s="76">
        <v>118</v>
      </c>
      <c r="H30" s="71">
        <v>10.63063063063063</v>
      </c>
      <c r="I30" s="76">
        <v>12</v>
      </c>
      <c r="J30" s="71">
        <v>1.0810810810810811</v>
      </c>
      <c r="K30" s="76">
        <v>87</v>
      </c>
      <c r="L30" s="71">
        <v>7.8378378378378386</v>
      </c>
      <c r="M30" s="76">
        <v>25</v>
      </c>
      <c r="N30" s="71">
        <v>2.2522522522522523</v>
      </c>
      <c r="O30" s="48"/>
      <c r="P30" s="43"/>
      <c r="Q30" s="136"/>
      <c r="R30" s="252"/>
    </row>
    <row r="31" spans="1:18" ht="15" customHeight="1" x14ac:dyDescent="0.2">
      <c r="A31" s="47"/>
      <c r="B31" s="43" t="s">
        <v>274</v>
      </c>
      <c r="C31" s="76">
        <v>3066.5529799716978</v>
      </c>
      <c r="D31" s="71">
        <v>42.925543863614521</v>
      </c>
      <c r="E31" s="76">
        <v>1772.4735719126998</v>
      </c>
      <c r="F31" s="71">
        <v>24.811047633991407</v>
      </c>
      <c r="G31" s="76">
        <v>1375.1875181420005</v>
      </c>
      <c r="H31" s="71">
        <v>19.249845841973499</v>
      </c>
      <c r="I31" s="76">
        <v>128.495233939</v>
      </c>
      <c r="J31" s="71">
        <v>1.7986735715111823</v>
      </c>
      <c r="K31" s="76">
        <v>676.8813897105</v>
      </c>
      <c r="L31" s="71">
        <v>9.4749714008693182</v>
      </c>
      <c r="M31" s="76">
        <v>124.2977791526</v>
      </c>
      <c r="N31" s="71">
        <v>1.7399176880400886</v>
      </c>
      <c r="O31" s="48"/>
      <c r="P31" s="43"/>
      <c r="Q31" s="136"/>
      <c r="R31" s="252"/>
    </row>
    <row r="32" spans="1:18" ht="15" customHeight="1" x14ac:dyDescent="0.2">
      <c r="A32" s="47"/>
      <c r="B32" s="43" t="s">
        <v>275</v>
      </c>
      <c r="C32" s="76">
        <v>47780.930887361981</v>
      </c>
      <c r="D32" s="71">
        <v>28.068435946200683</v>
      </c>
      <c r="E32" s="76">
        <v>69140.792526100995</v>
      </c>
      <c r="F32" s="71">
        <v>40.616075707342972</v>
      </c>
      <c r="G32" s="76">
        <v>27030.715339326995</v>
      </c>
      <c r="H32" s="71">
        <v>15.878926759933892</v>
      </c>
      <c r="I32" s="76">
        <v>2040.3582354800001</v>
      </c>
      <c r="J32" s="71">
        <v>1.1985882940388926</v>
      </c>
      <c r="K32" s="76">
        <v>22252.462994573001</v>
      </c>
      <c r="L32" s="71">
        <v>13.071989611939044</v>
      </c>
      <c r="M32" s="76">
        <v>1984.85536432</v>
      </c>
      <c r="N32" s="71">
        <v>1.1659836805445007</v>
      </c>
      <c r="O32" s="48"/>
      <c r="P32" s="43"/>
      <c r="Q32" s="136"/>
      <c r="R32" s="252"/>
    </row>
    <row r="33" spans="1:18" ht="15" customHeight="1" x14ac:dyDescent="0.2">
      <c r="A33" s="47"/>
      <c r="B33" s="43" t="s">
        <v>276</v>
      </c>
      <c r="C33" s="76">
        <v>1880.7341266551009</v>
      </c>
      <c r="D33" s="71">
        <v>38.701133799015054</v>
      </c>
      <c r="E33" s="76">
        <v>1189.2948430466008</v>
      </c>
      <c r="F33" s="71">
        <v>24.472921608055554</v>
      </c>
      <c r="G33" s="76">
        <v>560.92098367860012</v>
      </c>
      <c r="H33" s="71">
        <v>11.542449159801746</v>
      </c>
      <c r="I33" s="76">
        <v>166.4361703271</v>
      </c>
      <c r="J33" s="71">
        <v>3.4248692601120596</v>
      </c>
      <c r="K33" s="76">
        <v>968.21581035159966</v>
      </c>
      <c r="L33" s="71">
        <v>19.923629337965796</v>
      </c>
      <c r="M33" s="76">
        <v>94.033797602599989</v>
      </c>
      <c r="N33" s="71">
        <v>1.934996835049775</v>
      </c>
      <c r="O33" s="48"/>
      <c r="P33" s="43"/>
      <c r="Q33" s="136"/>
      <c r="R33" s="252"/>
    </row>
    <row r="34" spans="1:18" ht="15" customHeight="1" x14ac:dyDescent="0.2">
      <c r="A34" s="47"/>
      <c r="B34" s="43" t="s">
        <v>286</v>
      </c>
      <c r="C34" s="76">
        <v>992.24744957410132</v>
      </c>
      <c r="D34" s="71">
        <v>38.962998970654979</v>
      </c>
      <c r="E34" s="76">
        <v>844.06695425880048</v>
      </c>
      <c r="F34" s="71">
        <v>33.144332982730923</v>
      </c>
      <c r="G34" s="76">
        <v>454.61233537789968</v>
      </c>
      <c r="H34" s="71">
        <v>17.851454254661043</v>
      </c>
      <c r="I34" s="76">
        <v>18.161510743500003</v>
      </c>
      <c r="J34" s="71">
        <v>0.71315569992975236</v>
      </c>
      <c r="K34" s="76">
        <v>184.89548821830004</v>
      </c>
      <c r="L34" s="71">
        <v>7.260369094645247</v>
      </c>
      <c r="M34" s="76">
        <v>52.656602118999999</v>
      </c>
      <c r="N34" s="71">
        <v>2.0676889973780348</v>
      </c>
      <c r="O34" s="48"/>
      <c r="P34" s="43"/>
      <c r="Q34" s="136"/>
      <c r="R34" s="252"/>
    </row>
    <row r="35" spans="1:18" ht="15" customHeight="1" x14ac:dyDescent="0.2">
      <c r="A35" s="47"/>
      <c r="B35" s="43" t="s">
        <v>365</v>
      </c>
      <c r="C35" s="76">
        <v>326</v>
      </c>
      <c r="D35" s="71">
        <v>40.699126092384518</v>
      </c>
      <c r="E35" s="76">
        <v>180</v>
      </c>
      <c r="F35" s="71">
        <v>22.471910112359549</v>
      </c>
      <c r="G35" s="76">
        <v>182</v>
      </c>
      <c r="H35" s="71">
        <v>22.721598002496879</v>
      </c>
      <c r="I35" s="76">
        <v>41</v>
      </c>
      <c r="J35" s="71">
        <v>5.118601747815231</v>
      </c>
      <c r="K35" s="76">
        <v>68</v>
      </c>
      <c r="L35" s="71">
        <v>8.489388264669163</v>
      </c>
      <c r="M35" s="76">
        <v>4</v>
      </c>
      <c r="N35" s="71">
        <v>0.49937578027465668</v>
      </c>
      <c r="O35" s="48"/>
      <c r="P35" s="43"/>
      <c r="Q35" s="136"/>
      <c r="R35" s="252"/>
    </row>
    <row r="36" spans="1:18" ht="15" customHeight="1" x14ac:dyDescent="0.2">
      <c r="A36" s="47"/>
      <c r="B36" s="43" t="s">
        <v>287</v>
      </c>
      <c r="C36" s="76">
        <v>1455.0293082725964</v>
      </c>
      <c r="D36" s="71">
        <v>38.903955829165604</v>
      </c>
      <c r="E36" s="76">
        <v>1437.9713089539994</v>
      </c>
      <c r="F36" s="71">
        <v>38.447866286328505</v>
      </c>
      <c r="G36" s="76">
        <v>222.64579638320009</v>
      </c>
      <c r="H36" s="71">
        <v>5.9530087667613136</v>
      </c>
      <c r="I36" s="76">
        <v>13.606404898799999</v>
      </c>
      <c r="J36" s="71">
        <v>0.36380227681124244</v>
      </c>
      <c r="K36" s="76">
        <v>531.62040347590028</v>
      </c>
      <c r="L36" s="71">
        <v>14.214240618467922</v>
      </c>
      <c r="M36" s="76">
        <v>79.181683130799996</v>
      </c>
      <c r="N36" s="71">
        <v>2.1171262224654166</v>
      </c>
      <c r="O36" s="48"/>
      <c r="P36" s="43"/>
      <c r="Q36" s="136"/>
      <c r="R36" s="252"/>
    </row>
    <row r="37" spans="1:18" ht="15" customHeight="1" x14ac:dyDescent="0.2">
      <c r="A37" s="47"/>
      <c r="B37" s="43" t="s">
        <v>366</v>
      </c>
      <c r="C37" s="76">
        <v>169</v>
      </c>
      <c r="D37" s="71">
        <v>46.301369863013697</v>
      </c>
      <c r="E37" s="76">
        <v>90</v>
      </c>
      <c r="F37" s="71">
        <v>24.657534246575342</v>
      </c>
      <c r="G37" s="76">
        <v>48</v>
      </c>
      <c r="H37" s="71">
        <v>13.150684931506849</v>
      </c>
      <c r="I37" s="76">
        <v>23</v>
      </c>
      <c r="J37" s="71">
        <v>6.3013698630136989</v>
      </c>
      <c r="K37" s="76">
        <v>30</v>
      </c>
      <c r="L37" s="71">
        <v>8.2191780821917799</v>
      </c>
      <c r="M37" s="76">
        <v>5</v>
      </c>
      <c r="N37" s="71">
        <v>1.3698630136986301</v>
      </c>
      <c r="O37" s="48"/>
      <c r="P37" s="43"/>
      <c r="Q37" s="136"/>
      <c r="R37" s="252"/>
    </row>
    <row r="38" spans="1:18" ht="15" customHeight="1" x14ac:dyDescent="0.2">
      <c r="A38" s="47"/>
      <c r="B38" s="43" t="s">
        <v>288</v>
      </c>
      <c r="C38" s="76">
        <v>765.35259072029964</v>
      </c>
      <c r="D38" s="71">
        <v>35.137502333229016</v>
      </c>
      <c r="E38" s="76">
        <v>955.49280111089888</v>
      </c>
      <c r="F38" s="71">
        <v>43.866880357483915</v>
      </c>
      <c r="G38" s="76">
        <v>179.86892079280005</v>
      </c>
      <c r="H38" s="71">
        <v>8.257820905896839</v>
      </c>
      <c r="I38" s="76">
        <v>16.083786787099999</v>
      </c>
      <c r="J38" s="71">
        <v>0.73841011660652733</v>
      </c>
      <c r="K38" s="76">
        <v>221.36499947500005</v>
      </c>
      <c r="L38" s="71">
        <v>10.162914818420763</v>
      </c>
      <c r="M38" s="76">
        <v>40.001368986500005</v>
      </c>
      <c r="N38" s="71">
        <v>1.8364714683629528</v>
      </c>
      <c r="O38" s="48"/>
      <c r="P38" s="43"/>
      <c r="Q38" s="136"/>
      <c r="R38" s="252"/>
    </row>
    <row r="39" spans="1:18" ht="15" customHeight="1" x14ac:dyDescent="0.2">
      <c r="A39" s="47"/>
      <c r="B39" s="83" t="s">
        <v>289</v>
      </c>
      <c r="C39" s="76">
        <v>1782.717230806599</v>
      </c>
      <c r="D39" s="71">
        <v>44.937829953079692</v>
      </c>
      <c r="E39" s="76">
        <v>926.0451184707</v>
      </c>
      <c r="F39" s="71">
        <v>23.343274717711228</v>
      </c>
      <c r="G39" s="76">
        <v>617.53579371229978</v>
      </c>
      <c r="H39" s="71">
        <v>15.566528447827634</v>
      </c>
      <c r="I39" s="76">
        <v>19.3606286654</v>
      </c>
      <c r="J39" s="71">
        <v>0.48803288806313871</v>
      </c>
      <c r="K39" s="76">
        <v>543.75070300070024</v>
      </c>
      <c r="L39" s="71">
        <v>13.706591379754199</v>
      </c>
      <c r="M39" s="76">
        <v>77.665109648799998</v>
      </c>
      <c r="N39" s="71">
        <v>1.9577426135640983</v>
      </c>
      <c r="O39" s="48"/>
      <c r="P39" s="43"/>
      <c r="Q39" s="136">
        <f t="shared" si="0"/>
        <v>3967.0745843044992</v>
      </c>
      <c r="R39" s="252">
        <f t="shared" si="1"/>
        <v>100</v>
      </c>
    </row>
    <row r="40" spans="1:18" ht="15" customHeight="1" x14ac:dyDescent="0.2">
      <c r="A40" s="47"/>
      <c r="B40" s="83" t="s">
        <v>279</v>
      </c>
      <c r="C40" s="76">
        <v>14314.181954117004</v>
      </c>
      <c r="D40" s="71">
        <v>37.211068387380735</v>
      </c>
      <c r="E40" s="76">
        <v>11349.045228588993</v>
      </c>
      <c r="F40" s="71">
        <v>29.502915324549051</v>
      </c>
      <c r="G40" s="76">
        <v>5633.9526703620013</v>
      </c>
      <c r="H40" s="71">
        <v>14.645992259991436</v>
      </c>
      <c r="I40" s="76">
        <v>2726.6436330659999</v>
      </c>
      <c r="J40" s="71">
        <v>7.0881677362535669</v>
      </c>
      <c r="K40" s="76">
        <v>3254.2779172910018</v>
      </c>
      <c r="L40" s="71">
        <v>8.4598029087529785</v>
      </c>
      <c r="M40" s="76">
        <v>1189.4368169270001</v>
      </c>
      <c r="N40" s="71">
        <v>3.0920533830722379</v>
      </c>
      <c r="O40" s="48"/>
      <c r="P40" s="43"/>
      <c r="Q40" s="136">
        <f t="shared" si="0"/>
        <v>38467.538220351998</v>
      </c>
      <c r="R40" s="252">
        <f t="shared" si="1"/>
        <v>100</v>
      </c>
    </row>
    <row r="41" spans="1:18" ht="15" customHeight="1" x14ac:dyDescent="0.2">
      <c r="A41" s="47"/>
      <c r="B41" s="82"/>
      <c r="C41" s="242"/>
      <c r="D41" s="243"/>
      <c r="E41" s="242"/>
      <c r="F41" s="243"/>
      <c r="G41" s="242"/>
      <c r="H41" s="243"/>
      <c r="I41" s="242"/>
      <c r="J41" s="243"/>
      <c r="K41" s="242"/>
      <c r="L41" s="243"/>
      <c r="M41" s="242"/>
      <c r="N41" s="243"/>
      <c r="O41" s="48"/>
      <c r="P41" s="43"/>
      <c r="Q41" s="136">
        <f t="shared" si="0"/>
        <v>0</v>
      </c>
      <c r="R41" s="252">
        <f t="shared" si="1"/>
        <v>0</v>
      </c>
    </row>
    <row r="42" spans="1:18" ht="15" customHeight="1" x14ac:dyDescent="0.2">
      <c r="A42" s="47"/>
      <c r="B42" s="39" t="s">
        <v>280</v>
      </c>
      <c r="C42" s="242"/>
      <c r="D42" s="243"/>
      <c r="E42" s="242"/>
      <c r="F42" s="243"/>
      <c r="G42" s="242"/>
      <c r="H42" s="243"/>
      <c r="I42" s="242"/>
      <c r="J42" s="243"/>
      <c r="K42" s="242"/>
      <c r="L42" s="243"/>
      <c r="M42" s="242"/>
      <c r="N42" s="243"/>
      <c r="O42" s="48"/>
      <c r="P42" s="43"/>
      <c r="Q42" s="136">
        <f t="shared" si="0"/>
        <v>0</v>
      </c>
      <c r="R42" s="252">
        <f t="shared" si="1"/>
        <v>0</v>
      </c>
    </row>
    <row r="43" spans="1:18" ht="15" customHeight="1" x14ac:dyDescent="0.2">
      <c r="A43" s="47"/>
      <c r="B43" s="82" t="s">
        <v>282</v>
      </c>
      <c r="C43" s="76">
        <v>1640.6034605867007</v>
      </c>
      <c r="D43" s="71">
        <v>50.429248101055023</v>
      </c>
      <c r="E43" s="76">
        <v>805.07597709019979</v>
      </c>
      <c r="F43" s="71">
        <v>24.746611331882793</v>
      </c>
      <c r="G43" s="76">
        <v>643.7505372270997</v>
      </c>
      <c r="H43" s="71">
        <v>19.787752700096934</v>
      </c>
      <c r="I43" s="76">
        <v>40.26837408650001</v>
      </c>
      <c r="J43" s="71">
        <v>1.2377785834414845</v>
      </c>
      <c r="K43" s="76">
        <v>87.374262907000002</v>
      </c>
      <c r="L43" s="71">
        <v>2.6857302740347699</v>
      </c>
      <c r="M43" s="76">
        <v>36.205044154600003</v>
      </c>
      <c r="N43" s="71">
        <v>1.1128790094890135</v>
      </c>
      <c r="O43" s="48"/>
      <c r="P43" s="43"/>
      <c r="Q43" s="136">
        <f t="shared" si="0"/>
        <v>3253.2776560520997</v>
      </c>
      <c r="R43" s="252">
        <f t="shared" si="1"/>
        <v>100</v>
      </c>
    </row>
    <row r="44" spans="1:18" ht="15" customHeight="1" x14ac:dyDescent="0.2">
      <c r="A44" s="47"/>
      <c r="B44" s="82" t="s">
        <v>261</v>
      </c>
      <c r="C44" s="76">
        <v>2748.4756680363994</v>
      </c>
      <c r="D44" s="71">
        <v>49.447041736032702</v>
      </c>
      <c r="E44" s="76">
        <v>1589.6335281871995</v>
      </c>
      <c r="F44" s="71">
        <v>28.598643359803035</v>
      </c>
      <c r="G44" s="76">
        <v>397.74708219339982</v>
      </c>
      <c r="H44" s="71">
        <v>7.1557542976734139</v>
      </c>
      <c r="I44" s="76">
        <v>132.14632029449999</v>
      </c>
      <c r="J44" s="71">
        <v>2.3774067534436512</v>
      </c>
      <c r="K44" s="76">
        <v>668.52914509490029</v>
      </c>
      <c r="L44" s="71">
        <v>12.027317150265567</v>
      </c>
      <c r="M44" s="76">
        <v>21.891109291299998</v>
      </c>
      <c r="N44" s="71">
        <v>0.39383670278161936</v>
      </c>
      <c r="O44" s="48"/>
      <c r="P44" s="43"/>
      <c r="Q44" s="136">
        <f t="shared" si="0"/>
        <v>5558.4228530976998</v>
      </c>
      <c r="R44" s="252">
        <f t="shared" si="1"/>
        <v>99.999999999999972</v>
      </c>
    </row>
    <row r="45" spans="1:18" ht="15" customHeight="1" x14ac:dyDescent="0.2">
      <c r="A45" s="47"/>
      <c r="B45" s="81" t="s">
        <v>283</v>
      </c>
      <c r="C45" s="76">
        <v>351</v>
      </c>
      <c r="D45" s="71">
        <v>44.599745870393903</v>
      </c>
      <c r="E45" s="76">
        <v>264</v>
      </c>
      <c r="F45" s="71">
        <v>33.545108005082589</v>
      </c>
      <c r="G45" s="76">
        <v>88</v>
      </c>
      <c r="H45" s="71">
        <v>11.181702668360865</v>
      </c>
      <c r="I45" s="76">
        <v>8</v>
      </c>
      <c r="J45" s="71">
        <v>1.0165184243964422</v>
      </c>
      <c r="K45" s="76">
        <v>65</v>
      </c>
      <c r="L45" s="71">
        <v>8.2592121982210926</v>
      </c>
      <c r="M45" s="76">
        <v>11</v>
      </c>
      <c r="N45" s="71">
        <v>1.3977128335451081</v>
      </c>
      <c r="O45" s="48"/>
      <c r="P45" s="43"/>
      <c r="Q45" s="136">
        <f t="shared" si="0"/>
        <v>787</v>
      </c>
      <c r="R45" s="252">
        <f t="shared" si="1"/>
        <v>100</v>
      </c>
    </row>
    <row r="46" spans="1:18" ht="15" customHeight="1" x14ac:dyDescent="0.2">
      <c r="A46" s="47"/>
      <c r="B46" s="82" t="s">
        <v>268</v>
      </c>
      <c r="C46" s="76">
        <v>16072.759106721003</v>
      </c>
      <c r="D46" s="71">
        <v>44.640531931269898</v>
      </c>
      <c r="E46" s="76">
        <v>9677.0539464420017</v>
      </c>
      <c r="F46" s="71">
        <v>26.877080209341564</v>
      </c>
      <c r="G46" s="76">
        <v>7095.8993309180014</v>
      </c>
      <c r="H46" s="71">
        <v>19.708173224002532</v>
      </c>
      <c r="I46" s="76">
        <v>392.474468903</v>
      </c>
      <c r="J46" s="71">
        <v>1.0900598301100817</v>
      </c>
      <c r="K46" s="76">
        <v>2449.3658100690004</v>
      </c>
      <c r="L46" s="71">
        <v>6.80287634062927</v>
      </c>
      <c r="M46" s="76">
        <v>317.30303953400011</v>
      </c>
      <c r="N46" s="71">
        <v>0.8812784646466485</v>
      </c>
      <c r="O46" s="48"/>
      <c r="P46" s="43"/>
      <c r="Q46" s="136">
        <f t="shared" si="0"/>
        <v>36004.85570258701</v>
      </c>
      <c r="R46" s="252">
        <f t="shared" si="1"/>
        <v>100</v>
      </c>
    </row>
    <row r="47" spans="1:18" ht="15" customHeight="1" x14ac:dyDescent="0.2">
      <c r="A47" s="47"/>
      <c r="B47" s="100" t="s">
        <v>269</v>
      </c>
      <c r="C47" s="40">
        <v>4352.5262379980049</v>
      </c>
      <c r="D47" s="70">
        <v>50.487422794835204</v>
      </c>
      <c r="E47" s="40">
        <v>1461.4179161354007</v>
      </c>
      <c r="F47" s="70">
        <v>16.951816066664872</v>
      </c>
      <c r="G47" s="40">
        <v>1772.2482208788981</v>
      </c>
      <c r="H47" s="70">
        <v>20.557313231973314</v>
      </c>
      <c r="I47" s="40">
        <v>159.60009277979995</v>
      </c>
      <c r="J47" s="70">
        <v>1.8512920822678285</v>
      </c>
      <c r="K47" s="40">
        <v>691.27585602259956</v>
      </c>
      <c r="L47" s="70">
        <v>8.018501096257058</v>
      </c>
      <c r="M47" s="40">
        <v>183.942607334</v>
      </c>
      <c r="N47" s="70">
        <v>2.1336547280017268</v>
      </c>
      <c r="O47" s="48"/>
      <c r="P47" s="43"/>
      <c r="Q47" s="136">
        <f t="shared" si="0"/>
        <v>8621.0109311487031</v>
      </c>
      <c r="R47" s="252">
        <f t="shared" si="1"/>
        <v>100</v>
      </c>
    </row>
    <row r="48" spans="1:18" ht="15" customHeight="1" x14ac:dyDescent="0.2">
      <c r="A48" s="47"/>
      <c r="B48" s="82" t="s">
        <v>270</v>
      </c>
      <c r="C48" s="76">
        <v>3758.973076364025</v>
      </c>
      <c r="D48" s="71">
        <v>53.338762652775415</v>
      </c>
      <c r="E48" s="76">
        <v>1568.1620202780982</v>
      </c>
      <c r="F48" s="71">
        <v>22.25177464735054</v>
      </c>
      <c r="G48" s="76">
        <v>1173.9092283863995</v>
      </c>
      <c r="H48" s="71">
        <v>16.657439262472966</v>
      </c>
      <c r="I48" s="76">
        <v>71.11550575359999</v>
      </c>
      <c r="J48" s="71">
        <v>1.0091088723605461</v>
      </c>
      <c r="K48" s="76">
        <v>314.21030938519988</v>
      </c>
      <c r="L48" s="71">
        <v>4.4585552423172725</v>
      </c>
      <c r="M48" s="76">
        <v>160.9869588981</v>
      </c>
      <c r="N48" s="71">
        <v>2.2843593227232533</v>
      </c>
      <c r="O48" s="48"/>
      <c r="P48" s="43"/>
      <c r="Q48" s="136">
        <f t="shared" si="0"/>
        <v>7047.3570990654225</v>
      </c>
      <c r="R48" s="252">
        <f t="shared" si="1"/>
        <v>99.999999999999986</v>
      </c>
    </row>
    <row r="49" spans="1:18" ht="15" customHeight="1" x14ac:dyDescent="0.2">
      <c r="A49" s="47"/>
      <c r="B49" s="82" t="s">
        <v>285</v>
      </c>
      <c r="C49" s="76">
        <v>808</v>
      </c>
      <c r="D49" s="71">
        <v>46.277205040091637</v>
      </c>
      <c r="E49" s="76">
        <v>313</v>
      </c>
      <c r="F49" s="71">
        <v>17.926689576174113</v>
      </c>
      <c r="G49" s="76">
        <v>419</v>
      </c>
      <c r="H49" s="71">
        <v>23.997709049255441</v>
      </c>
      <c r="I49" s="76">
        <v>32</v>
      </c>
      <c r="J49" s="71">
        <v>1.8327605956471937</v>
      </c>
      <c r="K49" s="76">
        <v>154</v>
      </c>
      <c r="L49" s="71">
        <v>8.8201603665521198</v>
      </c>
      <c r="M49" s="76">
        <v>20</v>
      </c>
      <c r="N49" s="71">
        <v>1.1454753722794959</v>
      </c>
      <c r="O49" s="48"/>
      <c r="P49" s="43"/>
      <c r="Q49" s="136">
        <f t="shared" si="0"/>
        <v>1746</v>
      </c>
      <c r="R49" s="252">
        <f t="shared" si="1"/>
        <v>99.999999999999986</v>
      </c>
    </row>
    <row r="50" spans="1:18" ht="15" customHeight="1" x14ac:dyDescent="0.2">
      <c r="A50" s="47"/>
      <c r="B50" s="82" t="s">
        <v>273</v>
      </c>
      <c r="C50" s="76">
        <v>3167.546987266915</v>
      </c>
      <c r="D50" s="71">
        <v>42.425199932198545</v>
      </c>
      <c r="E50" s="76">
        <v>1947.5663228440071</v>
      </c>
      <c r="F50" s="71">
        <v>26.085134951436544</v>
      </c>
      <c r="G50" s="76">
        <v>1459.5315787774027</v>
      </c>
      <c r="H50" s="71">
        <v>19.548540017212666</v>
      </c>
      <c r="I50" s="76">
        <v>244.3712277047</v>
      </c>
      <c r="J50" s="71">
        <v>3.27303690670559</v>
      </c>
      <c r="K50" s="76">
        <v>562.82116572099983</v>
      </c>
      <c r="L50" s="71">
        <v>7.5382624402327112</v>
      </c>
      <c r="M50" s="76">
        <v>84.354962693900006</v>
      </c>
      <c r="N50" s="71">
        <v>1.1298257522139448</v>
      </c>
      <c r="O50" s="48"/>
      <c r="P50" s="43"/>
      <c r="Q50" s="136"/>
      <c r="R50" s="252"/>
    </row>
    <row r="51" spans="1:18" ht="15" customHeight="1" x14ac:dyDescent="0.2">
      <c r="A51" s="47"/>
      <c r="B51" s="82" t="s">
        <v>290</v>
      </c>
      <c r="C51" s="76">
        <v>612</v>
      </c>
      <c r="D51" s="71">
        <v>48.920863309352519</v>
      </c>
      <c r="E51" s="76">
        <v>299</v>
      </c>
      <c r="F51" s="71">
        <v>23.900879296562749</v>
      </c>
      <c r="G51" s="76">
        <v>182</v>
      </c>
      <c r="H51" s="71">
        <v>14.548361310951238</v>
      </c>
      <c r="I51" s="76">
        <v>22</v>
      </c>
      <c r="J51" s="71">
        <v>1.7585931254996003</v>
      </c>
      <c r="K51" s="76">
        <v>129</v>
      </c>
      <c r="L51" s="71">
        <v>10.311750599520384</v>
      </c>
      <c r="M51" s="76">
        <v>7</v>
      </c>
      <c r="N51" s="71">
        <v>0.55955235811350923</v>
      </c>
      <c r="O51" s="48"/>
      <c r="P51" s="43"/>
      <c r="Q51" s="136"/>
      <c r="R51" s="252"/>
    </row>
    <row r="52" spans="1:18" ht="15" customHeight="1" x14ac:dyDescent="0.2">
      <c r="A52" s="47"/>
      <c r="B52" s="82" t="s">
        <v>277</v>
      </c>
      <c r="C52" s="76">
        <v>4403.8454412653073</v>
      </c>
      <c r="D52" s="71">
        <v>39.7127397632174</v>
      </c>
      <c r="E52" s="76">
        <v>3674.9066424009002</v>
      </c>
      <c r="F52" s="71">
        <v>33.139358111045439</v>
      </c>
      <c r="G52" s="76">
        <v>1864.2825026643975</v>
      </c>
      <c r="H52" s="71">
        <v>16.811617678425833</v>
      </c>
      <c r="I52" s="76">
        <v>115.33667059779999</v>
      </c>
      <c r="J52" s="71">
        <v>1.0400762800817875</v>
      </c>
      <c r="K52" s="76">
        <v>931.05218414340004</v>
      </c>
      <c r="L52" s="71">
        <v>8.3959879128361283</v>
      </c>
      <c r="M52" s="76">
        <v>99.827684694699997</v>
      </c>
      <c r="N52" s="71">
        <v>0.90022025439341624</v>
      </c>
      <c r="O52" s="48"/>
      <c r="P52" s="43"/>
      <c r="Q52" s="136"/>
      <c r="R52" s="252"/>
    </row>
    <row r="53" spans="1:18" ht="15" customHeight="1" x14ac:dyDescent="0.2">
      <c r="A53" s="47"/>
      <c r="B53" s="82" t="s">
        <v>278</v>
      </c>
      <c r="C53" s="76">
        <v>3170.508215404494</v>
      </c>
      <c r="D53" s="71">
        <v>43.18490397913542</v>
      </c>
      <c r="E53" s="76">
        <v>2133.2236873928978</v>
      </c>
      <c r="F53" s="71">
        <v>29.056243935430526</v>
      </c>
      <c r="G53" s="76">
        <v>1516.8126166840987</v>
      </c>
      <c r="H53" s="71">
        <v>20.660223142644341</v>
      </c>
      <c r="I53" s="76">
        <v>70.670448623300004</v>
      </c>
      <c r="J53" s="71">
        <v>0.96258906478508266</v>
      </c>
      <c r="K53" s="76">
        <v>382.33543162460018</v>
      </c>
      <c r="L53" s="71">
        <v>5.2077199555286953</v>
      </c>
      <c r="M53" s="76">
        <v>68.154509320100004</v>
      </c>
      <c r="N53" s="71">
        <v>0.92831992247593298</v>
      </c>
      <c r="O53" s="48"/>
      <c r="P53" s="43"/>
      <c r="Q53" s="136"/>
      <c r="R53" s="252"/>
    </row>
    <row r="54" spans="1:18" x14ac:dyDescent="0.2">
      <c r="A54" s="47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8"/>
      <c r="P54" s="43"/>
      <c r="Q54" s="137"/>
      <c r="R54" s="137"/>
    </row>
    <row r="55" spans="1:18" x14ac:dyDescent="0.2">
      <c r="A55" s="47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8"/>
      <c r="P55" s="43"/>
    </row>
    <row r="56" spans="1:18" x14ac:dyDescent="0.2">
      <c r="A56" s="188" t="s">
        <v>137</v>
      </c>
      <c r="B56" s="189"/>
      <c r="C56" s="189"/>
      <c r="D56" s="189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1"/>
      <c r="P56" s="43"/>
    </row>
  </sheetData>
  <sortState ref="B15:N40">
    <sortCondition ref="B15:B40"/>
  </sortState>
  <mergeCells count="8">
    <mergeCell ref="C8:N8"/>
    <mergeCell ref="C9:N9"/>
    <mergeCell ref="C11:D11"/>
    <mergeCell ref="E11:F11"/>
    <mergeCell ref="G11:H11"/>
    <mergeCell ref="I11:J11"/>
    <mergeCell ref="K11:L11"/>
    <mergeCell ref="M11:N11"/>
  </mergeCells>
  <pageMargins left="0.70866141732283472" right="0.70866141732283472" top="0.74803149606299213" bottom="0.74803149606299213" header="0.31496062992125984" footer="0.31496062992125984"/>
  <pageSetup scale="59" orientation="portrait" horizontalDpi="4294967294" r:id="rId1"/>
  <headerFooter>
    <oddFooter>&amp;CPágina 52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Q51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140625" style="13" customWidth="1"/>
    <col min="3" max="3" width="14.5703125" style="13" customWidth="1"/>
    <col min="4" max="4" width="10.7109375" style="13" customWidth="1"/>
    <col min="5" max="5" width="13.85546875" style="13" customWidth="1"/>
    <col min="6" max="6" width="11" style="13" customWidth="1"/>
    <col min="7" max="7" width="16.7109375" style="13" customWidth="1"/>
    <col min="8" max="8" width="7.85546875" style="13" bestFit="1" customWidth="1"/>
    <col min="9" max="9" width="12.140625" style="13" customWidth="1"/>
    <col min="10" max="10" width="11.7109375" style="13" customWidth="1"/>
    <col min="11" max="11" width="1.85546875" style="13" customWidth="1"/>
    <col min="12" max="12" width="10.140625" style="13" bestFit="1" customWidth="1"/>
    <col min="13" max="13" width="17.28515625" style="13" customWidth="1"/>
    <col min="14" max="14" width="13.140625" style="13" customWidth="1"/>
    <col min="15" max="16" width="11.42578125" style="13"/>
    <col min="17" max="17" width="8.42578125" style="13" bestFit="1" customWidth="1"/>
    <col min="18" max="16384" width="11.42578125" style="13"/>
  </cols>
  <sheetData>
    <row r="1" spans="1:14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4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14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14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14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7"/>
    </row>
    <row r="6" spans="1:14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14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14" ht="15" x14ac:dyDescent="0.25">
      <c r="A8" s="47"/>
      <c r="B8" s="58"/>
      <c r="C8" s="603" t="s">
        <v>257</v>
      </c>
      <c r="D8" s="603"/>
      <c r="E8" s="603"/>
      <c r="F8" s="603"/>
      <c r="G8" s="603"/>
      <c r="H8" s="603"/>
      <c r="I8" s="603"/>
      <c r="J8" s="603"/>
      <c r="K8" s="48"/>
    </row>
    <row r="9" spans="1:14" ht="15" x14ac:dyDescent="0.25">
      <c r="A9" s="47"/>
      <c r="B9" s="58"/>
      <c r="C9" s="604" t="s">
        <v>316</v>
      </c>
      <c r="D9" s="604"/>
      <c r="E9" s="604"/>
      <c r="F9" s="604"/>
      <c r="G9" s="604"/>
      <c r="H9" s="604"/>
      <c r="I9" s="604"/>
      <c r="J9" s="604"/>
      <c r="K9" s="48"/>
    </row>
    <row r="10" spans="1:14" ht="15" x14ac:dyDescent="0.25">
      <c r="A10" s="47"/>
      <c r="C10" s="581" t="s">
        <v>145</v>
      </c>
      <c r="D10" s="581"/>
      <c r="E10" s="581"/>
      <c r="F10" s="581"/>
      <c r="G10" s="581"/>
      <c r="H10" s="581"/>
      <c r="I10" s="581"/>
      <c r="J10" s="581"/>
      <c r="K10" s="48"/>
    </row>
    <row r="11" spans="1:14" ht="15" x14ac:dyDescent="0.25">
      <c r="A11" s="47"/>
      <c r="B11" s="90"/>
      <c r="C11" s="106"/>
      <c r="D11" s="106"/>
      <c r="E11" s="106"/>
      <c r="F11" s="106"/>
      <c r="G11" s="106"/>
      <c r="H11" s="106"/>
      <c r="I11" s="106"/>
      <c r="J11" s="106"/>
      <c r="K11" s="48"/>
    </row>
    <row r="12" spans="1:14" ht="15" customHeight="1" x14ac:dyDescent="0.25">
      <c r="A12" s="47"/>
      <c r="B12" s="43"/>
      <c r="C12" s="586">
        <v>2014</v>
      </c>
      <c r="D12" s="586"/>
      <c r="E12" s="592">
        <v>2017</v>
      </c>
      <c r="F12" s="587"/>
      <c r="G12" s="583" t="s">
        <v>311</v>
      </c>
      <c r="H12" s="582" t="s">
        <v>98</v>
      </c>
      <c r="I12" s="582"/>
      <c r="J12" s="593" t="s">
        <v>100</v>
      </c>
      <c r="K12" s="48"/>
      <c r="M12" s="169">
        <f>SUM(E34:E48)</f>
        <v>174955.66380065211</v>
      </c>
      <c r="N12" s="78"/>
    </row>
    <row r="13" spans="1:14" ht="42" customHeight="1" x14ac:dyDescent="0.2">
      <c r="A13" s="47"/>
      <c r="B13" s="43"/>
      <c r="C13" s="272" t="s">
        <v>33</v>
      </c>
      <c r="D13" s="367" t="s">
        <v>308</v>
      </c>
      <c r="E13" s="272" t="s">
        <v>33</v>
      </c>
      <c r="F13" s="367" t="s">
        <v>309</v>
      </c>
      <c r="G13" s="583"/>
      <c r="H13" s="107" t="s">
        <v>0</v>
      </c>
      <c r="I13" s="14" t="s">
        <v>33</v>
      </c>
      <c r="J13" s="593"/>
      <c r="K13" s="48"/>
      <c r="M13" s="78"/>
      <c r="N13" s="78"/>
    </row>
    <row r="14" spans="1:14" ht="15" customHeight="1" x14ac:dyDescent="0.2">
      <c r="A14" s="47"/>
      <c r="B14" s="43"/>
      <c r="C14" s="49"/>
      <c r="D14" s="49"/>
      <c r="E14" s="49"/>
      <c r="F14" s="49"/>
      <c r="G14" s="49"/>
      <c r="H14" s="49"/>
      <c r="I14" s="49"/>
      <c r="K14" s="48"/>
      <c r="M14" s="78" t="s">
        <v>242</v>
      </c>
      <c r="N14" s="78" t="s">
        <v>243</v>
      </c>
    </row>
    <row r="15" spans="1:14" ht="15" customHeight="1" x14ac:dyDescent="0.25">
      <c r="A15" s="47"/>
      <c r="B15" s="57" t="s">
        <v>281</v>
      </c>
      <c r="C15" s="49"/>
      <c r="D15" s="49"/>
      <c r="E15" s="49"/>
      <c r="F15" s="49"/>
      <c r="G15" s="49"/>
      <c r="H15" s="49"/>
      <c r="I15" s="49"/>
      <c r="K15" s="48"/>
      <c r="L15" s="133"/>
      <c r="M15" s="78">
        <f>SUM(E16:E35)</f>
        <v>981068.82927277777</v>
      </c>
      <c r="N15" s="97">
        <f>SUM(E38:E48)</f>
        <v>164050.57292388394</v>
      </c>
    </row>
    <row r="16" spans="1:14" ht="15" customHeight="1" x14ac:dyDescent="0.25">
      <c r="A16" s="47"/>
      <c r="B16" s="43" t="s">
        <v>275</v>
      </c>
      <c r="C16" s="414">
        <v>321666.5726812518</v>
      </c>
      <c r="D16" s="389">
        <v>70.888642666795889</v>
      </c>
      <c r="E16" s="414">
        <v>346078.80002353381</v>
      </c>
      <c r="F16" s="389">
        <v>65.589450467199967</v>
      </c>
      <c r="G16" s="389">
        <v>35.275690114430247</v>
      </c>
      <c r="H16" s="389">
        <v>7.5892956917450016</v>
      </c>
      <c r="I16" s="414">
        <v>24412.227342282014</v>
      </c>
      <c r="J16" s="415">
        <v>1</v>
      </c>
      <c r="K16" s="48"/>
      <c r="M16" s="78"/>
      <c r="N16" s="78"/>
    </row>
    <row r="17" spans="1:14" ht="15" customHeight="1" x14ac:dyDescent="0.25">
      <c r="A17" s="47"/>
      <c r="B17" s="43" t="s">
        <v>264</v>
      </c>
      <c r="C17" s="414">
        <v>83865.22439898616</v>
      </c>
      <c r="D17" s="389">
        <v>77.660934698634065</v>
      </c>
      <c r="E17" s="414">
        <v>86046.201321768676</v>
      </c>
      <c r="F17" s="389">
        <v>69.430732683359679</v>
      </c>
      <c r="G17" s="389">
        <v>8.770658974615559</v>
      </c>
      <c r="H17" s="389">
        <v>2.6005736446928163</v>
      </c>
      <c r="I17" s="414">
        <v>2180.9769227825163</v>
      </c>
      <c r="J17" s="415">
        <v>2</v>
      </c>
      <c r="K17" s="48"/>
      <c r="M17" s="78"/>
      <c r="N17" s="78"/>
    </row>
    <row r="18" spans="1:14" ht="15" customHeight="1" x14ac:dyDescent="0.25">
      <c r="A18" s="47"/>
      <c r="B18" s="43" t="s">
        <v>266</v>
      </c>
      <c r="C18" s="414">
        <v>81130.695051676128</v>
      </c>
      <c r="D18" s="389">
        <v>81.674939645866857</v>
      </c>
      <c r="E18" s="414">
        <v>83426.664382353949</v>
      </c>
      <c r="F18" s="389">
        <v>74.08064962555386</v>
      </c>
      <c r="G18" s="389">
        <v>8.503650497610284</v>
      </c>
      <c r="H18" s="389">
        <v>2.8299638370106406</v>
      </c>
      <c r="I18" s="414">
        <v>2295.9693306778208</v>
      </c>
      <c r="J18" s="415">
        <v>3</v>
      </c>
      <c r="K18" s="48"/>
      <c r="M18" s="78"/>
      <c r="N18" s="78"/>
    </row>
    <row r="19" spans="1:14" ht="15" customHeight="1" x14ac:dyDescent="0.25">
      <c r="A19" s="47"/>
      <c r="B19" s="83" t="s">
        <v>279</v>
      </c>
      <c r="C19" s="421">
        <v>77513.828115252851</v>
      </c>
      <c r="D19" s="73">
        <v>79.249999229639116</v>
      </c>
      <c r="E19" s="423">
        <v>82579.163593227597</v>
      </c>
      <c r="F19" s="73">
        <v>74.378890874389157</v>
      </c>
      <c r="G19" s="389">
        <v>8.4172650408677043</v>
      </c>
      <c r="H19" s="389">
        <v>6.5347507678801042</v>
      </c>
      <c r="I19" s="414">
        <v>5065.335477974746</v>
      </c>
      <c r="J19" s="415">
        <v>4</v>
      </c>
      <c r="K19" s="48"/>
      <c r="M19" s="78"/>
      <c r="N19" s="78"/>
    </row>
    <row r="20" spans="1:14" ht="15" customHeight="1" x14ac:dyDescent="0.25">
      <c r="A20" s="47"/>
      <c r="B20" s="43" t="s">
        <v>260</v>
      </c>
      <c r="C20" s="414">
        <v>75820.977616060205</v>
      </c>
      <c r="D20" s="389">
        <v>82.894348149992069</v>
      </c>
      <c r="E20" s="414">
        <v>79438.367682219978</v>
      </c>
      <c r="F20" s="389">
        <v>76.226195791621862</v>
      </c>
      <c r="G20" s="389">
        <v>8.0971248206004134</v>
      </c>
      <c r="H20" s="389">
        <v>4.7709620475713033</v>
      </c>
      <c r="I20" s="414">
        <v>3617.3900661597727</v>
      </c>
      <c r="J20" s="415">
        <v>5</v>
      </c>
      <c r="K20" s="48"/>
      <c r="M20" s="78"/>
      <c r="N20" s="78"/>
    </row>
    <row r="21" spans="1:14" ht="15" customHeight="1" x14ac:dyDescent="0.25">
      <c r="A21" s="47"/>
      <c r="B21" s="43" t="s">
        <v>272</v>
      </c>
      <c r="C21" s="414">
        <v>55436.567840060459</v>
      </c>
      <c r="D21" s="389">
        <v>78.174328771703514</v>
      </c>
      <c r="E21" s="414">
        <v>58709.228411855896</v>
      </c>
      <c r="F21" s="389">
        <v>70.293616393586404</v>
      </c>
      <c r="G21" s="389">
        <v>5.9842109605474274</v>
      </c>
      <c r="H21" s="389">
        <v>5.9034328770809941</v>
      </c>
      <c r="I21" s="414">
        <v>3272.6605717954371</v>
      </c>
      <c r="J21" s="415">
        <v>6</v>
      </c>
      <c r="K21" s="48"/>
      <c r="M21" s="78"/>
      <c r="N21" s="78"/>
    </row>
    <row r="22" spans="1:14" ht="15" customHeight="1" x14ac:dyDescent="0.25">
      <c r="A22" s="47"/>
      <c r="B22" s="43" t="s">
        <v>271</v>
      </c>
      <c r="C22" s="414">
        <v>48384.36557326078</v>
      </c>
      <c r="D22" s="389">
        <v>79.151173266216247</v>
      </c>
      <c r="E22" s="414">
        <v>54099.958121699106</v>
      </c>
      <c r="F22" s="389">
        <v>77.062174154417434</v>
      </c>
      <c r="G22" s="389">
        <v>5.5143896643623851</v>
      </c>
      <c r="H22" s="389">
        <v>11.81289137662478</v>
      </c>
      <c r="I22" s="414">
        <v>5715.592548438326</v>
      </c>
      <c r="J22" s="415">
        <v>7</v>
      </c>
      <c r="K22" s="48"/>
      <c r="M22" s="78"/>
      <c r="N22" s="78"/>
    </row>
    <row r="23" spans="1:14" ht="15" customHeight="1" x14ac:dyDescent="0.25">
      <c r="A23" s="47"/>
      <c r="B23" s="43" t="s">
        <v>265</v>
      </c>
      <c r="C23" s="414">
        <v>51141.437123504758</v>
      </c>
      <c r="D23" s="389">
        <v>80.303112661774577</v>
      </c>
      <c r="E23" s="414">
        <v>52166.132871680893</v>
      </c>
      <c r="F23" s="389">
        <v>71.159247666366468</v>
      </c>
      <c r="G23" s="389">
        <v>5.3172755381851555</v>
      </c>
      <c r="H23" s="389">
        <v>2.0036506711798685</v>
      </c>
      <c r="I23" s="414">
        <v>1024.6957481761347</v>
      </c>
      <c r="J23" s="415">
        <v>8</v>
      </c>
      <c r="K23" s="48"/>
      <c r="M23" s="78"/>
      <c r="N23" s="78"/>
    </row>
    <row r="24" spans="1:14" ht="15" customHeight="1" x14ac:dyDescent="0.25">
      <c r="A24" s="47"/>
      <c r="B24" s="43" t="s">
        <v>259</v>
      </c>
      <c r="C24" s="414">
        <v>26753.9217642404</v>
      </c>
      <c r="D24" s="389">
        <v>82.415216570912008</v>
      </c>
      <c r="E24" s="414">
        <v>28068.939027109929</v>
      </c>
      <c r="F24" s="389">
        <v>75.120939454442222</v>
      </c>
      <c r="G24" s="389">
        <v>2.8610570624199907</v>
      </c>
      <c r="H24" s="389">
        <v>4.9152317722151562</v>
      </c>
      <c r="I24" s="414">
        <v>1315.0172628695291</v>
      </c>
      <c r="J24" s="415">
        <v>9</v>
      </c>
      <c r="K24" s="48"/>
      <c r="M24" s="78"/>
      <c r="N24" s="78"/>
    </row>
    <row r="25" spans="1:14" ht="15" customHeight="1" x14ac:dyDescent="0.25">
      <c r="A25" s="47"/>
      <c r="B25" s="43" t="s">
        <v>274</v>
      </c>
      <c r="C25" s="414">
        <v>16921.095982759627</v>
      </c>
      <c r="D25" s="389">
        <v>70.758515465069863</v>
      </c>
      <c r="E25" s="414">
        <v>19533.729751435912</v>
      </c>
      <c r="F25" s="389">
        <v>72.678236973771931</v>
      </c>
      <c r="G25" s="389">
        <v>1.991066189098617</v>
      </c>
      <c r="H25" s="389">
        <v>15.440097800628383</v>
      </c>
      <c r="I25" s="414">
        <v>2612.6337686762854</v>
      </c>
      <c r="J25" s="415">
        <v>10</v>
      </c>
      <c r="K25" s="48"/>
      <c r="M25" s="78"/>
      <c r="N25" s="78"/>
    </row>
    <row r="26" spans="1:14" ht="15" customHeight="1" x14ac:dyDescent="0.25">
      <c r="A26" s="47"/>
      <c r="B26" s="43" t="s">
        <v>276</v>
      </c>
      <c r="C26" s="414">
        <v>13091.590581786231</v>
      </c>
      <c r="D26" s="389">
        <v>83.790504055967673</v>
      </c>
      <c r="E26" s="414">
        <v>14185.955622149522</v>
      </c>
      <c r="F26" s="389">
        <v>78.863440194309348</v>
      </c>
      <c r="G26" s="389">
        <v>1.4459694568692938</v>
      </c>
      <c r="H26" s="389">
        <v>8.3592977761299139</v>
      </c>
      <c r="I26" s="414">
        <v>1094.365040363291</v>
      </c>
      <c r="J26" s="415">
        <v>11</v>
      </c>
      <c r="K26" s="48"/>
      <c r="M26" s="78"/>
      <c r="N26" s="78"/>
    </row>
    <row r="27" spans="1:14" ht="15" customHeight="1" x14ac:dyDescent="0.25">
      <c r="A27" s="47"/>
      <c r="B27" s="43" t="s">
        <v>262</v>
      </c>
      <c r="C27" s="414">
        <v>10866.792551648403</v>
      </c>
      <c r="D27" s="389">
        <v>81.83608650792533</v>
      </c>
      <c r="E27" s="414">
        <v>11891.71892627367</v>
      </c>
      <c r="F27" s="389">
        <v>79.098835481388207</v>
      </c>
      <c r="G27" s="389">
        <v>1.2121187190391591</v>
      </c>
      <c r="H27" s="389">
        <v>9.4317285413697771</v>
      </c>
      <c r="I27" s="414">
        <v>1024.9263746252673</v>
      </c>
      <c r="J27" s="415">
        <v>12</v>
      </c>
      <c r="K27" s="48"/>
      <c r="M27" s="78"/>
      <c r="N27" s="78"/>
    </row>
    <row r="28" spans="1:14" ht="15" customHeight="1" x14ac:dyDescent="0.25">
      <c r="A28" s="47"/>
      <c r="B28" s="43" t="s">
        <v>287</v>
      </c>
      <c r="C28" s="414">
        <v>10008.08530741462</v>
      </c>
      <c r="D28" s="389">
        <v>83.427486406589509</v>
      </c>
      <c r="E28" s="414">
        <v>10734.299413851835</v>
      </c>
      <c r="F28" s="389">
        <v>77.375473321223538</v>
      </c>
      <c r="G28" s="389">
        <v>1.0941433560587883</v>
      </c>
      <c r="H28" s="389">
        <v>7.2562741436585254</v>
      </c>
      <c r="I28" s="414">
        <v>726.21410643721538</v>
      </c>
      <c r="J28" s="415">
        <v>13</v>
      </c>
      <c r="K28" s="48"/>
      <c r="M28" s="78"/>
      <c r="N28" s="78"/>
    </row>
    <row r="29" spans="1:14" ht="15" customHeight="1" x14ac:dyDescent="0.25">
      <c r="A29" s="47"/>
      <c r="B29" s="83" t="s">
        <v>289</v>
      </c>
      <c r="C29" s="421">
        <v>10039.050367984219</v>
      </c>
      <c r="D29" s="73">
        <v>81.760269543240852</v>
      </c>
      <c r="E29" s="423">
        <v>10675.007147177184</v>
      </c>
      <c r="F29" s="73">
        <v>73.88059483133587</v>
      </c>
      <c r="G29" s="389">
        <v>1.0880997162136001</v>
      </c>
      <c r="H29" s="389">
        <v>6.3348300474824981</v>
      </c>
      <c r="I29" s="414">
        <v>635.95677919296577</v>
      </c>
      <c r="J29" s="415">
        <v>14</v>
      </c>
      <c r="K29" s="48"/>
      <c r="M29" s="78"/>
      <c r="N29" s="78"/>
    </row>
    <row r="30" spans="1:14" ht="15" customHeight="1" x14ac:dyDescent="0.25">
      <c r="A30" s="47"/>
      <c r="B30" s="43" t="s">
        <v>284</v>
      </c>
      <c r="C30" s="414">
        <v>9379.7924885297725</v>
      </c>
      <c r="D30" s="389">
        <v>85.40901176979429</v>
      </c>
      <c r="E30" s="414">
        <v>9964.7020381987186</v>
      </c>
      <c r="F30" s="389">
        <v>81.357789338676184</v>
      </c>
      <c r="G30" s="389">
        <v>1.015698566795268</v>
      </c>
      <c r="H30" s="389">
        <v>6.2358474388874985</v>
      </c>
      <c r="I30" s="414">
        <v>584.90954966894606</v>
      </c>
      <c r="J30" s="415">
        <v>15</v>
      </c>
      <c r="K30" s="48"/>
      <c r="M30" s="78"/>
      <c r="N30" s="78"/>
    </row>
    <row r="31" spans="1:14" ht="15" customHeight="1" x14ac:dyDescent="0.25">
      <c r="A31" s="47"/>
      <c r="B31" s="43" t="s">
        <v>263</v>
      </c>
      <c r="C31" s="414">
        <v>8252.3168352439079</v>
      </c>
      <c r="D31" s="389">
        <v>74.432900997779939</v>
      </c>
      <c r="E31" s="414">
        <v>8774.5712947455431</v>
      </c>
      <c r="F31" s="389">
        <v>67.631966199596576</v>
      </c>
      <c r="G31" s="389">
        <v>0.89438895956461473</v>
      </c>
      <c r="H31" s="389">
        <v>6.3285798391937265</v>
      </c>
      <c r="I31" s="414">
        <v>522.25445950163521</v>
      </c>
      <c r="J31" s="415">
        <v>16</v>
      </c>
      <c r="K31" s="48"/>
      <c r="M31" s="78"/>
      <c r="N31" s="78"/>
    </row>
    <row r="32" spans="1:14" ht="15" customHeight="1" x14ac:dyDescent="0.25">
      <c r="A32" s="47"/>
      <c r="B32" s="43" t="s">
        <v>288</v>
      </c>
      <c r="C32" s="414">
        <v>6838.8649022133386</v>
      </c>
      <c r="D32" s="389">
        <v>77.763401776817489</v>
      </c>
      <c r="E32" s="414">
        <v>7349.5263627950526</v>
      </c>
      <c r="F32" s="389">
        <v>76.51771330328981</v>
      </c>
      <c r="G32" s="389">
        <v>0.74913463189355689</v>
      </c>
      <c r="H32" s="389">
        <v>7.4670499839299742</v>
      </c>
      <c r="I32" s="414">
        <v>510.66146058171398</v>
      </c>
      <c r="J32" s="415">
        <v>17</v>
      </c>
      <c r="K32" s="48"/>
      <c r="M32" s="78"/>
      <c r="N32" s="78"/>
    </row>
    <row r="33" spans="1:17" ht="15" customHeight="1" x14ac:dyDescent="0.25">
      <c r="A33" s="47"/>
      <c r="B33" s="43" t="s">
        <v>258</v>
      </c>
      <c r="C33" s="536">
        <v>5996.8666713147031</v>
      </c>
      <c r="D33" s="527">
        <v>74.032366556562295</v>
      </c>
      <c r="E33" s="536">
        <v>6440.7724039323821</v>
      </c>
      <c r="F33" s="527">
        <v>65.964485906933731</v>
      </c>
      <c r="G33" s="527">
        <v>0.65650566114781539</v>
      </c>
      <c r="H33" s="527">
        <v>7.4022945139175622</v>
      </c>
      <c r="I33" s="536">
        <v>443.90573261767895</v>
      </c>
      <c r="J33" s="529">
        <v>18</v>
      </c>
      <c r="K33" s="48"/>
      <c r="M33" s="78"/>
      <c r="N33" s="78"/>
    </row>
    <row r="34" spans="1:17" ht="15" customHeight="1" x14ac:dyDescent="0.25">
      <c r="A34" s="47"/>
      <c r="B34" s="43" t="s">
        <v>267</v>
      </c>
      <c r="C34" s="414">
        <v>5473.9575487748443</v>
      </c>
      <c r="D34" s="389">
        <v>74.490605619503057</v>
      </c>
      <c r="E34" s="414">
        <v>5915.6955786693861</v>
      </c>
      <c r="F34" s="389">
        <v>66.745972906137766</v>
      </c>
      <c r="G34" s="389">
        <v>0.60298476540676815</v>
      </c>
      <c r="H34" s="389">
        <v>8.0698110271865353</v>
      </c>
      <c r="I34" s="414">
        <v>441.7380298945418</v>
      </c>
      <c r="J34" s="415">
        <v>19</v>
      </c>
      <c r="K34" s="48"/>
      <c r="M34" s="78">
        <v>1280641.9999998149</v>
      </c>
      <c r="N34" s="149">
        <v>1146366</v>
      </c>
      <c r="O34" s="68"/>
      <c r="P34" s="68"/>
      <c r="Q34" s="68"/>
    </row>
    <row r="35" spans="1:17" ht="15" customHeight="1" x14ac:dyDescent="0.25">
      <c r="A35" s="47"/>
      <c r="B35" s="43" t="s">
        <v>286</v>
      </c>
      <c r="C35" s="414">
        <v>4785.1030383397347</v>
      </c>
      <c r="D35" s="389">
        <v>84.981057742245497</v>
      </c>
      <c r="E35" s="414">
        <v>4989.3952980987797</v>
      </c>
      <c r="F35" s="389">
        <v>79.284845035665342</v>
      </c>
      <c r="G35" s="389">
        <v>0.50856730427336017</v>
      </c>
      <c r="H35" s="389">
        <v>4.2693387816770567</v>
      </c>
      <c r="I35" s="414">
        <v>204.29225975904501</v>
      </c>
      <c r="J35" s="415">
        <v>20</v>
      </c>
      <c r="K35" s="48"/>
      <c r="M35" s="78">
        <v>1208983.9999993355</v>
      </c>
      <c r="N35" s="149">
        <v>1060016</v>
      </c>
      <c r="O35" s="68"/>
      <c r="P35" s="68"/>
      <c r="Q35" s="68"/>
    </row>
    <row r="36" spans="1:17" ht="15" customHeight="1" x14ac:dyDescent="0.2">
      <c r="A36" s="47"/>
      <c r="B36" s="81"/>
      <c r="C36" s="146"/>
      <c r="D36" s="322"/>
      <c r="E36" s="242"/>
      <c r="F36" s="322"/>
      <c r="G36" s="322"/>
      <c r="H36" s="322"/>
      <c r="I36" s="242"/>
      <c r="J36" s="245"/>
      <c r="K36" s="48"/>
      <c r="M36" s="78">
        <v>731124.99999996182</v>
      </c>
      <c r="N36" s="149">
        <v>675260.00000000105</v>
      </c>
      <c r="O36" s="68"/>
      <c r="P36" s="68"/>
      <c r="Q36" s="68"/>
    </row>
    <row r="37" spans="1:17" ht="15" customHeight="1" x14ac:dyDescent="0.2">
      <c r="A37" s="47"/>
      <c r="B37" s="39" t="s">
        <v>280</v>
      </c>
      <c r="C37" s="146"/>
      <c r="D37" s="322"/>
      <c r="E37" s="242"/>
      <c r="F37" s="322"/>
      <c r="G37" s="322"/>
      <c r="H37" s="322"/>
      <c r="I37" s="242"/>
      <c r="J37" s="245"/>
      <c r="K37" s="48"/>
      <c r="M37" s="78">
        <v>468062.00000017771</v>
      </c>
      <c r="N37" s="149">
        <v>490690.99999999901</v>
      </c>
      <c r="O37" s="68"/>
      <c r="P37" s="68"/>
      <c r="Q37" s="68"/>
    </row>
    <row r="38" spans="1:17" ht="15" customHeight="1" x14ac:dyDescent="0.2">
      <c r="A38" s="47"/>
      <c r="B38" s="82" t="s">
        <v>268</v>
      </c>
      <c r="C38" s="41">
        <v>70412.300162928383</v>
      </c>
      <c r="D38" s="69">
        <v>74.448432816736528</v>
      </c>
      <c r="E38" s="76">
        <v>73726.870878808972</v>
      </c>
      <c r="F38" s="69">
        <v>71.714560316398007</v>
      </c>
      <c r="G38" s="69">
        <v>44.941550379721448</v>
      </c>
      <c r="H38" s="69">
        <v>4.7073745754803387</v>
      </c>
      <c r="I38" s="76">
        <v>3314.570715880589</v>
      </c>
      <c r="J38" s="75">
        <v>1</v>
      </c>
      <c r="K38" s="48"/>
      <c r="M38" s="78">
        <v>337840.99999995198</v>
      </c>
      <c r="N38" s="149">
        <v>423650.00000000099</v>
      </c>
      <c r="O38" s="68"/>
      <c r="P38" s="68"/>
      <c r="Q38" s="68"/>
    </row>
    <row r="39" spans="1:17" ht="15" customHeight="1" x14ac:dyDescent="0.2">
      <c r="A39" s="47"/>
      <c r="B39" s="82" t="s">
        <v>277</v>
      </c>
      <c r="C39" s="41">
        <v>17828.780150368351</v>
      </c>
      <c r="D39" s="69">
        <v>77.770350008170766</v>
      </c>
      <c r="E39" s="41">
        <v>17763.678504721734</v>
      </c>
      <c r="F39" s="69">
        <v>69.574175563017107</v>
      </c>
      <c r="G39" s="69">
        <v>10.828172183808046</v>
      </c>
      <c r="H39" s="69">
        <v>-0.36514918630186077</v>
      </c>
      <c r="I39" s="76">
        <v>-65.101645646616817</v>
      </c>
      <c r="J39" s="75">
        <v>2</v>
      </c>
      <c r="K39" s="48"/>
      <c r="M39" s="78">
        <v>109253.9999999874</v>
      </c>
      <c r="N39" s="149">
        <v>110027</v>
      </c>
      <c r="O39" s="68"/>
      <c r="P39" s="68"/>
      <c r="Q39" s="68"/>
    </row>
    <row r="40" spans="1:17" ht="15" customHeight="1" x14ac:dyDescent="0.2">
      <c r="A40" s="47"/>
      <c r="B40" s="100" t="s">
        <v>269</v>
      </c>
      <c r="C40" s="40">
        <v>13493.133019706107</v>
      </c>
      <c r="D40" s="70">
        <v>76.839948078647808</v>
      </c>
      <c r="E40" s="40">
        <v>14054.630949613173</v>
      </c>
      <c r="F40" s="70">
        <v>69.197139233051018</v>
      </c>
      <c r="G40" s="70">
        <v>8.5672550233239537</v>
      </c>
      <c r="H40" s="70">
        <v>4.1613606646212054</v>
      </c>
      <c r="I40" s="40">
        <v>561.49792990706555</v>
      </c>
      <c r="J40" s="67">
        <v>3</v>
      </c>
      <c r="K40" s="48"/>
      <c r="M40" s="78">
        <v>267102.99999997619</v>
      </c>
      <c r="N40" s="149">
        <v>241031.99999999901</v>
      </c>
      <c r="O40" s="68"/>
      <c r="P40" s="68"/>
      <c r="Q40" s="68"/>
    </row>
    <row r="41" spans="1:17" ht="15" customHeight="1" x14ac:dyDescent="0.2">
      <c r="A41" s="47"/>
      <c r="B41" s="82" t="s">
        <v>270</v>
      </c>
      <c r="C41" s="41">
        <v>13290.922026885353</v>
      </c>
      <c r="D41" s="69">
        <v>80.780163487052121</v>
      </c>
      <c r="E41" s="76">
        <v>13724.977009744718</v>
      </c>
      <c r="F41" s="69">
        <v>75.582229251744039</v>
      </c>
      <c r="G41" s="69">
        <v>8.3663084895856006</v>
      </c>
      <c r="H41" s="69">
        <v>3.2658003860179363</v>
      </c>
      <c r="I41" s="76">
        <v>434.05498285936483</v>
      </c>
      <c r="J41" s="75">
        <v>4</v>
      </c>
      <c r="K41" s="48"/>
      <c r="M41" s="78">
        <v>221905.0000000188</v>
      </c>
      <c r="N41" s="149">
        <v>261467.99999999901</v>
      </c>
      <c r="O41" s="68"/>
      <c r="P41" s="68"/>
      <c r="Q41" s="68"/>
    </row>
    <row r="42" spans="1:17" ht="15" customHeight="1" x14ac:dyDescent="0.2">
      <c r="A42" s="47"/>
      <c r="B42" s="82" t="s">
        <v>278</v>
      </c>
      <c r="C42" s="41">
        <v>11316.133084659919</v>
      </c>
      <c r="D42" s="69">
        <v>75.579471400894889</v>
      </c>
      <c r="E42" s="76">
        <v>11961.900197423671</v>
      </c>
      <c r="F42" s="69">
        <v>72.925075884974291</v>
      </c>
      <c r="G42" s="69">
        <v>7.2915930643983451</v>
      </c>
      <c r="H42" s="69">
        <v>5.706605851420643</v>
      </c>
      <c r="I42" s="76">
        <v>645.76711276375136</v>
      </c>
      <c r="J42" s="75">
        <v>5</v>
      </c>
      <c r="K42" s="48"/>
      <c r="M42" s="78">
        <v>93715.999999959589</v>
      </c>
      <c r="N42" s="149">
        <v>99792</v>
      </c>
      <c r="O42" s="68"/>
      <c r="P42" s="68"/>
      <c r="Q42" s="68"/>
    </row>
    <row r="43" spans="1:17" ht="15" customHeight="1" x14ac:dyDescent="0.2">
      <c r="A43" s="47"/>
      <c r="B43" s="82" t="s">
        <v>273</v>
      </c>
      <c r="C43" s="41">
        <v>10801.825583297257</v>
      </c>
      <c r="D43" s="69">
        <v>76.288461270520244</v>
      </c>
      <c r="E43" s="41">
        <v>11213.838238093826</v>
      </c>
      <c r="F43" s="69">
        <v>71.140254000461923</v>
      </c>
      <c r="G43" s="69">
        <v>6.8355983391151049</v>
      </c>
      <c r="H43" s="69">
        <v>3.8142872389428151</v>
      </c>
      <c r="I43" s="76">
        <v>412.01265479656831</v>
      </c>
      <c r="J43" s="75">
        <v>6</v>
      </c>
      <c r="K43" s="48"/>
      <c r="M43" s="78">
        <v>140462.99999974301</v>
      </c>
      <c r="N43" s="149">
        <v>151911</v>
      </c>
      <c r="O43" s="68"/>
      <c r="P43" s="68"/>
      <c r="Q43" s="68"/>
    </row>
    <row r="44" spans="1:17" ht="15" customHeight="1" x14ac:dyDescent="0.2">
      <c r="A44" s="47"/>
      <c r="B44" s="82" t="s">
        <v>261</v>
      </c>
      <c r="C44" s="41">
        <v>9277.3773670598057</v>
      </c>
      <c r="D44" s="69">
        <v>79.530042439111611</v>
      </c>
      <c r="E44" s="76">
        <v>10230.88711607091</v>
      </c>
      <c r="F44" s="69">
        <v>75.127677456787794</v>
      </c>
      <c r="G44" s="69">
        <v>6.2364226675501024</v>
      </c>
      <c r="H44" s="69">
        <v>10.277794157609987</v>
      </c>
      <c r="I44" s="76">
        <v>953.50974901110385</v>
      </c>
      <c r="J44" s="75">
        <v>7</v>
      </c>
      <c r="K44" s="48"/>
      <c r="M44" s="78">
        <v>387736.00000006048</v>
      </c>
      <c r="N44" s="149">
        <v>411820</v>
      </c>
      <c r="O44" s="68"/>
      <c r="P44" s="68"/>
      <c r="Q44" s="68"/>
    </row>
    <row r="45" spans="1:17" ht="15" customHeight="1" x14ac:dyDescent="0.2">
      <c r="A45" s="47"/>
      <c r="B45" s="82" t="s">
        <v>282</v>
      </c>
      <c r="C45" s="41">
        <v>5502.1438747813181</v>
      </c>
      <c r="D45" s="69">
        <v>80.90708328660358</v>
      </c>
      <c r="E45" s="76">
        <v>5710.7900294069286</v>
      </c>
      <c r="F45" s="69">
        <v>76.327051983574293</v>
      </c>
      <c r="G45" s="69">
        <v>3.4811155655375958</v>
      </c>
      <c r="H45" s="69">
        <v>3.7920883091030255</v>
      </c>
      <c r="I45" s="76">
        <v>208.64615462561051</v>
      </c>
      <c r="J45" s="75">
        <v>8</v>
      </c>
      <c r="K45" s="48"/>
      <c r="M45" s="78">
        <v>413731.00000014011</v>
      </c>
      <c r="N45" s="149">
        <v>370912</v>
      </c>
      <c r="O45" s="68"/>
      <c r="P45" s="68"/>
      <c r="Q45" s="68"/>
    </row>
    <row r="46" spans="1:17" ht="15" customHeight="1" x14ac:dyDescent="0.2">
      <c r="A46" s="47"/>
      <c r="B46" s="82" t="s">
        <v>285</v>
      </c>
      <c r="C46" s="41">
        <v>2660.9512746968162</v>
      </c>
      <c r="D46" s="69">
        <v>73.975823171144981</v>
      </c>
      <c r="E46" s="76">
        <v>2333</v>
      </c>
      <c r="F46" s="69">
        <v>66.353811149032992</v>
      </c>
      <c r="G46" s="69">
        <v>1.4221224336000724</v>
      </c>
      <c r="H46" s="69">
        <v>-12.324587744816274</v>
      </c>
      <c r="I46" s="76">
        <v>-327.9512746968162</v>
      </c>
      <c r="J46" s="75">
        <v>9</v>
      </c>
      <c r="K46" s="48"/>
      <c r="M46" s="78">
        <v>187971.00000005867</v>
      </c>
      <c r="N46" s="149">
        <v>203130</v>
      </c>
      <c r="O46" s="68"/>
      <c r="P46" s="68"/>
      <c r="Q46" s="68"/>
    </row>
    <row r="47" spans="1:17" ht="15" customHeight="1" x14ac:dyDescent="0.2">
      <c r="A47" s="47"/>
      <c r="B47" s="81" t="s">
        <v>283</v>
      </c>
      <c r="C47" s="41">
        <v>2800.662620063637</v>
      </c>
      <c r="D47" s="69">
        <v>81.369402865411033</v>
      </c>
      <c r="E47" s="76">
        <v>1668</v>
      </c>
      <c r="F47" s="69">
        <v>77.798507462686572</v>
      </c>
      <c r="G47" s="69">
        <v>1.0167596310522593</v>
      </c>
      <c r="H47" s="69">
        <v>-40.442665673093479</v>
      </c>
      <c r="I47" s="76">
        <v>-1132.662620063637</v>
      </c>
      <c r="J47" s="75">
        <v>10</v>
      </c>
      <c r="K47" s="48"/>
      <c r="M47" s="78">
        <v>350945.99999989982</v>
      </c>
      <c r="N47" s="149">
        <v>380362.00000000099</v>
      </c>
      <c r="O47" s="68"/>
      <c r="P47" s="68"/>
      <c r="Q47" s="68"/>
    </row>
    <row r="48" spans="1:17" ht="15" customHeight="1" x14ac:dyDescent="0.2">
      <c r="A48" s="47"/>
      <c r="B48" s="82" t="s">
        <v>290</v>
      </c>
      <c r="C48" s="41">
        <v>1951.9158982347906</v>
      </c>
      <c r="D48" s="69">
        <v>70.509379185979071</v>
      </c>
      <c r="E48" s="76">
        <v>1662</v>
      </c>
      <c r="F48" s="69">
        <v>70.364098221845893</v>
      </c>
      <c r="G48" s="69">
        <v>1.013102222307467</v>
      </c>
      <c r="H48" s="69">
        <v>-14.852888820516041</v>
      </c>
      <c r="I48" s="76">
        <v>-289.91589823479057</v>
      </c>
      <c r="J48" s="75">
        <v>11</v>
      </c>
      <c r="K48" s="48"/>
      <c r="M48" s="78">
        <v>123875.99999967564</v>
      </c>
      <c r="N48" s="149">
        <v>138417</v>
      </c>
      <c r="O48" s="68"/>
      <c r="P48" s="68"/>
      <c r="Q48" s="68"/>
    </row>
    <row r="49" spans="1:16" x14ac:dyDescent="0.2">
      <c r="A49" s="47"/>
      <c r="B49" s="43"/>
      <c r="C49" s="43"/>
      <c r="D49" s="43"/>
      <c r="E49" s="43"/>
      <c r="F49" s="43"/>
      <c r="G49" s="43"/>
      <c r="H49" s="43"/>
      <c r="I49" s="43"/>
      <c r="J49" s="43"/>
      <c r="K49" s="48"/>
      <c r="N49" s="68"/>
      <c r="O49" s="68"/>
      <c r="P49" s="68"/>
    </row>
    <row r="50" spans="1:16" x14ac:dyDescent="0.2">
      <c r="A50" s="47"/>
      <c r="B50" s="43"/>
      <c r="C50" s="43"/>
      <c r="D50" s="43"/>
      <c r="E50" s="43"/>
      <c r="F50" s="43"/>
      <c r="G50" s="43"/>
      <c r="H50" s="43"/>
      <c r="I50" s="43"/>
      <c r="J50" s="43"/>
      <c r="K50" s="48"/>
    </row>
    <row r="51" spans="1:16" x14ac:dyDescent="0.2">
      <c r="A51" s="188" t="s">
        <v>138</v>
      </c>
      <c r="B51" s="189"/>
      <c r="C51" s="189"/>
      <c r="D51" s="50"/>
      <c r="E51" s="50"/>
      <c r="F51" s="50"/>
      <c r="G51" s="50"/>
      <c r="H51" s="50"/>
      <c r="I51" s="50"/>
      <c r="J51" s="50"/>
      <c r="K51" s="51"/>
    </row>
  </sheetData>
  <sortState ref="B38:N48">
    <sortCondition descending="1" ref="E38:E48"/>
  </sortState>
  <mergeCells count="8">
    <mergeCell ref="C8:J8"/>
    <mergeCell ref="C10:J10"/>
    <mergeCell ref="C12:D12"/>
    <mergeCell ref="E12:F12"/>
    <mergeCell ref="G12:G13"/>
    <mergeCell ref="H12:I12"/>
    <mergeCell ref="J12:J13"/>
    <mergeCell ref="C9:J9"/>
  </mergeCells>
  <pageMargins left="0.70866141732283472" right="0.70866141732283472" top="0.74803149606299213" bottom="0.74803149606299213" header="0.31496062992125984" footer="0.31496062992125984"/>
  <pageSetup scale="76" orientation="portrait" horizontalDpi="4294967294" r:id="rId1"/>
  <headerFooter>
    <oddFooter>&amp;CPágina 54</oddFooter>
  </headerFooter>
  <ignoredErrors>
    <ignoredError sqref="M12" formulaRange="1"/>
  </ignoredErrors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L57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7109375" style="13" customWidth="1"/>
    <col min="3" max="3" width="14.85546875" style="13" customWidth="1"/>
    <col min="4" max="4" width="12.5703125" style="13" customWidth="1"/>
    <col min="5" max="5" width="16.85546875" style="13" customWidth="1"/>
    <col min="6" max="6" width="12.7109375" style="13" customWidth="1"/>
    <col min="7" max="7" width="1.85546875" style="13" customWidth="1"/>
    <col min="8" max="8" width="2.42578125" style="13" customWidth="1"/>
    <col min="9" max="9" width="14.140625" style="13" customWidth="1"/>
    <col min="10" max="10" width="11.7109375" style="13" customWidth="1"/>
    <col min="11" max="11" width="11.42578125" style="13"/>
    <col min="12" max="12" width="14.5703125" style="13" bestFit="1" customWidth="1"/>
    <col min="13" max="16384" width="11.42578125" style="13"/>
  </cols>
  <sheetData>
    <row r="1" spans="1:12" x14ac:dyDescent="0.2">
      <c r="A1" s="44"/>
      <c r="B1" s="45"/>
      <c r="C1" s="45"/>
      <c r="D1" s="45"/>
      <c r="E1" s="45"/>
      <c r="F1" s="45"/>
      <c r="G1" s="46"/>
    </row>
    <row r="2" spans="1:12" x14ac:dyDescent="0.2">
      <c r="A2" s="47"/>
      <c r="B2" s="43"/>
      <c r="C2" s="43"/>
      <c r="D2" s="43"/>
      <c r="E2" s="43"/>
      <c r="F2" s="43"/>
      <c r="G2" s="48"/>
    </row>
    <row r="3" spans="1:12" x14ac:dyDescent="0.2">
      <c r="A3" s="47"/>
      <c r="B3" s="43"/>
      <c r="C3" s="43"/>
      <c r="D3" s="43"/>
      <c r="E3" s="43"/>
      <c r="F3" s="43"/>
      <c r="G3" s="48"/>
    </row>
    <row r="4" spans="1:12" x14ac:dyDescent="0.2">
      <c r="A4" s="47"/>
      <c r="B4" s="43"/>
      <c r="C4" s="43"/>
      <c r="D4" s="43"/>
      <c r="E4" s="43"/>
      <c r="F4" s="43"/>
      <c r="G4" s="48"/>
    </row>
    <row r="5" spans="1:12" ht="15.75" x14ac:dyDescent="0.25">
      <c r="A5" s="47"/>
      <c r="B5" s="43"/>
      <c r="C5" s="43"/>
      <c r="D5" s="43"/>
      <c r="E5" s="43"/>
      <c r="F5" s="43"/>
      <c r="G5" s="48"/>
      <c r="H5" s="177"/>
    </row>
    <row r="6" spans="1:12" x14ac:dyDescent="0.2">
      <c r="A6" s="47"/>
      <c r="B6" s="43"/>
      <c r="C6" s="43"/>
      <c r="D6" s="43"/>
      <c r="E6" s="43"/>
      <c r="F6" s="43"/>
      <c r="G6" s="48"/>
    </row>
    <row r="7" spans="1:12" x14ac:dyDescent="0.2">
      <c r="A7" s="47"/>
      <c r="B7" s="43"/>
      <c r="C7" s="43"/>
      <c r="D7" s="43"/>
      <c r="E7" s="43"/>
      <c r="F7" s="43"/>
      <c r="G7" s="48"/>
    </row>
    <row r="8" spans="1:12" ht="15" x14ac:dyDescent="0.25">
      <c r="A8" s="47"/>
      <c r="B8" s="58"/>
      <c r="C8" s="605" t="s">
        <v>368</v>
      </c>
      <c r="D8" s="605"/>
      <c r="E8" s="605"/>
      <c r="F8" s="605"/>
      <c r="G8" s="246"/>
      <c r="H8" s="58"/>
      <c r="I8" s="58"/>
      <c r="J8" s="58"/>
    </row>
    <row r="9" spans="1:12" ht="15" x14ac:dyDescent="0.25">
      <c r="A9" s="47"/>
      <c r="B9" s="58"/>
      <c r="C9" s="605" t="s">
        <v>321</v>
      </c>
      <c r="D9" s="605"/>
      <c r="E9" s="605"/>
      <c r="F9" s="605"/>
      <c r="G9" s="246"/>
      <c r="H9" s="516"/>
      <c r="I9" s="516"/>
      <c r="J9" s="516"/>
      <c r="K9" s="133"/>
      <c r="L9" s="133"/>
    </row>
    <row r="10" spans="1:12" ht="21" customHeight="1" x14ac:dyDescent="0.25">
      <c r="A10" s="47"/>
      <c r="B10" s="58"/>
      <c r="C10" s="584" t="s">
        <v>233</v>
      </c>
      <c r="D10" s="584"/>
      <c r="E10" s="584"/>
      <c r="F10" s="584"/>
      <c r="G10" s="246"/>
      <c r="H10" s="516"/>
      <c r="I10" s="516"/>
      <c r="J10" s="516"/>
      <c r="K10" s="133"/>
      <c r="L10" s="133"/>
    </row>
    <row r="11" spans="1:12" ht="15" x14ac:dyDescent="0.25">
      <c r="A11" s="47"/>
      <c r="B11" s="58"/>
      <c r="C11" s="240"/>
      <c r="D11" s="240"/>
      <c r="E11" s="240"/>
      <c r="F11" s="240"/>
      <c r="G11" s="246"/>
      <c r="H11" s="516"/>
      <c r="I11" s="516"/>
      <c r="J11" s="516"/>
      <c r="K11" s="133"/>
      <c r="L11" s="133"/>
    </row>
    <row r="12" spans="1:12" ht="15" customHeight="1" x14ac:dyDescent="0.2">
      <c r="A12" s="47"/>
      <c r="B12" s="43"/>
      <c r="C12" s="592">
        <v>2017</v>
      </c>
      <c r="D12" s="587"/>
      <c r="E12" s="583" t="s">
        <v>311</v>
      </c>
      <c r="F12" s="593" t="s">
        <v>100</v>
      </c>
      <c r="G12" s="48"/>
      <c r="H12" s="133"/>
      <c r="I12" s="133"/>
      <c r="J12" s="133"/>
      <c r="K12" s="133"/>
      <c r="L12" s="133"/>
    </row>
    <row r="13" spans="1:12" ht="46.5" customHeight="1" x14ac:dyDescent="0.2">
      <c r="A13" s="47"/>
      <c r="B13" s="43"/>
      <c r="C13" s="274" t="s">
        <v>76</v>
      </c>
      <c r="D13" s="367" t="s">
        <v>309</v>
      </c>
      <c r="E13" s="583"/>
      <c r="F13" s="593"/>
      <c r="G13" s="48"/>
      <c r="H13" s="133"/>
      <c r="I13" s="133"/>
      <c r="J13" s="133"/>
      <c r="K13" s="133"/>
      <c r="L13" s="133"/>
    </row>
    <row r="14" spans="1:12" ht="15" customHeight="1" x14ac:dyDescent="0.2">
      <c r="A14" s="47"/>
      <c r="B14" s="43"/>
      <c r="C14" s="49"/>
      <c r="D14" s="49"/>
      <c r="E14" s="49"/>
      <c r="G14" s="48"/>
      <c r="H14" s="133"/>
      <c r="I14" s="137"/>
      <c r="J14" s="137"/>
      <c r="K14" s="135"/>
      <c r="L14" s="133"/>
    </row>
    <row r="15" spans="1:12" ht="15" customHeight="1" x14ac:dyDescent="0.25">
      <c r="A15" s="47"/>
      <c r="B15" s="57" t="s">
        <v>281</v>
      </c>
      <c r="C15" s="49"/>
      <c r="D15" s="49"/>
      <c r="E15" s="49"/>
      <c r="G15" s="48"/>
      <c r="H15" s="133"/>
      <c r="I15" s="136">
        <f>SUM(C16:C41)</f>
        <v>31911.987013743099</v>
      </c>
      <c r="J15" s="252">
        <f>SUM(C44:C54)</f>
        <v>5275.0959911965001</v>
      </c>
      <c r="K15" s="135"/>
      <c r="L15" s="133"/>
    </row>
    <row r="16" spans="1:12" ht="15" customHeight="1" x14ac:dyDescent="0.2">
      <c r="A16" s="47"/>
      <c r="B16" s="43" t="s">
        <v>275</v>
      </c>
      <c r="C16" s="414">
        <v>6472.7765808749991</v>
      </c>
      <c r="D16" s="389">
        <v>4.1118865983052242</v>
      </c>
      <c r="E16" s="389">
        <v>20.283213884762038</v>
      </c>
      <c r="F16" s="424">
        <v>1</v>
      </c>
      <c r="G16" s="48"/>
      <c r="H16" s="133"/>
      <c r="I16" s="133"/>
      <c r="J16" s="133"/>
      <c r="K16" s="135"/>
      <c r="L16" s="133"/>
    </row>
    <row r="17" spans="1:12" ht="15" customHeight="1" x14ac:dyDescent="0.2">
      <c r="A17" s="47"/>
      <c r="B17" s="43" t="s">
        <v>260</v>
      </c>
      <c r="C17" s="414">
        <v>6085.454834522001</v>
      </c>
      <c r="D17" s="389">
        <v>18.243839935822148</v>
      </c>
      <c r="E17" s="389">
        <v>19.069495208497237</v>
      </c>
      <c r="F17" s="424">
        <v>2</v>
      </c>
      <c r="G17" s="48"/>
      <c r="H17" s="133"/>
      <c r="I17" s="133"/>
      <c r="J17" s="133"/>
      <c r="K17" s="135"/>
      <c r="L17" s="133"/>
    </row>
    <row r="18" spans="1:12" ht="15" customHeight="1" x14ac:dyDescent="0.2">
      <c r="A18" s="47"/>
      <c r="B18" s="43" t="s">
        <v>264</v>
      </c>
      <c r="C18" s="414">
        <v>3491.2974418799977</v>
      </c>
      <c r="D18" s="389">
        <v>9.1220356630538859</v>
      </c>
      <c r="E18" s="389">
        <v>10.94039503205002</v>
      </c>
      <c r="F18" s="424">
        <v>3</v>
      </c>
      <c r="G18" s="48"/>
      <c r="H18" s="133"/>
      <c r="I18" s="133"/>
      <c r="J18" s="133"/>
      <c r="K18" s="135"/>
      <c r="L18" s="133"/>
    </row>
    <row r="19" spans="1:12" ht="15" customHeight="1" x14ac:dyDescent="0.2">
      <c r="A19" s="47"/>
      <c r="B19" s="83" t="s">
        <v>279</v>
      </c>
      <c r="C19" s="423">
        <v>2958.2743734449996</v>
      </c>
      <c r="D19" s="77">
        <v>8.8573684092705456</v>
      </c>
      <c r="E19" s="389">
        <v>9.2701039649176344</v>
      </c>
      <c r="F19" s="424">
        <v>4</v>
      </c>
      <c r="G19" s="48"/>
      <c r="H19" s="133"/>
      <c r="I19" s="133"/>
      <c r="J19" s="133"/>
      <c r="K19" s="135"/>
      <c r="L19" s="133"/>
    </row>
    <row r="20" spans="1:12" ht="15" customHeight="1" x14ac:dyDescent="0.2">
      <c r="A20" s="47"/>
      <c r="B20" s="43" t="s">
        <v>266</v>
      </c>
      <c r="C20" s="414">
        <v>1703.5935108739995</v>
      </c>
      <c r="D20" s="389">
        <v>4.5008539201925117</v>
      </c>
      <c r="E20" s="389">
        <v>5.3384125223551147</v>
      </c>
      <c r="F20" s="424">
        <v>5</v>
      </c>
      <c r="G20" s="48"/>
      <c r="I20" s="137"/>
      <c r="J20" s="137"/>
      <c r="K20" s="136"/>
    </row>
    <row r="21" spans="1:12" ht="15" customHeight="1" x14ac:dyDescent="0.2">
      <c r="A21" s="47"/>
      <c r="B21" s="43" t="s">
        <v>271</v>
      </c>
      <c r="C21" s="414">
        <v>1514.6784099689996</v>
      </c>
      <c r="D21" s="389">
        <v>6.7869915467653339</v>
      </c>
      <c r="E21" s="389">
        <v>4.7464246250686104</v>
      </c>
      <c r="F21" s="424">
        <v>6</v>
      </c>
      <c r="G21" s="48"/>
      <c r="I21" s="137"/>
      <c r="J21" s="137"/>
      <c r="K21" s="136"/>
    </row>
    <row r="22" spans="1:12" ht="15" customHeight="1" x14ac:dyDescent="0.2">
      <c r="A22" s="47"/>
      <c r="B22" s="43" t="s">
        <v>265</v>
      </c>
      <c r="C22" s="414">
        <v>1502.6928605960004</v>
      </c>
      <c r="D22" s="389">
        <v>6.9613535924052004</v>
      </c>
      <c r="E22" s="389">
        <v>4.7088664831458358</v>
      </c>
      <c r="F22" s="424">
        <v>7</v>
      </c>
      <c r="G22" s="48"/>
      <c r="I22" s="137"/>
      <c r="J22" s="137"/>
      <c r="K22" s="136"/>
    </row>
    <row r="23" spans="1:12" ht="15" customHeight="1" x14ac:dyDescent="0.2">
      <c r="A23" s="47"/>
      <c r="B23" s="43" t="s">
        <v>259</v>
      </c>
      <c r="C23" s="414">
        <v>1421.9936546534002</v>
      </c>
      <c r="D23" s="389">
        <v>11.934411637573298</v>
      </c>
      <c r="E23" s="389">
        <v>4.4559859404587048</v>
      </c>
      <c r="F23" s="424">
        <v>8</v>
      </c>
      <c r="G23" s="48"/>
      <c r="I23" s="137"/>
      <c r="J23" s="137"/>
      <c r="K23" s="136"/>
    </row>
    <row r="24" spans="1:12" ht="15" customHeight="1" x14ac:dyDescent="0.2">
      <c r="A24" s="47"/>
      <c r="B24" s="43" t="s">
        <v>272</v>
      </c>
      <c r="C24" s="414">
        <v>1377.0421641339999</v>
      </c>
      <c r="D24" s="389">
        <v>5.6173556641904554</v>
      </c>
      <c r="E24" s="389">
        <v>4.315125108132464</v>
      </c>
      <c r="F24" s="424">
        <v>9</v>
      </c>
      <c r="G24" s="48"/>
      <c r="I24" s="137"/>
      <c r="J24" s="137"/>
      <c r="K24" s="136"/>
    </row>
    <row r="25" spans="1:12" ht="15" customHeight="1" x14ac:dyDescent="0.2">
      <c r="A25" s="47"/>
      <c r="B25" s="43" t="s">
        <v>262</v>
      </c>
      <c r="C25" s="414">
        <v>973.60324027069998</v>
      </c>
      <c r="D25" s="389">
        <v>21.323929877390018</v>
      </c>
      <c r="E25" s="389">
        <v>3.0509013426566374</v>
      </c>
      <c r="F25" s="424">
        <v>10</v>
      </c>
      <c r="G25" s="48"/>
      <c r="I25" s="137"/>
      <c r="J25" s="137"/>
      <c r="K25" s="136"/>
    </row>
    <row r="26" spans="1:12" ht="15" customHeight="1" x14ac:dyDescent="0.2">
      <c r="A26" s="47"/>
      <c r="B26" s="43" t="s">
        <v>276</v>
      </c>
      <c r="C26" s="414">
        <v>841.61890020460021</v>
      </c>
      <c r="D26" s="389">
        <v>15.020667553125106</v>
      </c>
      <c r="E26" s="389">
        <v>2.6373127434595398</v>
      </c>
      <c r="F26" s="424">
        <v>11</v>
      </c>
      <c r="G26" s="48"/>
      <c r="I26" s="137"/>
      <c r="J26" s="137"/>
      <c r="K26" s="136"/>
    </row>
    <row r="27" spans="1:12" ht="15" customHeight="1" x14ac:dyDescent="0.2">
      <c r="A27" s="47"/>
      <c r="B27" s="43" t="s">
        <v>284</v>
      </c>
      <c r="C27" s="414">
        <v>669.81484727459952</v>
      </c>
      <c r="D27" s="389">
        <v>17.405701312986224</v>
      </c>
      <c r="E27" s="389">
        <v>2.0989443464806485</v>
      </c>
      <c r="F27" s="424">
        <v>12</v>
      </c>
      <c r="G27" s="48"/>
      <c r="I27" s="137"/>
      <c r="J27" s="137"/>
      <c r="K27" s="136"/>
    </row>
    <row r="28" spans="1:12" ht="15" customHeight="1" x14ac:dyDescent="0.2">
      <c r="A28" s="47"/>
      <c r="B28" s="43" t="s">
        <v>274</v>
      </c>
      <c r="C28" s="414">
        <v>572.26748815360008</v>
      </c>
      <c r="D28" s="389">
        <v>7.3867682962565917</v>
      </c>
      <c r="E28" s="389">
        <v>1.7932681155427566</v>
      </c>
      <c r="F28" s="424">
        <v>13</v>
      </c>
      <c r="G28" s="48"/>
      <c r="I28" s="137"/>
      <c r="J28" s="137"/>
      <c r="K28" s="136"/>
    </row>
    <row r="29" spans="1:12" ht="15" customHeight="1" x14ac:dyDescent="0.2">
      <c r="A29" s="47"/>
      <c r="B29" s="43" t="s">
        <v>287</v>
      </c>
      <c r="C29" s="414">
        <v>479.47232814459994</v>
      </c>
      <c r="D29" s="389">
        <v>10.560912140288055</v>
      </c>
      <c r="E29" s="389">
        <v>1.5024834647184837</v>
      </c>
      <c r="F29" s="424">
        <v>14</v>
      </c>
      <c r="G29" s="48"/>
      <c r="I29" s="137"/>
      <c r="J29" s="137"/>
      <c r="K29" s="136"/>
    </row>
    <row r="30" spans="1:12" ht="15" customHeight="1" x14ac:dyDescent="0.2">
      <c r="A30" s="47"/>
      <c r="B30" s="43" t="s">
        <v>288</v>
      </c>
      <c r="C30" s="414">
        <v>386.2679297666001</v>
      </c>
      <c r="D30" s="389">
        <v>13.288946522685368</v>
      </c>
      <c r="E30" s="389">
        <v>1.2104164168788718</v>
      </c>
      <c r="F30" s="424">
        <v>15</v>
      </c>
      <c r="G30" s="48"/>
      <c r="I30" s="137"/>
      <c r="J30" s="137"/>
      <c r="K30" s="136"/>
    </row>
    <row r="31" spans="1:12" ht="15" customHeight="1" x14ac:dyDescent="0.2">
      <c r="A31" s="47"/>
      <c r="B31" s="43" t="s">
        <v>289</v>
      </c>
      <c r="C31" s="414">
        <v>341.90719552080009</v>
      </c>
      <c r="D31" s="389">
        <v>7.8021001211275838</v>
      </c>
      <c r="E31" s="389">
        <v>1.0714067894724186</v>
      </c>
      <c r="F31" s="424">
        <v>16</v>
      </c>
      <c r="G31" s="48"/>
      <c r="I31" s="137"/>
      <c r="J31" s="137"/>
      <c r="K31" s="136"/>
    </row>
    <row r="32" spans="1:12" ht="13.9" customHeight="1" x14ac:dyDescent="0.2">
      <c r="A32" s="47"/>
      <c r="B32" s="43" t="s">
        <v>263</v>
      </c>
      <c r="C32" s="414">
        <v>226.23021077600004</v>
      </c>
      <c r="D32" s="389">
        <v>5.6177080977622085</v>
      </c>
      <c r="E32" s="389">
        <v>0.70891922423562204</v>
      </c>
      <c r="F32" s="424">
        <v>17</v>
      </c>
      <c r="G32" s="48"/>
      <c r="I32" s="137"/>
      <c r="J32" s="137"/>
      <c r="K32" s="136"/>
    </row>
    <row r="33" spans="1:12" ht="15" customHeight="1" x14ac:dyDescent="0.2">
      <c r="A33" s="47"/>
      <c r="B33" s="43" t="s">
        <v>361</v>
      </c>
      <c r="C33" s="414">
        <v>183.33329514800005</v>
      </c>
      <c r="D33" s="389">
        <v>8.4540707467920573</v>
      </c>
      <c r="E33" s="389">
        <v>0.57449664625723995</v>
      </c>
      <c r="F33" s="424">
        <v>18</v>
      </c>
      <c r="G33" s="48"/>
      <c r="I33" s="137"/>
      <c r="J33" s="137"/>
      <c r="K33" s="136"/>
    </row>
    <row r="34" spans="1:12" ht="15" customHeight="1" x14ac:dyDescent="0.2">
      <c r="A34" s="47"/>
      <c r="B34" s="43" t="s">
        <v>258</v>
      </c>
      <c r="C34" s="536">
        <v>172.51516049119996</v>
      </c>
      <c r="D34" s="527">
        <v>6.0863021517438121</v>
      </c>
      <c r="E34" s="527">
        <v>0.54059673694685706</v>
      </c>
      <c r="F34" s="537">
        <v>19</v>
      </c>
      <c r="G34" s="48"/>
      <c r="I34" s="137"/>
      <c r="J34" s="137"/>
      <c r="K34" s="136"/>
    </row>
    <row r="35" spans="1:12" ht="15" customHeight="1" x14ac:dyDescent="0.2">
      <c r="A35" s="47"/>
      <c r="B35" s="43" t="s">
        <v>267</v>
      </c>
      <c r="C35" s="414">
        <v>142.42369401670001</v>
      </c>
      <c r="D35" s="389">
        <v>5.6059044095791215</v>
      </c>
      <c r="E35" s="389">
        <v>0.44630155419455497</v>
      </c>
      <c r="F35" s="424">
        <v>20</v>
      </c>
      <c r="G35" s="48"/>
      <c r="I35" s="137"/>
      <c r="J35" s="137"/>
      <c r="K35" s="136"/>
    </row>
    <row r="36" spans="1:12" ht="15" customHeight="1" x14ac:dyDescent="0.2">
      <c r="A36" s="47"/>
      <c r="B36" s="43" t="s">
        <v>363</v>
      </c>
      <c r="C36" s="414">
        <v>121.3612488986</v>
      </c>
      <c r="D36" s="389">
        <v>6.9279601332693899</v>
      </c>
      <c r="E36" s="389">
        <v>0.38029988181661961</v>
      </c>
      <c r="F36" s="424">
        <v>21</v>
      </c>
      <c r="G36" s="48"/>
      <c r="I36" s="137"/>
      <c r="J36" s="137"/>
      <c r="K36" s="136"/>
    </row>
    <row r="37" spans="1:12" ht="15" customHeight="1" x14ac:dyDescent="0.2">
      <c r="A37" s="47"/>
      <c r="B37" s="43" t="s">
        <v>286</v>
      </c>
      <c r="C37" s="414">
        <v>106.36764412869998</v>
      </c>
      <c r="D37" s="389">
        <v>5.0660376272889236</v>
      </c>
      <c r="E37" s="389">
        <v>0.33331564118176682</v>
      </c>
      <c r="F37" s="424">
        <v>22</v>
      </c>
      <c r="G37" s="48"/>
      <c r="I37" s="136"/>
      <c r="J37" s="136"/>
      <c r="K37" s="174"/>
      <c r="L37" s="136"/>
    </row>
    <row r="38" spans="1:12" ht="15" customHeight="1" x14ac:dyDescent="0.2">
      <c r="A38" s="47"/>
      <c r="B38" s="43" t="s">
        <v>362</v>
      </c>
      <c r="C38" s="414">
        <v>79</v>
      </c>
      <c r="D38" s="389">
        <v>11.879699248120302</v>
      </c>
      <c r="E38" s="389">
        <v>0.24755587913086749</v>
      </c>
      <c r="F38" s="424">
        <v>23</v>
      </c>
      <c r="G38" s="48"/>
      <c r="I38" s="137"/>
      <c r="J38" s="137"/>
      <c r="K38" s="136"/>
    </row>
    <row r="39" spans="1:12" ht="15" customHeight="1" x14ac:dyDescent="0.2">
      <c r="A39" s="47"/>
      <c r="B39" s="43" t="s">
        <v>364</v>
      </c>
      <c r="C39" s="414">
        <v>64</v>
      </c>
      <c r="D39" s="389">
        <v>6.7510548523206744</v>
      </c>
      <c r="E39" s="389">
        <v>0.20055159828323443</v>
      </c>
      <c r="F39" s="424">
        <v>24</v>
      </c>
      <c r="G39" s="48"/>
      <c r="I39" s="137"/>
      <c r="J39" s="137"/>
      <c r="K39" s="136"/>
    </row>
    <row r="40" spans="1:12" ht="15" customHeight="1" x14ac:dyDescent="0.2">
      <c r="A40" s="47"/>
      <c r="B40" s="43" t="s">
        <v>365</v>
      </c>
      <c r="C40" s="414">
        <v>17</v>
      </c>
      <c r="D40" s="389">
        <v>3.3596837944664033</v>
      </c>
      <c r="E40" s="389">
        <v>5.3271518293984146E-2</v>
      </c>
      <c r="F40" s="424">
        <v>25</v>
      </c>
      <c r="G40" s="48"/>
      <c r="I40" s="137"/>
      <c r="J40" s="137"/>
      <c r="K40" s="136"/>
    </row>
    <row r="41" spans="1:12" ht="15" customHeight="1" x14ac:dyDescent="0.2">
      <c r="A41" s="47"/>
      <c r="B41" s="43" t="s">
        <v>366</v>
      </c>
      <c r="C41" s="414">
        <v>7</v>
      </c>
      <c r="D41" s="389">
        <v>2.8571428571428572</v>
      </c>
      <c r="E41" s="389">
        <v>2.1935331062228766E-2</v>
      </c>
      <c r="F41" s="424">
        <v>26</v>
      </c>
      <c r="G41" s="48"/>
      <c r="I41" s="137"/>
      <c r="J41" s="137"/>
      <c r="K41" s="136"/>
    </row>
    <row r="42" spans="1:12" ht="13.9" customHeight="1" x14ac:dyDescent="0.2">
      <c r="A42" s="47"/>
      <c r="B42" s="83"/>
      <c r="C42" s="242"/>
      <c r="D42" s="243"/>
      <c r="E42" s="244"/>
      <c r="F42" s="245"/>
      <c r="G42" s="48"/>
      <c r="I42" s="136"/>
      <c r="J42" s="260"/>
      <c r="K42" s="174"/>
      <c r="L42" s="136"/>
    </row>
    <row r="43" spans="1:12" ht="15" x14ac:dyDescent="0.2">
      <c r="A43" s="47"/>
      <c r="B43" s="80" t="s">
        <v>280</v>
      </c>
      <c r="C43" s="242"/>
      <c r="D43" s="243"/>
      <c r="E43" s="244"/>
      <c r="F43" s="245"/>
      <c r="G43" s="48"/>
      <c r="I43" s="136"/>
      <c r="J43" s="260"/>
      <c r="K43" s="174"/>
      <c r="L43" s="136"/>
    </row>
    <row r="44" spans="1:12" ht="13.9" customHeight="1" x14ac:dyDescent="0.2">
      <c r="A44" s="47"/>
      <c r="B44" s="82" t="s">
        <v>268</v>
      </c>
      <c r="C44" s="76">
        <v>3005.6424587569995</v>
      </c>
      <c r="D44" s="71">
        <v>9.0777157523527627</v>
      </c>
      <c r="E44" s="77">
        <v>56.977967107575957</v>
      </c>
      <c r="F44" s="75">
        <v>1</v>
      </c>
      <c r="G44" s="48"/>
      <c r="I44" s="136"/>
      <c r="J44" s="260"/>
      <c r="K44" s="174"/>
      <c r="L44" s="136"/>
    </row>
    <row r="45" spans="1:12" ht="13.9" customHeight="1" x14ac:dyDescent="0.2">
      <c r="A45" s="47"/>
      <c r="B45" s="100" t="s">
        <v>269</v>
      </c>
      <c r="C45" s="40">
        <v>484.02330606790008</v>
      </c>
      <c r="D45" s="70">
        <v>7.1461833591523822</v>
      </c>
      <c r="E45" s="74">
        <v>9.1756302989685246</v>
      </c>
      <c r="F45" s="67">
        <v>2</v>
      </c>
      <c r="G45" s="48"/>
      <c r="I45" s="136"/>
      <c r="J45" s="260"/>
      <c r="K45" s="174"/>
      <c r="L45" s="136"/>
    </row>
    <row r="46" spans="1:12" ht="13.9" customHeight="1" x14ac:dyDescent="0.2">
      <c r="A46" s="47"/>
      <c r="B46" s="82" t="s">
        <v>270</v>
      </c>
      <c r="C46" s="76">
        <v>467.87740849879992</v>
      </c>
      <c r="D46" s="71">
        <v>6.7350160131521823</v>
      </c>
      <c r="E46" s="77">
        <v>8.8695525025446162</v>
      </c>
      <c r="F46" s="75">
        <v>3</v>
      </c>
      <c r="G46" s="48"/>
      <c r="I46" s="136"/>
      <c r="J46" s="260"/>
      <c r="K46" s="174"/>
      <c r="L46" s="136"/>
    </row>
    <row r="47" spans="1:12" ht="13.9" customHeight="1" x14ac:dyDescent="0.2">
      <c r="A47" s="47"/>
      <c r="B47" s="82" t="s">
        <v>278</v>
      </c>
      <c r="C47" s="41">
        <v>337.24990273889995</v>
      </c>
      <c r="D47" s="69">
        <v>5.5992696742577497</v>
      </c>
      <c r="E47" s="77">
        <v>6.3932467447365777</v>
      </c>
      <c r="F47" s="75">
        <v>4</v>
      </c>
      <c r="G47" s="48"/>
      <c r="I47" s="136"/>
      <c r="J47" s="260"/>
      <c r="K47" s="174"/>
      <c r="L47" s="136"/>
    </row>
    <row r="48" spans="1:12" ht="15" x14ac:dyDescent="0.2">
      <c r="A48" s="47"/>
      <c r="B48" s="82" t="s">
        <v>277</v>
      </c>
      <c r="C48" s="76">
        <v>302.71383061889998</v>
      </c>
      <c r="D48" s="71">
        <v>3.8425730630776611</v>
      </c>
      <c r="E48" s="77">
        <v>5.738546390892088</v>
      </c>
      <c r="F48" s="75">
        <v>5</v>
      </c>
      <c r="G48" s="48"/>
      <c r="I48" s="136"/>
      <c r="J48" s="136"/>
      <c r="K48" s="174"/>
      <c r="L48" s="136"/>
    </row>
    <row r="49" spans="1:12" ht="15" x14ac:dyDescent="0.2">
      <c r="A49" s="47"/>
      <c r="B49" s="82" t="s">
        <v>282</v>
      </c>
      <c r="C49" s="76">
        <v>196.83925428200001</v>
      </c>
      <c r="D49" s="71">
        <v>7.8013753295162243</v>
      </c>
      <c r="E49" s="77">
        <v>3.7314819410016615</v>
      </c>
      <c r="F49" s="75">
        <v>6</v>
      </c>
      <c r="G49" s="48"/>
      <c r="I49" s="136"/>
      <c r="J49" s="136"/>
      <c r="K49" s="174"/>
      <c r="L49" s="136"/>
    </row>
    <row r="50" spans="1:12" ht="15" x14ac:dyDescent="0.2">
      <c r="A50" s="47"/>
      <c r="B50" s="82" t="s">
        <v>261</v>
      </c>
      <c r="C50" s="76">
        <v>191.44443634310005</v>
      </c>
      <c r="D50" s="71">
        <v>4.5568722627901002</v>
      </c>
      <c r="E50" s="77">
        <v>3.629212371918876</v>
      </c>
      <c r="F50" s="75">
        <v>7</v>
      </c>
      <c r="G50" s="48"/>
      <c r="I50" s="136"/>
      <c r="J50" s="136"/>
      <c r="K50" s="174"/>
      <c r="L50" s="136"/>
    </row>
    <row r="51" spans="1:12" ht="15" x14ac:dyDescent="0.2">
      <c r="A51" s="47"/>
      <c r="B51" s="82" t="s">
        <v>273</v>
      </c>
      <c r="C51" s="76">
        <v>152.30539388989996</v>
      </c>
      <c r="D51" s="71">
        <v>2.9285149414256346</v>
      </c>
      <c r="E51" s="77">
        <v>2.8872535048476715</v>
      </c>
      <c r="F51" s="75">
        <v>8</v>
      </c>
      <c r="G51" s="48"/>
      <c r="I51" s="136"/>
      <c r="J51" s="136"/>
      <c r="K51" s="174"/>
      <c r="L51" s="136"/>
    </row>
    <row r="52" spans="1:12" ht="13.9" customHeight="1" x14ac:dyDescent="0.2">
      <c r="A52" s="47"/>
      <c r="B52" s="82" t="s">
        <v>285</v>
      </c>
      <c r="C52" s="76">
        <v>64</v>
      </c>
      <c r="D52" s="71">
        <v>5.8287795992714022</v>
      </c>
      <c r="E52" s="77">
        <v>1.2132480642401255</v>
      </c>
      <c r="F52" s="75">
        <v>9</v>
      </c>
      <c r="G52" s="48"/>
      <c r="I52" s="136"/>
      <c r="J52" s="136"/>
      <c r="K52" s="174"/>
      <c r="L52" s="136"/>
    </row>
    <row r="53" spans="1:12" ht="13.9" customHeight="1" x14ac:dyDescent="0.2">
      <c r="A53" s="47"/>
      <c r="B53" s="82" t="s">
        <v>290</v>
      </c>
      <c r="C53" s="76">
        <v>41</v>
      </c>
      <c r="D53" s="71">
        <v>4.6380090497737561</v>
      </c>
      <c r="E53" s="77">
        <v>0.77723704115383041</v>
      </c>
      <c r="F53" s="75">
        <v>10</v>
      </c>
      <c r="G53" s="48"/>
      <c r="I53" s="136"/>
      <c r="J53" s="136"/>
      <c r="K53" s="174"/>
      <c r="L53" s="136"/>
    </row>
    <row r="54" spans="1:12" ht="15" x14ac:dyDescent="0.2">
      <c r="A54" s="47"/>
      <c r="B54" s="81" t="s">
        <v>283</v>
      </c>
      <c r="C54" s="41">
        <v>32</v>
      </c>
      <c r="D54" s="69">
        <v>4.0455120101137805</v>
      </c>
      <c r="E54" s="77">
        <v>0.60662403212006277</v>
      </c>
      <c r="F54" s="75">
        <v>11</v>
      </c>
      <c r="G54" s="48"/>
      <c r="I54" s="136"/>
      <c r="J54" s="136"/>
      <c r="K54" s="174"/>
      <c r="L54" s="136"/>
    </row>
    <row r="55" spans="1:12" ht="15" x14ac:dyDescent="0.2">
      <c r="A55" s="47"/>
      <c r="B55" s="84"/>
      <c r="C55" s="242"/>
      <c r="D55" s="243"/>
      <c r="E55" s="244"/>
      <c r="F55" s="245"/>
      <c r="G55" s="48"/>
      <c r="I55" s="136"/>
      <c r="J55" s="136"/>
      <c r="K55" s="136"/>
      <c r="L55" s="68"/>
    </row>
    <row r="56" spans="1:12" x14ac:dyDescent="0.2">
      <c r="A56" s="232" t="s">
        <v>148</v>
      </c>
      <c r="B56" s="43"/>
      <c r="C56" s="43"/>
      <c r="D56" s="43"/>
      <c r="E56" s="43"/>
      <c r="F56" s="43"/>
      <c r="G56" s="48"/>
    </row>
    <row r="57" spans="1:12" x14ac:dyDescent="0.2">
      <c r="A57" s="233" t="s">
        <v>136</v>
      </c>
      <c r="B57" s="189"/>
      <c r="C57" s="50"/>
      <c r="D57" s="50"/>
      <c r="E57" s="50"/>
      <c r="F57" s="50"/>
      <c r="G57" s="51"/>
    </row>
  </sheetData>
  <sortState ref="B16:P41">
    <sortCondition descending="1" ref="C16:C41"/>
  </sortState>
  <mergeCells count="6">
    <mergeCell ref="C8:F8"/>
    <mergeCell ref="C12:D12"/>
    <mergeCell ref="E12:E13"/>
    <mergeCell ref="F12:F13"/>
    <mergeCell ref="C10:F10"/>
    <mergeCell ref="C9:F9"/>
  </mergeCells>
  <pageMargins left="0.70866141732283472" right="0.70866141732283472" top="0.74803149606299213" bottom="0.74803149606299213" header="0.31496062992125984" footer="0.31496062992125984"/>
  <pageSetup scale="81" orientation="portrait" horizontalDpi="4294967294" r:id="rId1"/>
  <headerFooter>
    <oddFooter>&amp;CPágina 47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53722D"/>
  </sheetPr>
  <dimension ref="A1:K58"/>
  <sheetViews>
    <sheetView showGridLines="0" zoomScaleNormal="100" zoomScaleSheetLayoutView="80" workbookViewId="0">
      <selection activeCell="H1" sqref="H1"/>
    </sheetView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9.28515625" style="13" customWidth="1"/>
    <col min="6" max="6" width="18.140625" style="13" customWidth="1"/>
    <col min="7" max="7" width="1.85546875" style="13" customWidth="1"/>
    <col min="8" max="8" width="11.42578125" style="13"/>
    <col min="9" max="9" width="14.5703125" style="13" bestFit="1" customWidth="1"/>
    <col min="10" max="16384" width="11.42578125" style="13"/>
  </cols>
  <sheetData>
    <row r="1" spans="1:11" x14ac:dyDescent="0.2">
      <c r="A1" s="44"/>
      <c r="B1" s="45"/>
      <c r="C1" s="45"/>
      <c r="D1" s="45"/>
      <c r="E1" s="45"/>
      <c r="F1" s="45"/>
      <c r="G1" s="46"/>
    </row>
    <row r="2" spans="1:11" x14ac:dyDescent="0.2">
      <c r="A2" s="47"/>
      <c r="B2" s="43"/>
      <c r="C2" s="43"/>
      <c r="D2" s="43"/>
      <c r="E2" s="43"/>
      <c r="F2" s="43"/>
      <c r="G2" s="48"/>
    </row>
    <row r="3" spans="1:11" x14ac:dyDescent="0.2">
      <c r="A3" s="47"/>
      <c r="B3" s="43"/>
      <c r="C3" s="43"/>
      <c r="D3" s="43"/>
      <c r="E3" s="43"/>
      <c r="F3" s="43"/>
      <c r="G3" s="48"/>
    </row>
    <row r="4" spans="1:11" x14ac:dyDescent="0.2">
      <c r="A4" s="47"/>
      <c r="B4" s="43"/>
      <c r="C4" s="43"/>
      <c r="D4" s="43"/>
      <c r="E4" s="43"/>
      <c r="F4" s="43"/>
      <c r="G4" s="48"/>
    </row>
    <row r="5" spans="1:11" ht="15.75" x14ac:dyDescent="0.25">
      <c r="A5" s="47"/>
      <c r="B5" s="43"/>
      <c r="C5" s="43"/>
      <c r="D5" s="43"/>
      <c r="E5" s="43"/>
      <c r="F5" s="43"/>
      <c r="G5" s="48"/>
      <c r="I5" s="177"/>
    </row>
    <row r="6" spans="1:11" x14ac:dyDescent="0.2">
      <c r="A6" s="47"/>
      <c r="B6" s="43"/>
      <c r="C6" s="43"/>
      <c r="D6" s="43"/>
      <c r="E6" s="43"/>
      <c r="F6" s="43"/>
      <c r="G6" s="48"/>
    </row>
    <row r="7" spans="1:11" x14ac:dyDescent="0.2">
      <c r="A7" s="47"/>
      <c r="B7" s="43"/>
      <c r="C7" s="43"/>
      <c r="D7" s="43"/>
      <c r="E7" s="43"/>
      <c r="F7" s="43"/>
      <c r="G7" s="48"/>
    </row>
    <row r="8" spans="1:11" ht="15" x14ac:dyDescent="0.25">
      <c r="A8" s="47"/>
      <c r="B8" s="58"/>
      <c r="G8" s="48"/>
    </row>
    <row r="9" spans="1:11" ht="14.45" customHeight="1" x14ac:dyDescent="0.2">
      <c r="A9" s="47"/>
      <c r="B9" s="584" t="s">
        <v>294</v>
      </c>
      <c r="C9" s="584"/>
      <c r="D9" s="584"/>
      <c r="E9" s="584"/>
      <c r="F9" s="584"/>
      <c r="G9" s="48"/>
    </row>
    <row r="10" spans="1:11" ht="14.45" customHeight="1" x14ac:dyDescent="0.2">
      <c r="A10" s="47"/>
      <c r="B10" s="584" t="s">
        <v>142</v>
      </c>
      <c r="C10" s="584"/>
      <c r="D10" s="584"/>
      <c r="E10" s="584"/>
      <c r="F10" s="584"/>
      <c r="G10" s="48"/>
    </row>
    <row r="11" spans="1:11" ht="15" x14ac:dyDescent="0.25">
      <c r="A11" s="47"/>
      <c r="B11" s="87"/>
      <c r="G11" s="48"/>
    </row>
    <row r="12" spans="1:11" ht="15" customHeight="1" x14ac:dyDescent="0.25">
      <c r="A12" s="47"/>
      <c r="B12" s="43"/>
      <c r="C12" s="87"/>
      <c r="D12" s="106"/>
      <c r="E12" s="575" t="s">
        <v>97</v>
      </c>
      <c r="F12" s="585" t="s">
        <v>100</v>
      </c>
      <c r="G12" s="48"/>
    </row>
    <row r="13" spans="1:11" ht="15" x14ac:dyDescent="0.25">
      <c r="A13" s="47"/>
      <c r="B13" s="43"/>
      <c r="C13" s="88">
        <v>2014</v>
      </c>
      <c r="D13" s="109">
        <v>2017</v>
      </c>
      <c r="E13" s="587"/>
      <c r="F13" s="586"/>
      <c r="G13" s="48"/>
    </row>
    <row r="14" spans="1:11" x14ac:dyDescent="0.2">
      <c r="A14" s="47"/>
      <c r="B14" s="43"/>
      <c r="C14" s="49"/>
      <c r="D14" s="49"/>
      <c r="E14" s="49"/>
      <c r="F14" s="49"/>
      <c r="G14" s="48"/>
    </row>
    <row r="15" spans="1:11" ht="15" x14ac:dyDescent="0.25">
      <c r="A15" s="47"/>
      <c r="B15" s="57" t="s">
        <v>281</v>
      </c>
      <c r="C15" s="49"/>
      <c r="D15" s="49"/>
      <c r="E15" s="49"/>
      <c r="F15" s="49"/>
      <c r="G15" s="48"/>
    </row>
    <row r="16" spans="1:11" ht="13.9" customHeight="1" x14ac:dyDescent="0.2">
      <c r="A16" s="47"/>
      <c r="B16" s="314" t="s">
        <v>263</v>
      </c>
      <c r="C16" s="69">
        <v>61.991706975378833</v>
      </c>
      <c r="D16" s="69">
        <v>62.689496225102999</v>
      </c>
      <c r="E16" s="69">
        <v>0.69778924972416689</v>
      </c>
      <c r="F16" s="42">
        <v>1</v>
      </c>
      <c r="G16" s="48"/>
      <c r="H16" s="174"/>
      <c r="I16" s="174"/>
      <c r="J16" s="174"/>
      <c r="K16" s="174"/>
    </row>
    <row r="17" spans="1:9" ht="15" x14ac:dyDescent="0.2">
      <c r="A17" s="47"/>
      <c r="B17" s="314" t="s">
        <v>276</v>
      </c>
      <c r="C17" s="69">
        <v>56.660180397772166</v>
      </c>
      <c r="D17" s="69">
        <v>62.470670590542113</v>
      </c>
      <c r="E17" s="69">
        <v>5.8104901927699473</v>
      </c>
      <c r="F17" s="42">
        <v>2</v>
      </c>
      <c r="G17" s="48"/>
      <c r="H17" s="174"/>
      <c r="I17" s="174"/>
    </row>
    <row r="18" spans="1:9" ht="13.9" customHeight="1" x14ac:dyDescent="0.2">
      <c r="A18" s="47"/>
      <c r="B18" s="318" t="s">
        <v>286</v>
      </c>
      <c r="C18" s="69">
        <v>58.651295477312615</v>
      </c>
      <c r="D18" s="69">
        <v>62.105284982306252</v>
      </c>
      <c r="E18" s="69">
        <v>3.4539895049936362</v>
      </c>
      <c r="F18" s="42">
        <v>3</v>
      </c>
      <c r="G18" s="48"/>
      <c r="H18" s="174"/>
      <c r="I18" s="174"/>
    </row>
    <row r="19" spans="1:9" ht="13.9" customHeight="1" x14ac:dyDescent="0.2">
      <c r="A19" s="47"/>
      <c r="B19" s="314" t="s">
        <v>262</v>
      </c>
      <c r="C19" s="69">
        <v>62.08060308422715</v>
      </c>
      <c r="D19" s="69">
        <v>60.940881585091375</v>
      </c>
      <c r="E19" s="69">
        <v>-1.1397214991357743</v>
      </c>
      <c r="F19" s="42">
        <v>4</v>
      </c>
      <c r="G19" s="48"/>
      <c r="H19" s="174"/>
      <c r="I19" s="174"/>
    </row>
    <row r="20" spans="1:9" ht="13.9" customHeight="1" x14ac:dyDescent="0.2">
      <c r="A20" s="47"/>
      <c r="B20" s="318" t="s">
        <v>284</v>
      </c>
      <c r="C20" s="69">
        <v>60.071786474175802</v>
      </c>
      <c r="D20" s="69">
        <v>59.72213383361489</v>
      </c>
      <c r="E20" s="69">
        <v>-0.34965264056091172</v>
      </c>
      <c r="F20" s="42">
        <v>5</v>
      </c>
      <c r="G20" s="48"/>
      <c r="H20" s="174"/>
      <c r="I20" s="174"/>
    </row>
    <row r="21" spans="1:9" ht="13.9" customHeight="1" x14ac:dyDescent="0.2">
      <c r="A21" s="47"/>
      <c r="B21" s="318" t="s">
        <v>288</v>
      </c>
      <c r="C21" s="69">
        <v>60.169687254165005</v>
      </c>
      <c r="D21" s="69">
        <v>59.702733162474729</v>
      </c>
      <c r="E21" s="69">
        <v>-0.46695409169027613</v>
      </c>
      <c r="F21" s="42">
        <v>6</v>
      </c>
      <c r="G21" s="48"/>
      <c r="H21" s="174"/>
      <c r="I21" s="174"/>
    </row>
    <row r="22" spans="1:9" ht="15" x14ac:dyDescent="0.2">
      <c r="A22" s="47"/>
      <c r="B22" s="399" t="s">
        <v>364</v>
      </c>
      <c r="C22" s="73" t="s">
        <v>367</v>
      </c>
      <c r="D22" s="69">
        <v>58.935054457442519</v>
      </c>
      <c r="E22" s="73" t="s">
        <v>367</v>
      </c>
      <c r="F22" s="42">
        <v>7</v>
      </c>
      <c r="G22" s="48"/>
      <c r="H22" s="174"/>
      <c r="I22" s="174"/>
    </row>
    <row r="23" spans="1:9" ht="15" x14ac:dyDescent="0.2">
      <c r="A23" s="47"/>
      <c r="B23" s="318" t="s">
        <v>289</v>
      </c>
      <c r="C23" s="69">
        <v>59.1792872470456</v>
      </c>
      <c r="D23" s="69">
        <v>58.436444404719921</v>
      </c>
      <c r="E23" s="69">
        <v>-0.74284284232567899</v>
      </c>
      <c r="F23" s="42">
        <v>8</v>
      </c>
      <c r="G23" s="48"/>
      <c r="H23" s="174"/>
      <c r="I23" s="174"/>
    </row>
    <row r="24" spans="1:9" ht="13.9" customHeight="1" x14ac:dyDescent="0.2">
      <c r="A24" s="47"/>
      <c r="B24" s="314" t="s">
        <v>258</v>
      </c>
      <c r="C24" s="69">
        <v>59.108541549054195</v>
      </c>
      <c r="D24" s="69">
        <v>57.916321008446793</v>
      </c>
      <c r="E24" s="69">
        <v>-1.1922205406074013</v>
      </c>
      <c r="F24" s="42">
        <v>9</v>
      </c>
      <c r="G24" s="48"/>
      <c r="H24" s="174"/>
      <c r="I24" s="174"/>
    </row>
    <row r="25" spans="1:9" ht="15" x14ac:dyDescent="0.2">
      <c r="A25" s="47"/>
      <c r="B25" s="314" t="s">
        <v>272</v>
      </c>
      <c r="C25" s="69">
        <v>60.184805930517314</v>
      </c>
      <c r="D25" s="69">
        <v>56.270197805206578</v>
      </c>
      <c r="E25" s="69">
        <v>-3.9146081253107354</v>
      </c>
      <c r="F25" s="42">
        <v>10</v>
      </c>
      <c r="G25" s="48"/>
      <c r="H25" s="174"/>
      <c r="I25" s="174"/>
    </row>
    <row r="26" spans="1:9" ht="13.9" customHeight="1" x14ac:dyDescent="0.2">
      <c r="A26" s="47"/>
      <c r="B26" s="314" t="s">
        <v>259</v>
      </c>
      <c r="C26" s="69">
        <v>58.989953899358639</v>
      </c>
      <c r="D26" s="69">
        <v>56.016390161467456</v>
      </c>
      <c r="E26" s="69">
        <v>-2.9735637378911832</v>
      </c>
      <c r="F26" s="42">
        <v>11</v>
      </c>
      <c r="G26" s="48"/>
      <c r="H26" s="174"/>
      <c r="I26" s="174"/>
    </row>
    <row r="27" spans="1:9" ht="15" x14ac:dyDescent="0.2">
      <c r="A27" s="47"/>
      <c r="B27" s="399" t="s">
        <v>362</v>
      </c>
      <c r="C27" s="73" t="s">
        <v>367</v>
      </c>
      <c r="D27" s="69">
        <v>55.790108564535586</v>
      </c>
      <c r="E27" s="73" t="s">
        <v>367</v>
      </c>
      <c r="F27" s="42">
        <v>12</v>
      </c>
      <c r="G27" s="48"/>
      <c r="H27" s="174"/>
      <c r="I27" s="174"/>
    </row>
    <row r="28" spans="1:9" ht="15" x14ac:dyDescent="0.2">
      <c r="A28" s="47"/>
      <c r="B28" s="314" t="s">
        <v>265</v>
      </c>
      <c r="C28" s="69">
        <v>57.266340988730448</v>
      </c>
      <c r="D28" s="69">
        <v>55.739205866067664</v>
      </c>
      <c r="E28" s="69">
        <v>-1.5271351226627843</v>
      </c>
      <c r="F28" s="42">
        <v>13</v>
      </c>
      <c r="G28" s="48"/>
      <c r="H28" s="174"/>
      <c r="I28" s="174"/>
    </row>
    <row r="29" spans="1:9" ht="13.9" customHeight="1" x14ac:dyDescent="0.2">
      <c r="A29" s="47"/>
      <c r="B29" s="314" t="s">
        <v>260</v>
      </c>
      <c r="C29" s="69">
        <v>56.946948541799379</v>
      </c>
      <c r="D29" s="69">
        <v>55.009052587476212</v>
      </c>
      <c r="E29" s="69">
        <v>-1.9378959543231673</v>
      </c>
      <c r="F29" s="42">
        <v>14</v>
      </c>
      <c r="G29" s="48"/>
      <c r="H29" s="174"/>
      <c r="I29" s="174"/>
    </row>
    <row r="30" spans="1:9" ht="13.9" customHeight="1" x14ac:dyDescent="0.2">
      <c r="A30" s="47"/>
      <c r="B30" s="314" t="s">
        <v>267</v>
      </c>
      <c r="C30" s="69">
        <v>57.638847876555573</v>
      </c>
      <c r="D30" s="69">
        <v>54.746827485076288</v>
      </c>
      <c r="E30" s="69">
        <v>-2.892020391479285</v>
      </c>
      <c r="F30" s="42">
        <v>15</v>
      </c>
      <c r="G30" s="48"/>
      <c r="H30" s="174"/>
      <c r="I30" s="174"/>
    </row>
    <row r="31" spans="1:9" ht="15" x14ac:dyDescent="0.2">
      <c r="A31" s="47"/>
      <c r="B31" s="399" t="s">
        <v>363</v>
      </c>
      <c r="C31" s="73" t="s">
        <v>367</v>
      </c>
      <c r="D31" s="69">
        <v>54.56671346075025</v>
      </c>
      <c r="E31" s="73" t="s">
        <v>367</v>
      </c>
      <c r="F31" s="42">
        <v>16</v>
      </c>
      <c r="G31" s="48"/>
      <c r="H31" s="174"/>
      <c r="I31" s="174"/>
    </row>
    <row r="32" spans="1:9" ht="15" x14ac:dyDescent="0.2">
      <c r="A32" s="47"/>
      <c r="B32" s="513" t="s">
        <v>366</v>
      </c>
      <c r="C32" s="73" t="s">
        <v>367</v>
      </c>
      <c r="D32" s="69">
        <v>54.504504504504503</v>
      </c>
      <c r="E32" s="73" t="s">
        <v>367</v>
      </c>
      <c r="F32" s="42">
        <v>17</v>
      </c>
      <c r="G32" s="48"/>
      <c r="H32" s="174"/>
      <c r="I32" s="174"/>
    </row>
    <row r="33" spans="1:9" ht="13.9" customHeight="1" x14ac:dyDescent="0.2">
      <c r="A33" s="47"/>
      <c r="B33" s="314" t="s">
        <v>271</v>
      </c>
      <c r="C33" s="69">
        <v>56.472339092799636</v>
      </c>
      <c r="D33" s="69">
        <v>54.399531238939083</v>
      </c>
      <c r="E33" s="69">
        <v>-2.072807853860553</v>
      </c>
      <c r="F33" s="42">
        <v>18</v>
      </c>
      <c r="G33" s="48"/>
      <c r="H33" s="174"/>
      <c r="I33" s="174"/>
    </row>
    <row r="34" spans="1:9" ht="15" x14ac:dyDescent="0.2">
      <c r="A34" s="47"/>
      <c r="B34" s="318" t="s">
        <v>287</v>
      </c>
      <c r="C34" s="69">
        <v>57.16529753862627</v>
      </c>
      <c r="D34" s="69">
        <v>53.725715768944184</v>
      </c>
      <c r="E34" s="69">
        <v>-3.4395817696820856</v>
      </c>
      <c r="F34" s="42">
        <v>19</v>
      </c>
      <c r="G34" s="48"/>
      <c r="H34" s="174"/>
      <c r="I34" s="174"/>
    </row>
    <row r="35" spans="1:9" ht="15" x14ac:dyDescent="0.2">
      <c r="A35" s="47"/>
      <c r="B35" s="314" t="s">
        <v>264</v>
      </c>
      <c r="C35" s="507">
        <v>55.941256701754661</v>
      </c>
      <c r="D35" s="507">
        <v>53.706840800854984</v>
      </c>
      <c r="E35" s="507">
        <v>-2.2344159008996769</v>
      </c>
      <c r="F35" s="42">
        <v>20</v>
      </c>
      <c r="G35" s="48"/>
      <c r="H35" s="174"/>
      <c r="I35" s="174"/>
    </row>
    <row r="36" spans="1:9" ht="15" x14ac:dyDescent="0.2">
      <c r="A36" s="47"/>
      <c r="B36" s="314" t="s">
        <v>274</v>
      </c>
      <c r="C36" s="512">
        <v>50.119728471152804</v>
      </c>
      <c r="D36" s="512">
        <v>53.569157738318026</v>
      </c>
      <c r="E36" s="512">
        <v>3.4494292671652218</v>
      </c>
      <c r="F36" s="42">
        <v>21</v>
      </c>
      <c r="G36" s="48"/>
      <c r="H36" s="174"/>
      <c r="I36" s="174"/>
    </row>
    <row r="37" spans="1:9" ht="15" x14ac:dyDescent="0.2">
      <c r="A37" s="47"/>
      <c r="B37" s="314" t="s">
        <v>275</v>
      </c>
      <c r="C37" s="512">
        <v>53.989093419440614</v>
      </c>
      <c r="D37" s="512">
        <v>53.244781492781989</v>
      </c>
      <c r="E37" s="512">
        <v>-0.74431192665862511</v>
      </c>
      <c r="F37" s="42">
        <v>22</v>
      </c>
      <c r="G37" s="48"/>
      <c r="H37" s="174"/>
      <c r="I37" s="174"/>
    </row>
    <row r="38" spans="1:9" ht="15" x14ac:dyDescent="0.2">
      <c r="A38" s="47"/>
      <c r="B38" s="314" t="s">
        <v>279</v>
      </c>
      <c r="C38" s="512">
        <v>55.217246650981089</v>
      </c>
      <c r="D38" s="512">
        <v>53.218235032030428</v>
      </c>
      <c r="E38" s="512">
        <v>-1.9990116189506608</v>
      </c>
      <c r="F38" s="42">
        <v>23</v>
      </c>
      <c r="G38" s="48"/>
      <c r="H38" s="174"/>
      <c r="I38" s="174"/>
    </row>
    <row r="39" spans="1:9" ht="15" x14ac:dyDescent="0.2">
      <c r="A39" s="47"/>
      <c r="B39" s="399" t="s">
        <v>361</v>
      </c>
      <c r="C39" s="515" t="s">
        <v>367</v>
      </c>
      <c r="D39" s="512">
        <v>51.768172413560798</v>
      </c>
      <c r="E39" s="515" t="s">
        <v>367</v>
      </c>
      <c r="F39" s="42">
        <v>24</v>
      </c>
      <c r="G39" s="48"/>
      <c r="H39" s="174"/>
      <c r="I39" s="174"/>
    </row>
    <row r="40" spans="1:9" ht="15" x14ac:dyDescent="0.2">
      <c r="A40" s="47"/>
      <c r="B40" s="399" t="s">
        <v>365</v>
      </c>
      <c r="C40" s="515" t="s">
        <v>367</v>
      </c>
      <c r="D40" s="512">
        <v>49.070331447049313</v>
      </c>
      <c r="E40" s="515" t="s">
        <v>367</v>
      </c>
      <c r="F40" s="42">
        <v>25</v>
      </c>
      <c r="G40" s="48"/>
      <c r="H40" s="174"/>
      <c r="I40" s="174"/>
    </row>
    <row r="41" spans="1:9" ht="15" x14ac:dyDescent="0.2">
      <c r="A41" s="47"/>
      <c r="B41" s="314" t="s">
        <v>266</v>
      </c>
      <c r="C41" s="512">
        <v>48.170691743271867</v>
      </c>
      <c r="D41" s="512">
        <v>46.615704195811048</v>
      </c>
      <c r="E41" s="512">
        <v>-1.5549875474608186</v>
      </c>
      <c r="F41" s="42">
        <v>26</v>
      </c>
      <c r="G41" s="48"/>
      <c r="H41" s="174"/>
      <c r="I41" s="174"/>
    </row>
    <row r="42" spans="1:9" ht="15" x14ac:dyDescent="0.2">
      <c r="A42" s="47"/>
      <c r="B42" s="314"/>
      <c r="C42" s="322"/>
      <c r="D42" s="322"/>
      <c r="E42" s="322"/>
      <c r="F42" s="323"/>
      <c r="G42" s="48"/>
      <c r="H42" s="174"/>
      <c r="I42" s="174"/>
    </row>
    <row r="43" spans="1:9" ht="15" x14ac:dyDescent="0.2">
      <c r="A43" s="47"/>
      <c r="B43" s="314"/>
      <c r="C43" s="508"/>
      <c r="D43" s="508"/>
      <c r="E43" s="508"/>
      <c r="F43" s="509"/>
      <c r="G43" s="321"/>
      <c r="H43" s="174"/>
      <c r="I43" s="174"/>
    </row>
    <row r="44" spans="1:9" ht="15" x14ac:dyDescent="0.25">
      <c r="A44" s="47"/>
      <c r="B44" s="315" t="s">
        <v>280</v>
      </c>
      <c r="C44" s="319"/>
      <c r="D44" s="319"/>
      <c r="E44" s="319"/>
      <c r="F44" s="320"/>
      <c r="G44" s="48"/>
      <c r="H44" s="174"/>
      <c r="I44" s="174"/>
    </row>
    <row r="45" spans="1:9" ht="15" x14ac:dyDescent="0.2">
      <c r="A45" s="47"/>
      <c r="B45" s="387" t="s">
        <v>261</v>
      </c>
      <c r="C45" s="316">
        <v>59.113106172719519</v>
      </c>
      <c r="D45" s="316">
        <v>61.860370785407468</v>
      </c>
      <c r="E45" s="316">
        <v>2.7472646126879496</v>
      </c>
      <c r="F45" s="317">
        <v>1</v>
      </c>
      <c r="G45" s="48"/>
      <c r="H45" s="174"/>
      <c r="I45" s="174"/>
    </row>
    <row r="46" spans="1:9" ht="15" x14ac:dyDescent="0.2">
      <c r="A46" s="47"/>
      <c r="B46" s="314" t="s">
        <v>268</v>
      </c>
      <c r="C46" s="316">
        <v>50.089381101568463</v>
      </c>
      <c r="D46" s="316">
        <v>54.993730601598799</v>
      </c>
      <c r="E46" s="316">
        <v>4.9043495000303352</v>
      </c>
      <c r="F46" s="317">
        <v>2</v>
      </c>
      <c r="G46" s="48"/>
      <c r="H46" s="174"/>
      <c r="I46" s="174"/>
    </row>
    <row r="47" spans="1:9" ht="15" x14ac:dyDescent="0.2">
      <c r="A47" s="47"/>
      <c r="B47" s="314" t="s">
        <v>277</v>
      </c>
      <c r="C47" s="69">
        <v>54.799072571601727</v>
      </c>
      <c r="D47" s="69">
        <v>53.703271093796779</v>
      </c>
      <c r="E47" s="316">
        <v>-1.0958014778049474</v>
      </c>
      <c r="F47" s="317">
        <v>3</v>
      </c>
      <c r="G47" s="48"/>
      <c r="H47" s="174"/>
      <c r="I47" s="174"/>
    </row>
    <row r="48" spans="1:9" ht="15" x14ac:dyDescent="0.2">
      <c r="A48" s="47"/>
      <c r="B48" s="314" t="s">
        <v>270</v>
      </c>
      <c r="C48" s="69">
        <v>53.850483382368594</v>
      </c>
      <c r="D48" s="69">
        <v>52.918098402641277</v>
      </c>
      <c r="E48" s="316">
        <v>-0.93238497972731693</v>
      </c>
      <c r="F48" s="317">
        <v>4</v>
      </c>
      <c r="G48" s="48"/>
      <c r="H48" s="174"/>
      <c r="I48" s="174"/>
    </row>
    <row r="49" spans="1:9" ht="15" x14ac:dyDescent="0.2">
      <c r="A49" s="47"/>
      <c r="B49" s="314" t="s">
        <v>278</v>
      </c>
      <c r="C49" s="69">
        <v>45.164567058276383</v>
      </c>
      <c r="D49" s="69">
        <v>51.851759894378013</v>
      </c>
      <c r="E49" s="316">
        <v>6.6871928361016302</v>
      </c>
      <c r="F49" s="317">
        <v>5</v>
      </c>
      <c r="G49" s="48"/>
      <c r="H49" s="174"/>
      <c r="I49" s="174"/>
    </row>
    <row r="50" spans="1:9" ht="15" x14ac:dyDescent="0.2">
      <c r="A50" s="47"/>
      <c r="B50" s="318" t="s">
        <v>282</v>
      </c>
      <c r="C50" s="69">
        <v>50.925151546243278</v>
      </c>
      <c r="D50" s="69">
        <v>50.961520217128609</v>
      </c>
      <c r="E50" s="316">
        <v>3.6368670885330801E-2</v>
      </c>
      <c r="F50" s="317">
        <v>6</v>
      </c>
      <c r="G50" s="48"/>
      <c r="H50" s="174"/>
      <c r="I50" s="174"/>
    </row>
    <row r="51" spans="1:9" ht="15" x14ac:dyDescent="0.2">
      <c r="A51" s="47"/>
      <c r="B51" s="318" t="s">
        <v>283</v>
      </c>
      <c r="C51" s="69">
        <v>48.129036615059761</v>
      </c>
      <c r="D51" s="69">
        <v>50.876201243640473</v>
      </c>
      <c r="E51" s="316">
        <v>2.7471646285807125</v>
      </c>
      <c r="F51" s="317">
        <v>7</v>
      </c>
      <c r="G51" s="48"/>
      <c r="H51" s="174"/>
      <c r="I51" s="174"/>
    </row>
    <row r="52" spans="1:9" ht="15" x14ac:dyDescent="0.2">
      <c r="A52" s="47"/>
      <c r="B52" s="313" t="s">
        <v>269</v>
      </c>
      <c r="C52" s="70">
        <v>47.454084396323275</v>
      </c>
      <c r="D52" s="70">
        <v>49.79796728849994</v>
      </c>
      <c r="E52" s="525">
        <v>2.3438828921766657</v>
      </c>
      <c r="F52" s="526">
        <v>8</v>
      </c>
      <c r="G52" s="48"/>
      <c r="H52" s="174"/>
      <c r="I52" s="174"/>
    </row>
    <row r="53" spans="1:9" ht="15" x14ac:dyDescent="0.2">
      <c r="A53" s="47"/>
      <c r="B53" s="314" t="s">
        <v>273</v>
      </c>
      <c r="C53" s="69">
        <v>47.844913825949284</v>
      </c>
      <c r="D53" s="69">
        <v>48.152126886385453</v>
      </c>
      <c r="E53" s="316">
        <v>0.30721306043616892</v>
      </c>
      <c r="F53" s="317">
        <v>9</v>
      </c>
      <c r="G53" s="48"/>
      <c r="H53" s="174"/>
      <c r="I53" s="174"/>
    </row>
    <row r="54" spans="1:9" ht="15" x14ac:dyDescent="0.2">
      <c r="A54" s="47"/>
      <c r="B54" s="318" t="s">
        <v>285</v>
      </c>
      <c r="C54" s="69">
        <v>42.84540779135714</v>
      </c>
      <c r="D54" s="69">
        <v>47.859495060373213</v>
      </c>
      <c r="E54" s="316">
        <v>5.0140872690160734</v>
      </c>
      <c r="F54" s="317">
        <v>10</v>
      </c>
      <c r="G54" s="48"/>
      <c r="H54" s="174"/>
      <c r="I54" s="174"/>
    </row>
    <row r="55" spans="1:9" ht="15" x14ac:dyDescent="0.2">
      <c r="A55" s="47"/>
      <c r="B55" s="318" t="s">
        <v>290</v>
      </c>
      <c r="C55" s="69">
        <v>46.517368785989945</v>
      </c>
      <c r="D55" s="69">
        <v>46.9873417721519</v>
      </c>
      <c r="E55" s="316">
        <v>0.46997298616195593</v>
      </c>
      <c r="F55" s="317">
        <v>11</v>
      </c>
      <c r="G55" s="48"/>
      <c r="H55" s="174"/>
      <c r="I55" s="174"/>
    </row>
    <row r="56" spans="1:9" x14ac:dyDescent="0.2">
      <c r="A56" s="47"/>
      <c r="B56" s="43"/>
      <c r="C56" s="43"/>
      <c r="D56" s="43"/>
      <c r="E56" s="43"/>
      <c r="F56" s="43"/>
      <c r="G56" s="48"/>
    </row>
    <row r="57" spans="1:9" x14ac:dyDescent="0.2">
      <c r="A57" s="65" t="s">
        <v>75</v>
      </c>
      <c r="B57" s="43"/>
      <c r="C57" s="43"/>
      <c r="D57" s="43"/>
      <c r="E57" s="43"/>
      <c r="F57" s="43"/>
      <c r="G57" s="48"/>
    </row>
    <row r="58" spans="1:9" x14ac:dyDescent="0.2">
      <c r="A58" s="12" t="s">
        <v>134</v>
      </c>
      <c r="B58" s="183"/>
      <c r="C58" s="50"/>
      <c r="D58" s="50"/>
      <c r="E58" s="50"/>
      <c r="F58" s="50"/>
      <c r="G58" s="51"/>
    </row>
  </sheetData>
  <sortState ref="B16:H41">
    <sortCondition descending="1" ref="D16:D41"/>
  </sortState>
  <mergeCells count="4">
    <mergeCell ref="B9:F9"/>
    <mergeCell ref="B10:F10"/>
    <mergeCell ref="F12:F13"/>
    <mergeCell ref="E12:E13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4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P57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30.140625" style="13" customWidth="1"/>
    <col min="3" max="3" width="20.42578125" style="13" customWidth="1"/>
    <col min="4" max="4" width="12.5703125" style="13" customWidth="1"/>
    <col min="5" max="5" width="24.140625" style="13" customWidth="1"/>
    <col min="6" max="6" width="12.42578125" style="13" customWidth="1"/>
    <col min="7" max="7" width="3.140625" style="13" customWidth="1"/>
    <col min="8" max="9" width="11.42578125" style="13"/>
    <col min="10" max="10" width="14.7109375" style="13" customWidth="1"/>
    <col min="11" max="16384" width="11.42578125" style="13"/>
  </cols>
  <sheetData>
    <row r="1" spans="1:16" x14ac:dyDescent="0.2">
      <c r="A1" s="44"/>
      <c r="B1" s="45"/>
      <c r="C1" s="45"/>
      <c r="D1" s="45"/>
      <c r="E1" s="45"/>
      <c r="F1" s="45"/>
      <c r="G1" s="46"/>
    </row>
    <row r="2" spans="1:16" x14ac:dyDescent="0.2">
      <c r="A2" s="47"/>
      <c r="B2" s="43"/>
      <c r="C2" s="43"/>
      <c r="D2" s="43"/>
      <c r="E2" s="43"/>
      <c r="F2" s="43"/>
      <c r="G2" s="48"/>
    </row>
    <row r="3" spans="1:16" x14ac:dyDescent="0.2">
      <c r="A3" s="47"/>
      <c r="B3" s="43"/>
      <c r="C3" s="43"/>
      <c r="D3" s="43"/>
      <c r="E3" s="43"/>
      <c r="F3" s="43"/>
      <c r="G3" s="48"/>
    </row>
    <row r="4" spans="1:16" x14ac:dyDescent="0.2">
      <c r="A4" s="47"/>
      <c r="B4" s="43"/>
      <c r="C4" s="43"/>
      <c r="D4" s="43"/>
      <c r="E4" s="43"/>
      <c r="F4" s="43"/>
      <c r="G4" s="48"/>
    </row>
    <row r="5" spans="1:16" ht="15.75" x14ac:dyDescent="0.25">
      <c r="A5" s="47"/>
      <c r="B5" s="43"/>
      <c r="C5" s="43"/>
      <c r="D5" s="43"/>
      <c r="E5" s="43"/>
      <c r="F5" s="43"/>
      <c r="G5" s="48"/>
      <c r="L5" s="177"/>
    </row>
    <row r="6" spans="1:16" x14ac:dyDescent="0.2">
      <c r="A6" s="47"/>
      <c r="B6" s="43"/>
      <c r="C6" s="43"/>
      <c r="D6" s="43"/>
      <c r="E6" s="43"/>
      <c r="F6" s="43"/>
      <c r="G6" s="48"/>
    </row>
    <row r="7" spans="1:16" x14ac:dyDescent="0.2">
      <c r="A7" s="47"/>
      <c r="B7" s="43"/>
      <c r="C7" s="43"/>
      <c r="D7" s="43"/>
      <c r="E7" s="43"/>
      <c r="F7" s="43"/>
      <c r="G7" s="48"/>
    </row>
    <row r="8" spans="1:16" ht="15" x14ac:dyDescent="0.25">
      <c r="A8" s="47"/>
      <c r="B8" s="58"/>
      <c r="C8" s="579" t="s">
        <v>127</v>
      </c>
      <c r="D8" s="579"/>
      <c r="E8" s="579"/>
      <c r="F8" s="579"/>
      <c r="G8" s="608"/>
    </row>
    <row r="9" spans="1:16" ht="15" x14ac:dyDescent="0.25">
      <c r="A9" s="47"/>
      <c r="B9" s="58"/>
      <c r="C9" s="579" t="s">
        <v>316</v>
      </c>
      <c r="D9" s="579"/>
      <c r="E9" s="579"/>
      <c r="F9" s="579"/>
      <c r="G9" s="304"/>
    </row>
    <row r="10" spans="1:16" ht="15" x14ac:dyDescent="0.2">
      <c r="A10" s="47"/>
      <c r="C10" s="579" t="s">
        <v>146</v>
      </c>
      <c r="D10" s="579"/>
      <c r="E10" s="579"/>
      <c r="F10" s="579"/>
      <c r="G10" s="608"/>
    </row>
    <row r="11" spans="1:16" ht="15" x14ac:dyDescent="0.25">
      <c r="A11" s="47"/>
      <c r="B11" s="113"/>
      <c r="C11" s="113"/>
      <c r="D11" s="170"/>
      <c r="E11" s="113"/>
      <c r="F11" s="113"/>
      <c r="G11" s="48"/>
    </row>
    <row r="12" spans="1:16" ht="21.75" customHeight="1" x14ac:dyDescent="0.2">
      <c r="A12" s="47"/>
      <c r="B12" s="43"/>
      <c r="C12" s="606" t="s">
        <v>239</v>
      </c>
      <c r="D12" s="607"/>
      <c r="E12" s="606" t="s">
        <v>237</v>
      </c>
      <c r="F12" s="606"/>
      <c r="G12" s="48"/>
      <c r="H12" s="137"/>
      <c r="I12" s="137"/>
      <c r="J12" s="137"/>
      <c r="K12" s="137"/>
      <c r="L12" s="137"/>
      <c r="M12" s="137"/>
      <c r="N12" s="137"/>
      <c r="O12" s="137"/>
      <c r="P12" s="137"/>
    </row>
    <row r="13" spans="1:16" ht="49.5" customHeight="1" x14ac:dyDescent="0.2">
      <c r="A13" s="47"/>
      <c r="B13" s="43"/>
      <c r="C13" s="172" t="s">
        <v>76</v>
      </c>
      <c r="D13" s="367" t="s">
        <v>309</v>
      </c>
      <c r="E13" s="274" t="s">
        <v>76</v>
      </c>
      <c r="F13" s="367" t="s">
        <v>309</v>
      </c>
      <c r="G13" s="48"/>
      <c r="H13" s="137"/>
      <c r="I13" s="137"/>
      <c r="J13" s="137"/>
      <c r="K13" s="137"/>
      <c r="L13" s="137"/>
      <c r="M13" s="137"/>
      <c r="N13" s="137"/>
      <c r="O13" s="137"/>
      <c r="P13" s="137"/>
    </row>
    <row r="14" spans="1:16" ht="15" customHeight="1" x14ac:dyDescent="0.2">
      <c r="A14" s="47"/>
      <c r="B14" s="43"/>
      <c r="C14" s="49"/>
      <c r="D14" s="49"/>
      <c r="E14" s="49"/>
      <c r="F14" s="49"/>
      <c r="G14" s="48"/>
      <c r="H14" s="137"/>
      <c r="I14" s="137"/>
      <c r="J14" s="137"/>
      <c r="K14" s="137"/>
      <c r="L14" s="137"/>
      <c r="M14" s="137"/>
      <c r="N14" s="137"/>
      <c r="O14" s="137"/>
      <c r="P14" s="137"/>
    </row>
    <row r="15" spans="1:16" ht="15" x14ac:dyDescent="0.2">
      <c r="A15" s="47"/>
      <c r="B15" s="80" t="s">
        <v>281</v>
      </c>
      <c r="C15" s="332"/>
      <c r="D15" s="342"/>
      <c r="E15" s="332"/>
      <c r="F15" s="342"/>
      <c r="G15" s="48"/>
      <c r="H15" s="133"/>
      <c r="I15" s="174"/>
      <c r="J15" s="174"/>
      <c r="K15" s="155"/>
      <c r="L15" s="137"/>
      <c r="M15" s="137"/>
      <c r="N15" s="137"/>
      <c r="O15" s="137"/>
      <c r="P15" s="137"/>
    </row>
    <row r="16" spans="1:16" x14ac:dyDescent="0.2">
      <c r="A16" s="47"/>
      <c r="B16" s="43" t="s">
        <v>258</v>
      </c>
      <c r="C16" s="167">
        <v>301.50561110000001</v>
      </c>
      <c r="D16" s="173">
        <v>10.787624611699895</v>
      </c>
      <c r="E16" s="167">
        <v>2493.4156245999998</v>
      </c>
      <c r="F16" s="173">
        <v>89.212375388300117</v>
      </c>
      <c r="G16" s="48"/>
      <c r="H16" s="133"/>
      <c r="I16" s="174"/>
      <c r="J16" s="174"/>
      <c r="K16" s="155"/>
      <c r="L16" s="137"/>
      <c r="M16" s="137"/>
      <c r="N16" s="137"/>
      <c r="O16" s="137"/>
      <c r="P16" s="137"/>
    </row>
    <row r="17" spans="1:16" x14ac:dyDescent="0.2">
      <c r="A17" s="47"/>
      <c r="B17" s="43" t="s">
        <v>259</v>
      </c>
      <c r="C17" s="157">
        <v>1348.1444743</v>
      </c>
      <c r="D17" s="173">
        <v>11.841396628929697</v>
      </c>
      <c r="E17" s="157">
        <v>10036.8679237</v>
      </c>
      <c r="F17" s="173">
        <v>88.158603371070313</v>
      </c>
      <c r="G17" s="48"/>
      <c r="H17" s="133"/>
      <c r="I17" s="174"/>
      <c r="J17" s="174"/>
      <c r="K17" s="155"/>
      <c r="L17" s="137"/>
      <c r="M17" s="137"/>
      <c r="N17" s="137"/>
      <c r="O17" s="137"/>
      <c r="P17" s="137"/>
    </row>
    <row r="18" spans="1:16" x14ac:dyDescent="0.2">
      <c r="A18" s="47"/>
      <c r="B18" s="43" t="s">
        <v>260</v>
      </c>
      <c r="C18" s="157">
        <v>3778.3772528999998</v>
      </c>
      <c r="D18" s="173">
        <v>11.513268352945065</v>
      </c>
      <c r="E18" s="157">
        <v>29039.213174699998</v>
      </c>
      <c r="F18" s="173">
        <v>88.486731647054924</v>
      </c>
      <c r="G18" s="48"/>
      <c r="H18" s="133"/>
      <c r="I18" s="174"/>
      <c r="J18" s="174"/>
      <c r="K18" s="155"/>
      <c r="L18" s="137"/>
      <c r="M18" s="137"/>
      <c r="N18" s="137"/>
      <c r="O18" s="137"/>
      <c r="P18" s="137"/>
    </row>
    <row r="19" spans="1:16" x14ac:dyDescent="0.2">
      <c r="A19" s="47"/>
      <c r="B19" s="43" t="s">
        <v>361</v>
      </c>
      <c r="C19" s="157">
        <v>176.8152876</v>
      </c>
      <c r="D19" s="173">
        <v>8.1727983612910471</v>
      </c>
      <c r="E19" s="157">
        <v>1986.6454976</v>
      </c>
      <c r="F19" s="173">
        <v>91.827201638708956</v>
      </c>
      <c r="G19" s="48"/>
      <c r="H19" s="133"/>
      <c r="I19" s="174"/>
      <c r="J19" s="174"/>
      <c r="K19" s="155"/>
      <c r="L19" s="137"/>
      <c r="M19" s="137"/>
      <c r="N19" s="137"/>
      <c r="O19" s="137"/>
      <c r="P19" s="137"/>
    </row>
    <row r="20" spans="1:16" x14ac:dyDescent="0.2">
      <c r="A20" s="47"/>
      <c r="B20" s="43" t="s">
        <v>262</v>
      </c>
      <c r="C20" s="157">
        <v>308.95774829999999</v>
      </c>
      <c r="D20" s="173">
        <v>7.2469287415537957</v>
      </c>
      <c r="E20" s="157">
        <v>3954.3344588999998</v>
      </c>
      <c r="F20" s="173">
        <v>92.753071258446198</v>
      </c>
      <c r="G20" s="48"/>
      <c r="H20" s="133"/>
      <c r="I20" s="174"/>
      <c r="J20" s="174"/>
      <c r="K20" s="155"/>
      <c r="L20" s="137"/>
      <c r="M20" s="137"/>
      <c r="N20" s="137"/>
      <c r="O20" s="137"/>
      <c r="P20" s="137"/>
    </row>
    <row r="21" spans="1:16" x14ac:dyDescent="0.2">
      <c r="A21" s="47"/>
      <c r="B21" s="43" t="s">
        <v>263</v>
      </c>
      <c r="C21" s="157">
        <v>493.02357169999999</v>
      </c>
      <c r="D21" s="173">
        <v>12.493091521779881</v>
      </c>
      <c r="E21" s="157">
        <v>3453.3460746000001</v>
      </c>
      <c r="F21" s="173">
        <v>87.506908478220112</v>
      </c>
      <c r="G21" s="48"/>
      <c r="H21" s="133"/>
      <c r="I21" s="174"/>
      <c r="J21" s="174"/>
      <c r="K21" s="155"/>
      <c r="L21" s="137"/>
      <c r="M21" s="137"/>
      <c r="N21" s="137"/>
      <c r="O21" s="137"/>
      <c r="P21" s="137"/>
    </row>
    <row r="22" spans="1:16" x14ac:dyDescent="0.2">
      <c r="A22" s="47"/>
      <c r="B22" s="43" t="s">
        <v>264</v>
      </c>
      <c r="C22" s="157">
        <v>3574.2959869000001</v>
      </c>
      <c r="D22" s="173">
        <v>9.4265907000140459</v>
      </c>
      <c r="E22" s="157">
        <v>34342.869408799997</v>
      </c>
      <c r="F22" s="173">
        <v>90.573409299985968</v>
      </c>
      <c r="G22" s="48"/>
      <c r="H22" s="133"/>
      <c r="I22" s="174"/>
      <c r="J22" s="174"/>
      <c r="K22" s="155"/>
      <c r="L22" s="137"/>
      <c r="M22" s="137"/>
      <c r="N22" s="137"/>
      <c r="O22" s="137"/>
      <c r="P22" s="137"/>
    </row>
    <row r="23" spans="1:16" x14ac:dyDescent="0.2">
      <c r="A23" s="47"/>
      <c r="B23" s="43" t="s">
        <v>265</v>
      </c>
      <c r="C23" s="157">
        <v>2398.6834917000001</v>
      </c>
      <c r="D23" s="173">
        <v>11.398779592537178</v>
      </c>
      <c r="E23" s="157">
        <v>18644.652527099999</v>
      </c>
      <c r="F23" s="173">
        <v>88.601220407462804</v>
      </c>
      <c r="G23" s="48"/>
      <c r="H23" s="133"/>
      <c r="I23" s="174"/>
      <c r="J23" s="174"/>
      <c r="K23" s="155"/>
      <c r="L23" s="137"/>
      <c r="M23" s="137"/>
      <c r="N23" s="137"/>
      <c r="O23" s="137"/>
      <c r="P23" s="137"/>
    </row>
    <row r="24" spans="1:16" x14ac:dyDescent="0.2">
      <c r="A24" s="47"/>
      <c r="B24" s="43" t="s">
        <v>266</v>
      </c>
      <c r="C24" s="157">
        <v>3422.3056621999999</v>
      </c>
      <c r="D24" s="173">
        <v>9.0851108342168594</v>
      </c>
      <c r="E24" s="157">
        <v>34247.082468000001</v>
      </c>
      <c r="F24" s="173">
        <v>90.914889165783137</v>
      </c>
      <c r="G24" s="48"/>
      <c r="H24" s="133"/>
      <c r="I24" s="174"/>
      <c r="J24" s="174"/>
      <c r="K24" s="155"/>
      <c r="L24" s="137"/>
      <c r="M24" s="137"/>
      <c r="N24" s="137"/>
      <c r="O24" s="137"/>
      <c r="P24" s="137"/>
    </row>
    <row r="25" spans="1:16" x14ac:dyDescent="0.2">
      <c r="A25" s="47"/>
      <c r="B25" s="43" t="s">
        <v>267</v>
      </c>
      <c r="C25" s="157">
        <v>302.84576290000001</v>
      </c>
      <c r="D25" s="173">
        <v>12.08544024189721</v>
      </c>
      <c r="E25" s="157">
        <v>2203.0270629000001</v>
      </c>
      <c r="F25" s="173">
        <v>87.914559758102797</v>
      </c>
      <c r="G25" s="48"/>
      <c r="H25" s="133"/>
      <c r="I25" s="174"/>
      <c r="J25" s="174"/>
      <c r="K25" s="155"/>
      <c r="L25" s="137"/>
      <c r="M25" s="137"/>
      <c r="N25" s="137"/>
      <c r="O25" s="137"/>
      <c r="P25" s="137"/>
    </row>
    <row r="26" spans="1:16" x14ac:dyDescent="0.2">
      <c r="A26" s="47"/>
      <c r="B26" s="43" t="s">
        <v>362</v>
      </c>
      <c r="C26" s="157">
        <v>86</v>
      </c>
      <c r="D26" s="173">
        <v>13.010590015128592</v>
      </c>
      <c r="E26" s="157">
        <v>575</v>
      </c>
      <c r="F26" s="173">
        <v>86.989409984871401</v>
      </c>
      <c r="G26" s="48"/>
      <c r="H26" s="133"/>
      <c r="I26" s="174"/>
      <c r="J26" s="174"/>
      <c r="K26" s="155"/>
      <c r="L26" s="137"/>
      <c r="M26" s="137"/>
      <c r="N26" s="137"/>
      <c r="O26" s="137"/>
      <c r="P26" s="137"/>
    </row>
    <row r="27" spans="1:16" x14ac:dyDescent="0.2">
      <c r="A27" s="47"/>
      <c r="B27" s="43" t="s">
        <v>284</v>
      </c>
      <c r="C27" s="157">
        <v>392.80211020000002</v>
      </c>
      <c r="D27" s="173">
        <v>10.241831516916195</v>
      </c>
      <c r="E27" s="157">
        <v>3442.4700240000002</v>
      </c>
      <c r="F27" s="173">
        <v>89.758168483083807</v>
      </c>
      <c r="G27" s="48"/>
      <c r="H27" s="133"/>
      <c r="I27" s="174"/>
      <c r="J27" s="174"/>
      <c r="K27" s="155"/>
      <c r="L27" s="137"/>
      <c r="M27" s="137"/>
      <c r="N27" s="137"/>
      <c r="O27" s="137"/>
      <c r="P27" s="137"/>
    </row>
    <row r="28" spans="1:16" x14ac:dyDescent="0.2">
      <c r="A28" s="47"/>
      <c r="B28" s="43" t="s">
        <v>271</v>
      </c>
      <c r="C28" s="157">
        <v>1649.7534624</v>
      </c>
      <c r="D28" s="173">
        <v>7.4381046905015209</v>
      </c>
      <c r="E28" s="157">
        <v>20530.002416899999</v>
      </c>
      <c r="F28" s="173">
        <v>92.561895309498482</v>
      </c>
      <c r="G28" s="48"/>
      <c r="H28" s="133"/>
      <c r="I28" s="174"/>
      <c r="J28" s="174"/>
      <c r="K28" s="155"/>
      <c r="L28" s="137"/>
      <c r="M28" s="137"/>
      <c r="N28" s="137"/>
      <c r="O28" s="137"/>
      <c r="P28" s="137"/>
    </row>
    <row r="29" spans="1:16" x14ac:dyDescent="0.2">
      <c r="A29" s="47"/>
      <c r="B29" s="43" t="s">
        <v>272</v>
      </c>
      <c r="C29" s="157">
        <v>2992.9829315000002</v>
      </c>
      <c r="D29" s="173">
        <v>12.235620766663947</v>
      </c>
      <c r="E29" s="157">
        <v>21468.243749000001</v>
      </c>
      <c r="F29" s="173">
        <v>87.764379233336058</v>
      </c>
      <c r="G29" s="48"/>
      <c r="H29" s="133"/>
      <c r="I29" s="174"/>
      <c r="J29" s="174"/>
      <c r="K29" s="155"/>
      <c r="L29" s="137"/>
      <c r="M29" s="137"/>
      <c r="N29" s="137"/>
      <c r="O29" s="137"/>
      <c r="P29" s="137"/>
    </row>
    <row r="30" spans="1:16" x14ac:dyDescent="0.2">
      <c r="A30" s="47"/>
      <c r="B30" s="43" t="s">
        <v>363</v>
      </c>
      <c r="C30" s="157">
        <v>190.37019369999999</v>
      </c>
      <c r="D30" s="173">
        <v>10.957046688405635</v>
      </c>
      <c r="E30" s="157">
        <v>1547.0522989999999</v>
      </c>
      <c r="F30" s="173">
        <v>89.04295331159436</v>
      </c>
      <c r="G30" s="48"/>
      <c r="H30" s="133"/>
      <c r="I30" s="174"/>
      <c r="J30" s="174"/>
      <c r="K30" s="155"/>
      <c r="L30" s="137"/>
      <c r="M30" s="137"/>
      <c r="N30" s="137"/>
      <c r="O30" s="137"/>
      <c r="P30" s="137"/>
    </row>
    <row r="31" spans="1:16" x14ac:dyDescent="0.2">
      <c r="A31" s="47"/>
      <c r="B31" s="43" t="s">
        <v>364</v>
      </c>
      <c r="C31" s="157">
        <v>109</v>
      </c>
      <c r="D31" s="173">
        <v>11.657754010695188</v>
      </c>
      <c r="E31" s="157">
        <v>826</v>
      </c>
      <c r="F31" s="173">
        <v>88.342245989304814</v>
      </c>
      <c r="G31" s="48"/>
      <c r="H31" s="133"/>
      <c r="I31" s="174"/>
      <c r="J31" s="174"/>
      <c r="K31" s="155"/>
      <c r="L31" s="137"/>
      <c r="M31" s="137"/>
      <c r="N31" s="137"/>
      <c r="O31" s="137"/>
      <c r="P31" s="137"/>
    </row>
    <row r="32" spans="1:16" x14ac:dyDescent="0.2">
      <c r="A32" s="47"/>
      <c r="B32" s="43" t="s">
        <v>274</v>
      </c>
      <c r="C32" s="157">
        <v>1006.7005819</v>
      </c>
      <c r="D32" s="173">
        <v>13.201034969995384</v>
      </c>
      <c r="E32" s="157">
        <v>6619.2210537000001</v>
      </c>
      <c r="F32" s="173">
        <v>86.798965030004609</v>
      </c>
      <c r="G32" s="48"/>
      <c r="H32" s="133"/>
      <c r="I32" s="174"/>
      <c r="J32" s="174"/>
      <c r="K32" s="155"/>
      <c r="L32" s="137"/>
      <c r="M32" s="137"/>
      <c r="N32" s="137"/>
      <c r="O32" s="137"/>
      <c r="P32" s="137"/>
    </row>
    <row r="33" spans="1:16" x14ac:dyDescent="0.2">
      <c r="A33" s="47"/>
      <c r="B33" s="43" t="s">
        <v>275</v>
      </c>
      <c r="C33" s="157">
        <v>15389.602819600001</v>
      </c>
      <c r="D33" s="173">
        <v>9.8018733174985258</v>
      </c>
      <c r="E33" s="157">
        <v>141617.1480443</v>
      </c>
      <c r="F33" s="173">
        <v>90.198126682501481</v>
      </c>
      <c r="G33" s="48"/>
      <c r="H33" s="133"/>
      <c r="I33" s="174"/>
      <c r="J33" s="174"/>
      <c r="K33" s="155"/>
      <c r="L33" s="137"/>
      <c r="M33" s="137"/>
      <c r="N33" s="137"/>
      <c r="O33" s="137"/>
      <c r="P33" s="137"/>
    </row>
    <row r="34" spans="1:16" x14ac:dyDescent="0.2">
      <c r="A34" s="47"/>
      <c r="B34" s="43" t="s">
        <v>276</v>
      </c>
      <c r="C34" s="157">
        <v>737.84587469999997</v>
      </c>
      <c r="D34" s="173">
        <v>13.225601305684634</v>
      </c>
      <c r="E34" s="157">
        <v>4841.0753224999999</v>
      </c>
      <c r="F34" s="173">
        <v>86.774398694315366</v>
      </c>
      <c r="G34" s="48"/>
      <c r="H34" s="133"/>
      <c r="I34" s="174"/>
      <c r="J34" s="174"/>
      <c r="K34" s="155"/>
      <c r="L34" s="137"/>
      <c r="M34" s="137"/>
      <c r="N34" s="137"/>
      <c r="O34" s="137"/>
      <c r="P34" s="137"/>
    </row>
    <row r="35" spans="1:16" x14ac:dyDescent="0.2">
      <c r="A35" s="47"/>
      <c r="B35" s="43" t="s">
        <v>286</v>
      </c>
      <c r="C35" s="157">
        <v>133.6771798</v>
      </c>
      <c r="D35" s="173">
        <v>6.4179089292534073</v>
      </c>
      <c r="E35" s="157">
        <v>1949.2003006</v>
      </c>
      <c r="F35" s="173">
        <v>93.5820910707466</v>
      </c>
      <c r="G35" s="48"/>
      <c r="H35" s="133"/>
      <c r="I35" s="174"/>
      <c r="J35" s="174"/>
      <c r="K35" s="155"/>
      <c r="L35" s="137"/>
      <c r="M35" s="137"/>
      <c r="N35" s="137"/>
      <c r="O35" s="137"/>
      <c r="P35" s="137"/>
    </row>
    <row r="36" spans="1:16" x14ac:dyDescent="0.2">
      <c r="A36" s="47"/>
      <c r="B36" s="43" t="s">
        <v>365</v>
      </c>
      <c r="C36" s="157">
        <v>90</v>
      </c>
      <c r="D36" s="173">
        <v>17.964071856287426</v>
      </c>
      <c r="E36" s="157">
        <v>411</v>
      </c>
      <c r="F36" s="173">
        <v>82.035928143712582</v>
      </c>
      <c r="G36" s="48"/>
      <c r="H36" s="133"/>
      <c r="I36" s="174"/>
      <c r="J36" s="174"/>
      <c r="K36" s="155"/>
      <c r="L36" s="137"/>
      <c r="M36" s="137"/>
      <c r="N36" s="137"/>
      <c r="O36" s="137"/>
      <c r="P36" s="137"/>
    </row>
    <row r="37" spans="1:16" x14ac:dyDescent="0.2">
      <c r="A37" s="47"/>
      <c r="B37" s="43" t="s">
        <v>287</v>
      </c>
      <c r="C37" s="157">
        <v>221.06262269999999</v>
      </c>
      <c r="D37" s="173">
        <v>5.0029564019912298</v>
      </c>
      <c r="E37" s="157">
        <v>4197.5771762000004</v>
      </c>
      <c r="F37" s="173">
        <v>94.997043598008773</v>
      </c>
      <c r="G37" s="48"/>
      <c r="H37" s="133"/>
      <c r="I37" s="174"/>
      <c r="J37" s="174"/>
      <c r="K37" s="155"/>
      <c r="L37" s="137"/>
      <c r="M37" s="137"/>
      <c r="N37" s="137"/>
      <c r="O37" s="137"/>
      <c r="P37" s="137"/>
    </row>
    <row r="38" spans="1:16" x14ac:dyDescent="0.2">
      <c r="A38" s="47"/>
      <c r="B38" s="43" t="s">
        <v>366</v>
      </c>
      <c r="C38" s="157">
        <v>38</v>
      </c>
      <c r="D38" s="173">
        <v>15.637860082304528</v>
      </c>
      <c r="E38" s="157">
        <v>205</v>
      </c>
      <c r="F38" s="173">
        <v>84.362139917695472</v>
      </c>
      <c r="G38" s="48"/>
      <c r="H38" s="133"/>
      <c r="I38" s="174"/>
      <c r="J38" s="174"/>
      <c r="K38" s="155"/>
      <c r="L38" s="137"/>
      <c r="M38" s="137"/>
      <c r="N38" s="137"/>
      <c r="O38" s="137"/>
      <c r="P38" s="137"/>
    </row>
    <row r="39" spans="1:16" x14ac:dyDescent="0.2">
      <c r="A39" s="47"/>
      <c r="B39" s="43" t="s">
        <v>288</v>
      </c>
      <c r="C39" s="157">
        <v>270.28771840000002</v>
      </c>
      <c r="D39" s="173">
        <v>9.3061638067376862</v>
      </c>
      <c r="E39" s="157">
        <v>2634.1068743999999</v>
      </c>
      <c r="F39" s="173">
        <v>90.693836193262314</v>
      </c>
      <c r="G39" s="48"/>
      <c r="H39" s="133"/>
      <c r="I39" s="174"/>
      <c r="J39" s="174"/>
      <c r="K39" s="155"/>
      <c r="L39" s="137"/>
      <c r="M39" s="137"/>
      <c r="N39" s="137"/>
      <c r="O39" s="137"/>
      <c r="P39" s="137"/>
    </row>
    <row r="40" spans="1:16" x14ac:dyDescent="0.2">
      <c r="A40" s="47"/>
      <c r="B40" s="43" t="s">
        <v>289</v>
      </c>
      <c r="C40" s="157">
        <v>554.80208830000004</v>
      </c>
      <c r="D40" s="173">
        <v>12.765336371883413</v>
      </c>
      <c r="E40" s="157">
        <v>3791.3590479</v>
      </c>
      <c r="F40" s="173">
        <v>87.234663628116579</v>
      </c>
      <c r="G40" s="48"/>
      <c r="H40" s="133"/>
      <c r="I40" s="174"/>
      <c r="J40" s="174"/>
      <c r="K40" s="155"/>
      <c r="L40" s="137"/>
      <c r="M40" s="137"/>
      <c r="N40" s="137"/>
      <c r="O40" s="137"/>
      <c r="P40" s="137"/>
    </row>
    <row r="41" spans="1:16" x14ac:dyDescent="0.2">
      <c r="A41" s="47"/>
      <c r="B41" s="83" t="s">
        <v>279</v>
      </c>
      <c r="C41" s="157">
        <v>4258.8518516000004</v>
      </c>
      <c r="D41" s="173">
        <v>12.797349460395315</v>
      </c>
      <c r="E41" s="157">
        <v>29020.319470400002</v>
      </c>
      <c r="F41" s="173">
        <v>87.20265053960469</v>
      </c>
      <c r="G41" s="48"/>
      <c r="H41" s="133"/>
      <c r="I41" s="174"/>
      <c r="J41" s="174"/>
      <c r="K41" s="155"/>
      <c r="L41" s="137"/>
      <c r="M41" s="137"/>
      <c r="N41" s="137"/>
      <c r="O41" s="137"/>
      <c r="P41" s="137"/>
    </row>
    <row r="42" spans="1:16" x14ac:dyDescent="0.2">
      <c r="A42" s="47"/>
      <c r="B42" s="83"/>
      <c r="C42" s="332"/>
      <c r="D42" s="342"/>
      <c r="E42" s="332"/>
      <c r="F42" s="342"/>
      <c r="G42" s="48"/>
      <c r="H42" s="133"/>
      <c r="I42" s="174"/>
      <c r="J42" s="174"/>
      <c r="K42" s="155"/>
      <c r="L42" s="137"/>
      <c r="M42" s="137"/>
      <c r="N42" s="137"/>
      <c r="O42" s="137"/>
      <c r="P42" s="137"/>
    </row>
    <row r="43" spans="1:16" ht="15" x14ac:dyDescent="0.2">
      <c r="A43" s="47"/>
      <c r="B43" s="95" t="s">
        <v>280</v>
      </c>
      <c r="C43" s="332"/>
      <c r="D43" s="342"/>
      <c r="E43" s="332"/>
      <c r="F43" s="342"/>
      <c r="G43" s="48"/>
      <c r="H43" s="133"/>
      <c r="I43" s="174"/>
      <c r="J43" s="174"/>
      <c r="K43" s="155"/>
      <c r="L43" s="137"/>
      <c r="M43" s="137"/>
      <c r="N43" s="137"/>
      <c r="O43" s="137"/>
      <c r="P43" s="137"/>
    </row>
    <row r="44" spans="1:16" x14ac:dyDescent="0.2">
      <c r="A44" s="47"/>
      <c r="B44" s="82" t="s">
        <v>282</v>
      </c>
      <c r="C44" s="157">
        <v>179.74700419999999</v>
      </c>
      <c r="D44" s="173">
        <v>7.1369518808199155</v>
      </c>
      <c r="E44" s="157">
        <v>2338.7932242000002</v>
      </c>
      <c r="F44" s="173">
        <v>92.863048119180078</v>
      </c>
      <c r="G44" s="48"/>
      <c r="H44" s="133"/>
      <c r="I44" s="174"/>
      <c r="J44" s="174"/>
      <c r="K44" s="155"/>
      <c r="L44" s="137"/>
      <c r="M44" s="137"/>
      <c r="N44" s="137"/>
      <c r="O44" s="137"/>
      <c r="P44" s="137"/>
    </row>
    <row r="45" spans="1:16" x14ac:dyDescent="0.2">
      <c r="A45" s="47"/>
      <c r="B45" s="82" t="s">
        <v>261</v>
      </c>
      <c r="C45" s="157">
        <v>827.81340230000001</v>
      </c>
      <c r="D45" s="173">
        <v>20.110505718213208</v>
      </c>
      <c r="E45" s="157">
        <v>3288.5097469000002</v>
      </c>
      <c r="F45" s="173">
        <v>79.889494281786781</v>
      </c>
      <c r="G45" s="48"/>
      <c r="H45" s="133"/>
      <c r="I45" s="174"/>
      <c r="J45" s="174"/>
      <c r="K45" s="155"/>
      <c r="L45" s="137"/>
      <c r="M45" s="137"/>
      <c r="N45" s="137"/>
      <c r="O45" s="137"/>
      <c r="P45" s="137"/>
    </row>
    <row r="46" spans="1:16" x14ac:dyDescent="0.2">
      <c r="A46" s="47"/>
      <c r="B46" s="81" t="s">
        <v>283</v>
      </c>
      <c r="C46" s="157">
        <v>148</v>
      </c>
      <c r="D46" s="173">
        <v>18.805590851334181</v>
      </c>
      <c r="E46" s="157">
        <v>639</v>
      </c>
      <c r="F46" s="173">
        <v>81.194409148665827</v>
      </c>
      <c r="G46" s="48"/>
      <c r="H46" s="133"/>
      <c r="I46" s="174"/>
      <c r="J46" s="174"/>
      <c r="K46" s="155"/>
      <c r="L46" s="137"/>
      <c r="M46" s="137"/>
      <c r="N46" s="137"/>
      <c r="O46" s="137"/>
      <c r="P46" s="137"/>
    </row>
    <row r="47" spans="1:16" x14ac:dyDescent="0.2">
      <c r="A47" s="47"/>
      <c r="B47" s="82" t="s">
        <v>268</v>
      </c>
      <c r="C47" s="157">
        <v>3400.9737085000002</v>
      </c>
      <c r="D47" s="173">
        <v>10.306683724062419</v>
      </c>
      <c r="E47" s="157">
        <v>29596.776096900001</v>
      </c>
      <c r="F47" s="173">
        <v>89.693316275937576</v>
      </c>
      <c r="G47" s="48"/>
      <c r="H47" s="133"/>
      <c r="I47" s="174"/>
      <c r="J47" s="174"/>
      <c r="K47" s="155"/>
      <c r="L47" s="137"/>
      <c r="M47" s="137"/>
      <c r="N47" s="137"/>
      <c r="O47" s="137"/>
      <c r="P47" s="137"/>
    </row>
    <row r="48" spans="1:16" ht="15" x14ac:dyDescent="0.2">
      <c r="A48" s="47"/>
      <c r="B48" s="100" t="s">
        <v>269</v>
      </c>
      <c r="C48" s="158">
        <v>628.3420615</v>
      </c>
      <c r="D48" s="96">
        <v>9.2880762809451536</v>
      </c>
      <c r="E48" s="158">
        <v>6136.6977863000002</v>
      </c>
      <c r="F48" s="96">
        <v>90.711923719054838</v>
      </c>
      <c r="G48" s="48"/>
      <c r="H48" s="133"/>
      <c r="I48" s="174"/>
      <c r="J48" s="174"/>
      <c r="K48" s="155"/>
      <c r="L48" s="137"/>
      <c r="M48" s="137"/>
      <c r="N48" s="137"/>
      <c r="O48" s="137"/>
      <c r="P48" s="137"/>
    </row>
    <row r="49" spans="1:16" x14ac:dyDescent="0.2">
      <c r="A49" s="47"/>
      <c r="B49" s="82" t="s">
        <v>270</v>
      </c>
      <c r="C49" s="157">
        <v>939.82867490000001</v>
      </c>
      <c r="D49" s="173">
        <v>13.745856222446301</v>
      </c>
      <c r="E49" s="157">
        <v>5897.3494512999996</v>
      </c>
      <c r="F49" s="173">
        <v>86.254143777553708</v>
      </c>
      <c r="G49" s="48"/>
      <c r="H49" s="133"/>
      <c r="I49" s="174"/>
      <c r="J49" s="174"/>
      <c r="K49" s="155"/>
      <c r="L49" s="137"/>
      <c r="M49" s="137"/>
      <c r="N49" s="137"/>
      <c r="O49" s="137"/>
      <c r="P49" s="137"/>
    </row>
    <row r="50" spans="1:16" x14ac:dyDescent="0.2">
      <c r="A50" s="47"/>
      <c r="B50" s="82" t="s">
        <v>285</v>
      </c>
      <c r="C50" s="157">
        <v>131</v>
      </c>
      <c r="D50" s="173">
        <v>12.107208872458411</v>
      </c>
      <c r="E50" s="157">
        <v>951</v>
      </c>
      <c r="F50" s="173">
        <v>87.892791127541585</v>
      </c>
      <c r="G50" s="48"/>
      <c r="H50" s="133"/>
      <c r="I50" s="137"/>
      <c r="J50" s="174"/>
      <c r="K50" s="155"/>
      <c r="L50" s="137"/>
      <c r="M50" s="137"/>
      <c r="N50" s="137"/>
      <c r="O50" s="137"/>
      <c r="P50" s="137"/>
    </row>
    <row r="51" spans="1:16" x14ac:dyDescent="0.2">
      <c r="A51" s="47"/>
      <c r="B51" s="82" t="s">
        <v>273</v>
      </c>
      <c r="C51" s="157">
        <v>653.95719710000003</v>
      </c>
      <c r="D51" s="173">
        <v>12.600246270121316</v>
      </c>
      <c r="E51" s="157">
        <v>4536.0778473</v>
      </c>
      <c r="F51" s="173">
        <v>87.399753729878697</v>
      </c>
      <c r="G51" s="48"/>
      <c r="H51" s="133"/>
      <c r="I51" s="174"/>
      <c r="J51" s="174"/>
      <c r="K51" s="155"/>
      <c r="L51" s="137"/>
      <c r="M51" s="137"/>
      <c r="N51" s="137"/>
      <c r="O51" s="137"/>
      <c r="P51" s="137"/>
    </row>
    <row r="52" spans="1:16" x14ac:dyDescent="0.2">
      <c r="A52" s="47"/>
      <c r="B52" s="82" t="s">
        <v>290</v>
      </c>
      <c r="C52" s="157">
        <v>117</v>
      </c>
      <c r="D52" s="173">
        <v>13.295454545454547</v>
      </c>
      <c r="E52" s="157">
        <v>763</v>
      </c>
      <c r="F52" s="173">
        <v>86.704545454545453</v>
      </c>
      <c r="G52" s="48"/>
      <c r="H52" s="133"/>
      <c r="I52" s="174"/>
      <c r="J52" s="174"/>
      <c r="K52" s="155"/>
      <c r="L52" s="137"/>
      <c r="M52" s="137"/>
      <c r="N52" s="137"/>
      <c r="O52" s="137"/>
      <c r="P52" s="137"/>
    </row>
    <row r="53" spans="1:16" x14ac:dyDescent="0.2">
      <c r="A53" s="47"/>
      <c r="B53" s="82" t="s">
        <v>277</v>
      </c>
      <c r="C53" s="157">
        <v>667.14983099999995</v>
      </c>
      <c r="D53" s="173">
        <v>8.6052627904368855</v>
      </c>
      <c r="E53" s="157">
        <v>7085.6619917999997</v>
      </c>
      <c r="F53" s="173">
        <v>91.394737209563118</v>
      </c>
      <c r="G53" s="48"/>
      <c r="H53" s="133"/>
      <c r="I53" s="174"/>
      <c r="J53" s="174"/>
      <c r="K53" s="155"/>
      <c r="L53" s="137"/>
      <c r="M53" s="137"/>
      <c r="N53" s="137"/>
      <c r="O53" s="137"/>
      <c r="P53" s="137"/>
    </row>
    <row r="54" spans="1:16" x14ac:dyDescent="0.2">
      <c r="A54" s="47"/>
      <c r="B54" s="82" t="s">
        <v>278</v>
      </c>
      <c r="C54" s="157">
        <v>456.00644699999998</v>
      </c>
      <c r="D54" s="173">
        <v>7.5709527243045427</v>
      </c>
      <c r="E54" s="157">
        <v>5567.0987500000001</v>
      </c>
      <c r="F54" s="173">
        <v>92.429047275695467</v>
      </c>
      <c r="G54" s="48"/>
      <c r="H54" s="133"/>
      <c r="I54" s="174"/>
      <c r="J54" s="174"/>
      <c r="K54" s="155"/>
      <c r="L54" s="137"/>
      <c r="M54" s="137"/>
      <c r="N54" s="137"/>
      <c r="O54" s="137"/>
      <c r="P54" s="137"/>
    </row>
    <row r="55" spans="1:16" x14ac:dyDescent="0.2">
      <c r="A55" s="47"/>
      <c r="B55" s="43"/>
      <c r="C55" s="43"/>
      <c r="D55" s="43"/>
      <c r="E55" s="43"/>
      <c r="F55" s="43"/>
      <c r="G55" s="48"/>
      <c r="H55" s="133"/>
      <c r="I55" s="137"/>
      <c r="J55" s="137"/>
      <c r="K55" s="137"/>
      <c r="L55" s="137"/>
      <c r="M55" s="137"/>
      <c r="N55" s="137"/>
      <c r="O55" s="137"/>
      <c r="P55" s="137"/>
    </row>
    <row r="56" spans="1:16" ht="13.9" customHeight="1" x14ac:dyDescent="0.2">
      <c r="A56" s="268" t="s">
        <v>238</v>
      </c>
      <c r="B56" s="59"/>
      <c r="C56" s="59"/>
      <c r="D56" s="59"/>
      <c r="E56" s="59"/>
      <c r="F56" s="43"/>
      <c r="G56" s="48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1:16" x14ac:dyDescent="0.2">
      <c r="A57" s="188" t="s">
        <v>244</v>
      </c>
      <c r="B57" s="189"/>
      <c r="C57" s="189"/>
      <c r="D57" s="189"/>
      <c r="E57" s="50"/>
      <c r="F57" s="50"/>
      <c r="G57" s="51"/>
      <c r="H57" s="137"/>
      <c r="I57" s="137"/>
      <c r="J57" s="137"/>
      <c r="K57" s="137"/>
      <c r="L57" s="137"/>
      <c r="M57" s="137"/>
      <c r="N57" s="137"/>
      <c r="O57" s="137"/>
      <c r="P57" s="137"/>
    </row>
  </sheetData>
  <sortState ref="B16:F41">
    <sortCondition ref="B16:B41"/>
  </sortState>
  <mergeCells count="5">
    <mergeCell ref="E12:F12"/>
    <mergeCell ref="C12:D12"/>
    <mergeCell ref="C8:G8"/>
    <mergeCell ref="C10:G10"/>
    <mergeCell ref="C9:F9"/>
  </mergeCells>
  <pageMargins left="0.70866141732283472" right="0.70866141732283472" top="0.74803149606299213" bottom="0.74803149606299213" header="0.31496062992125984" footer="0.31496062992125984"/>
  <pageSetup scale="72" orientation="portrait" horizontalDpi="4294967294" r:id="rId1"/>
  <headerFooter>
    <oddFooter>&amp;CPágina 27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55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140625" style="13" customWidth="1"/>
    <col min="3" max="3" width="12.140625" style="13" customWidth="1"/>
    <col min="4" max="4" width="11.42578125" style="13" customWidth="1"/>
    <col min="5" max="5" width="17" style="13" customWidth="1"/>
    <col min="6" max="6" width="11.28515625" style="13" customWidth="1"/>
    <col min="7" max="7" width="11.85546875" style="13" customWidth="1"/>
    <col min="8" max="8" width="10.85546875" style="13" customWidth="1"/>
    <col min="9" max="9" width="13.42578125" style="13" customWidth="1"/>
    <col min="10" max="10" width="11.140625" style="13" customWidth="1"/>
    <col min="11" max="11" width="1.85546875" style="13" customWidth="1"/>
    <col min="12" max="12" width="3" style="13" customWidth="1"/>
    <col min="13" max="13" width="14.42578125" style="13" bestFit="1" customWidth="1"/>
    <col min="14" max="14" width="12.7109375" style="13" bestFit="1" customWidth="1"/>
    <col min="15" max="16384" width="11.42578125" style="13"/>
  </cols>
  <sheetData>
    <row r="1" spans="1:19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9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19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19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19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L5" s="177"/>
    </row>
    <row r="6" spans="1:19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19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19" ht="17.25" customHeight="1" x14ac:dyDescent="0.25">
      <c r="A8" s="47"/>
      <c r="B8" s="58"/>
      <c r="C8" s="603" t="s">
        <v>322</v>
      </c>
      <c r="D8" s="603"/>
      <c r="E8" s="603"/>
      <c r="F8" s="603"/>
      <c r="G8" s="603"/>
      <c r="H8" s="603"/>
      <c r="I8" s="603"/>
      <c r="J8" s="603"/>
      <c r="K8" s="48"/>
    </row>
    <row r="9" spans="1:19" ht="15" x14ac:dyDescent="0.25">
      <c r="A9" s="47"/>
      <c r="C9" s="581" t="s">
        <v>146</v>
      </c>
      <c r="D9" s="581"/>
      <c r="E9" s="581"/>
      <c r="F9" s="581"/>
      <c r="G9" s="581"/>
      <c r="H9" s="581"/>
      <c r="I9" s="581"/>
      <c r="J9" s="581"/>
      <c r="K9" s="48"/>
    </row>
    <row r="10" spans="1:19" ht="15" x14ac:dyDescent="0.25">
      <c r="A10" s="47"/>
      <c r="B10" s="113"/>
      <c r="C10" s="113"/>
      <c r="D10" s="171"/>
      <c r="E10" s="113"/>
      <c r="F10" s="171"/>
      <c r="G10" s="113"/>
      <c r="H10" s="171"/>
      <c r="I10" s="171"/>
      <c r="J10" s="113"/>
      <c r="K10" s="48"/>
      <c r="L10" s="137"/>
      <c r="M10" s="137"/>
      <c r="N10" s="137"/>
      <c r="O10" s="137"/>
      <c r="P10" s="137"/>
    </row>
    <row r="11" spans="1:19" ht="45.75" customHeight="1" x14ac:dyDescent="0.2">
      <c r="A11" s="47"/>
      <c r="B11" s="43"/>
      <c r="C11" s="584" t="s">
        <v>128</v>
      </c>
      <c r="D11" s="367" t="s">
        <v>309</v>
      </c>
      <c r="E11" s="584" t="s">
        <v>129</v>
      </c>
      <c r="F11" s="367" t="s">
        <v>309</v>
      </c>
      <c r="G11" s="575" t="s">
        <v>131</v>
      </c>
      <c r="H11" s="367" t="s">
        <v>309</v>
      </c>
      <c r="I11" s="575" t="s">
        <v>130</v>
      </c>
      <c r="J11" s="367" t="s">
        <v>309</v>
      </c>
      <c r="K11" s="48"/>
      <c r="L11" s="137"/>
      <c r="M11" s="137"/>
      <c r="N11" s="137"/>
      <c r="O11" s="137"/>
      <c r="P11" s="137"/>
    </row>
    <row r="12" spans="1:19" ht="10.5" customHeight="1" x14ac:dyDescent="0.2">
      <c r="A12" s="47"/>
      <c r="B12" s="43"/>
      <c r="C12" s="602"/>
      <c r="D12" s="280"/>
      <c r="E12" s="602"/>
      <c r="F12" s="280"/>
      <c r="G12" s="587"/>
      <c r="H12" s="279"/>
      <c r="I12" s="587"/>
      <c r="J12" s="280"/>
      <c r="K12" s="48"/>
      <c r="L12" s="137"/>
      <c r="M12" s="137"/>
      <c r="N12" s="137"/>
      <c r="O12" s="137"/>
      <c r="P12" s="137"/>
    </row>
    <row r="13" spans="1:19" ht="9" customHeight="1" x14ac:dyDescent="0.2">
      <c r="A13" s="47"/>
      <c r="B13" s="43"/>
      <c r="C13" s="49"/>
      <c r="D13" s="49"/>
      <c r="E13" s="49"/>
      <c r="F13" s="49"/>
      <c r="G13" s="49"/>
      <c r="H13" s="49"/>
      <c r="I13" s="49"/>
      <c r="J13" s="45"/>
      <c r="K13" s="48"/>
      <c r="L13" s="133"/>
      <c r="M13" s="137"/>
      <c r="N13" s="137"/>
      <c r="O13" s="137"/>
      <c r="P13" s="137"/>
      <c r="Q13" s="133"/>
      <c r="R13" s="133"/>
      <c r="S13" s="133"/>
    </row>
    <row r="14" spans="1:19" ht="15" x14ac:dyDescent="0.2">
      <c r="A14" s="47"/>
      <c r="B14" s="80" t="s">
        <v>281</v>
      </c>
      <c r="C14" s="332"/>
      <c r="D14" s="342"/>
      <c r="E14" s="332"/>
      <c r="F14" s="343"/>
      <c r="G14" s="344"/>
      <c r="H14" s="244"/>
      <c r="I14" s="344"/>
      <c r="J14" s="345"/>
      <c r="K14" s="48"/>
      <c r="L14" s="133"/>
      <c r="M14" s="152"/>
      <c r="N14" s="152"/>
      <c r="O14" s="174"/>
      <c r="P14" s="174"/>
      <c r="Q14" s="133"/>
      <c r="R14" s="133"/>
      <c r="S14" s="133"/>
    </row>
    <row r="15" spans="1:19" x14ac:dyDescent="0.2">
      <c r="A15" s="47"/>
      <c r="B15" s="43" t="s">
        <v>258</v>
      </c>
      <c r="C15" s="167">
        <v>1404.8938060999999</v>
      </c>
      <c r="D15" s="173">
        <v>50.265953407024668</v>
      </c>
      <c r="E15" s="167">
        <v>1318.5658040000001</v>
      </c>
      <c r="F15" s="173">
        <v>47.177207971292248</v>
      </c>
      <c r="G15" s="284">
        <v>71.461625600000005</v>
      </c>
      <c r="H15" s="73">
        <v>2.5568386216830952</v>
      </c>
      <c r="I15" s="284">
        <v>0</v>
      </c>
      <c r="J15" s="550">
        <v>0</v>
      </c>
      <c r="K15" s="48"/>
      <c r="L15" s="133"/>
      <c r="M15" s="152"/>
      <c r="N15" s="152"/>
      <c r="O15" s="174"/>
      <c r="P15" s="174"/>
      <c r="Q15" s="133"/>
      <c r="R15" s="133"/>
      <c r="S15" s="133"/>
    </row>
    <row r="16" spans="1:19" x14ac:dyDescent="0.2">
      <c r="A16" s="47"/>
      <c r="B16" s="43" t="s">
        <v>259</v>
      </c>
      <c r="C16" s="157">
        <v>5512.0967812999997</v>
      </c>
      <c r="D16" s="173">
        <v>48.415377942143415</v>
      </c>
      <c r="E16" s="157">
        <v>5673.4700776999998</v>
      </c>
      <c r="F16" s="93">
        <v>49.832796656829501</v>
      </c>
      <c r="G16" s="176">
        <v>199.44553909999999</v>
      </c>
      <c r="H16" s="77">
        <v>1.7518254010270968</v>
      </c>
      <c r="I16" s="176">
        <v>0</v>
      </c>
      <c r="J16" s="236">
        <v>0</v>
      </c>
      <c r="K16" s="48"/>
      <c r="L16" s="133"/>
      <c r="M16" s="152"/>
      <c r="N16" s="152"/>
      <c r="O16" s="174"/>
      <c r="P16" s="174"/>
      <c r="Q16" s="133"/>
      <c r="R16" s="133"/>
      <c r="S16" s="133"/>
    </row>
    <row r="17" spans="1:19" x14ac:dyDescent="0.2">
      <c r="A17" s="47"/>
      <c r="B17" s="43" t="s">
        <v>260</v>
      </c>
      <c r="C17" s="157">
        <v>24699.997951199999</v>
      </c>
      <c r="D17" s="173">
        <v>75.264507933988156</v>
      </c>
      <c r="E17" s="157">
        <v>7833.9159455999998</v>
      </c>
      <c r="F17" s="93">
        <v>23.871088167971376</v>
      </c>
      <c r="G17" s="176">
        <v>283.67653089999999</v>
      </c>
      <c r="H17" s="77">
        <v>0.86440389804048556</v>
      </c>
      <c r="I17" s="176">
        <v>0</v>
      </c>
      <c r="J17" s="236">
        <v>0</v>
      </c>
      <c r="K17" s="48"/>
      <c r="L17" s="133"/>
      <c r="M17" s="152"/>
      <c r="N17" s="152"/>
      <c r="O17" s="174"/>
      <c r="P17" s="174"/>
      <c r="Q17" s="133"/>
      <c r="R17" s="133"/>
      <c r="S17" s="133"/>
    </row>
    <row r="18" spans="1:19" x14ac:dyDescent="0.2">
      <c r="A18" s="47"/>
      <c r="B18" s="43" t="s">
        <v>361</v>
      </c>
      <c r="C18" s="157">
        <v>1153.9684225999999</v>
      </c>
      <c r="D18" s="173">
        <v>53.339003438110474</v>
      </c>
      <c r="E18" s="157">
        <v>1003.6260439</v>
      </c>
      <c r="F18" s="93">
        <v>46.389842180902782</v>
      </c>
      <c r="G18" s="176">
        <v>5.8663186999999999</v>
      </c>
      <c r="H18" s="77">
        <v>0.27115438098674349</v>
      </c>
      <c r="I18" s="176">
        <v>0</v>
      </c>
      <c r="J18" s="236">
        <v>0</v>
      </c>
      <c r="K18" s="48"/>
      <c r="L18" s="133"/>
      <c r="M18" s="152"/>
      <c r="N18" s="152"/>
      <c r="O18" s="174"/>
      <c r="P18" s="174"/>
      <c r="Q18" s="133"/>
      <c r="R18" s="133"/>
      <c r="S18" s="133"/>
    </row>
    <row r="19" spans="1:19" x14ac:dyDescent="0.2">
      <c r="A19" s="47"/>
      <c r="B19" s="43" t="s">
        <v>262</v>
      </c>
      <c r="C19" s="157">
        <v>2803.4202614999999</v>
      </c>
      <c r="D19" s="173">
        <v>65.757168996426842</v>
      </c>
      <c r="E19" s="157">
        <v>1330.7747684999999</v>
      </c>
      <c r="F19" s="93">
        <v>31.214721014256071</v>
      </c>
      <c r="G19" s="176">
        <v>129.0971772</v>
      </c>
      <c r="H19" s="77">
        <v>3.028109989317084</v>
      </c>
      <c r="I19" s="176">
        <v>0</v>
      </c>
      <c r="J19" s="236">
        <v>0</v>
      </c>
      <c r="K19" s="48"/>
      <c r="L19" s="133"/>
      <c r="M19" s="152"/>
      <c r="N19" s="152"/>
      <c r="O19" s="174"/>
      <c r="P19" s="174"/>
      <c r="Q19" s="133"/>
      <c r="R19" s="133"/>
      <c r="S19" s="133"/>
    </row>
    <row r="20" spans="1:19" x14ac:dyDescent="0.2">
      <c r="A20" s="47"/>
      <c r="B20" s="43" t="s">
        <v>263</v>
      </c>
      <c r="C20" s="157">
        <v>1844.5591592999999</v>
      </c>
      <c r="D20" s="173">
        <v>46.740658494305123</v>
      </c>
      <c r="E20" s="157">
        <v>1911.9476685</v>
      </c>
      <c r="F20" s="93">
        <v>48.448266124603556</v>
      </c>
      <c r="G20" s="176">
        <v>189.8628185</v>
      </c>
      <c r="H20" s="77">
        <v>4.8110753810913227</v>
      </c>
      <c r="I20" s="176">
        <v>0</v>
      </c>
      <c r="J20" s="236">
        <v>0</v>
      </c>
      <c r="K20" s="48"/>
      <c r="L20" s="133"/>
      <c r="M20" s="152"/>
      <c r="N20" s="152"/>
      <c r="O20" s="174"/>
      <c r="P20" s="174"/>
      <c r="Q20" s="133"/>
      <c r="R20" s="133"/>
      <c r="S20" s="133"/>
    </row>
    <row r="21" spans="1:19" x14ac:dyDescent="0.2">
      <c r="A21" s="47"/>
      <c r="B21" s="43" t="s">
        <v>264</v>
      </c>
      <c r="C21" s="157">
        <v>25333.5630232</v>
      </c>
      <c r="D21" s="173">
        <v>66.812913778991941</v>
      </c>
      <c r="E21" s="157">
        <v>12261.512883400001</v>
      </c>
      <c r="F21" s="93">
        <v>32.337630609968684</v>
      </c>
      <c r="G21" s="176">
        <v>322.08948900000001</v>
      </c>
      <c r="H21" s="77">
        <v>0.8494556110393634</v>
      </c>
      <c r="I21" s="176">
        <v>0</v>
      </c>
      <c r="J21" s="236">
        <v>0</v>
      </c>
      <c r="K21" s="48"/>
      <c r="L21" s="133"/>
      <c r="M21" s="152"/>
      <c r="N21" s="152"/>
      <c r="O21" s="174"/>
      <c r="P21" s="174"/>
      <c r="Q21" s="133"/>
      <c r="R21" s="133"/>
      <c r="S21" s="133"/>
    </row>
    <row r="22" spans="1:19" x14ac:dyDescent="0.2">
      <c r="A22" s="47"/>
      <c r="B22" s="43" t="s">
        <v>265</v>
      </c>
      <c r="C22" s="157">
        <v>11653.6983299</v>
      </c>
      <c r="D22" s="173">
        <v>55.379519290518623</v>
      </c>
      <c r="E22" s="157">
        <v>9059.0348405999994</v>
      </c>
      <c r="F22" s="93">
        <v>43.049423496857663</v>
      </c>
      <c r="G22" s="176">
        <v>330.60284830000001</v>
      </c>
      <c r="H22" s="77">
        <v>1.5710572126237079</v>
      </c>
      <c r="I22" s="176">
        <v>0</v>
      </c>
      <c r="J22" s="236">
        <v>0</v>
      </c>
      <c r="K22" s="48"/>
      <c r="L22" s="133"/>
      <c r="M22" s="152"/>
      <c r="N22" s="152"/>
      <c r="O22" s="174"/>
      <c r="P22" s="174"/>
      <c r="Q22" s="133"/>
      <c r="R22" s="133"/>
      <c r="S22" s="133"/>
    </row>
    <row r="23" spans="1:19" x14ac:dyDescent="0.2">
      <c r="A23" s="47"/>
      <c r="B23" s="43" t="s">
        <v>266</v>
      </c>
      <c r="C23" s="157">
        <v>25754.6503883</v>
      </c>
      <c r="D23" s="173">
        <v>68.370238187256845</v>
      </c>
      <c r="E23" s="157">
        <v>11734.827489200001</v>
      </c>
      <c r="F23" s="93">
        <v>31.152158481151567</v>
      </c>
      <c r="G23" s="176">
        <v>179.9102527</v>
      </c>
      <c r="H23" s="77">
        <v>0.4776033315915843</v>
      </c>
      <c r="I23" s="176">
        <v>0</v>
      </c>
      <c r="J23" s="236">
        <v>0</v>
      </c>
      <c r="K23" s="48"/>
      <c r="L23" s="133"/>
      <c r="M23" s="152"/>
      <c r="N23" s="152"/>
      <c r="O23" s="174"/>
      <c r="P23" s="174"/>
      <c r="Q23" s="133"/>
      <c r="R23" s="133"/>
      <c r="S23" s="133"/>
    </row>
    <row r="24" spans="1:19" x14ac:dyDescent="0.2">
      <c r="A24" s="47"/>
      <c r="B24" s="43" t="s">
        <v>267</v>
      </c>
      <c r="C24" s="157">
        <v>1122.4530417000001</v>
      </c>
      <c r="D24" s="173">
        <v>44.792897316584678</v>
      </c>
      <c r="E24" s="157">
        <v>1253.5870139000001</v>
      </c>
      <c r="F24" s="93">
        <v>50.025963051409775</v>
      </c>
      <c r="G24" s="176">
        <v>129.8327701</v>
      </c>
      <c r="H24" s="77">
        <v>5.1811396320055474</v>
      </c>
      <c r="I24" s="176">
        <v>0</v>
      </c>
      <c r="J24" s="236">
        <v>0</v>
      </c>
      <c r="K24" s="48"/>
      <c r="L24" s="133"/>
      <c r="M24" s="152"/>
      <c r="N24" s="152"/>
      <c r="O24" s="174"/>
      <c r="P24" s="174"/>
      <c r="Q24" s="133"/>
      <c r="R24" s="133"/>
      <c r="S24" s="133"/>
    </row>
    <row r="25" spans="1:19" x14ac:dyDescent="0.2">
      <c r="A25" s="47"/>
      <c r="B25" s="43" t="s">
        <v>362</v>
      </c>
      <c r="C25" s="157">
        <v>501</v>
      </c>
      <c r="D25" s="173">
        <v>75.794251134644469</v>
      </c>
      <c r="E25" s="157">
        <v>143</v>
      </c>
      <c r="F25" s="93">
        <v>21.633888048411499</v>
      </c>
      <c r="G25" s="176">
        <v>17</v>
      </c>
      <c r="H25" s="77">
        <v>2.5718608169440245</v>
      </c>
      <c r="I25" s="176">
        <v>0</v>
      </c>
      <c r="J25" s="236">
        <v>0</v>
      </c>
      <c r="K25" s="48"/>
      <c r="L25" s="133"/>
      <c r="M25" s="152"/>
      <c r="N25" s="152"/>
      <c r="O25" s="174"/>
      <c r="P25" s="174"/>
      <c r="Q25" s="133"/>
      <c r="R25" s="133"/>
      <c r="S25" s="133"/>
    </row>
    <row r="26" spans="1:19" x14ac:dyDescent="0.2">
      <c r="A26" s="47"/>
      <c r="B26" s="43" t="s">
        <v>284</v>
      </c>
      <c r="C26" s="157">
        <v>2529.0714830000002</v>
      </c>
      <c r="D26" s="173">
        <v>65.942425845447389</v>
      </c>
      <c r="E26" s="157">
        <v>1276.588839</v>
      </c>
      <c r="F26" s="93">
        <v>33.285482603689331</v>
      </c>
      <c r="G26" s="176">
        <v>29.611812100000002</v>
      </c>
      <c r="H26" s="77">
        <v>0.77209155086328241</v>
      </c>
      <c r="I26" s="176">
        <v>0</v>
      </c>
      <c r="J26" s="236">
        <v>0</v>
      </c>
      <c r="K26" s="48"/>
      <c r="L26" s="133"/>
      <c r="M26" s="152"/>
      <c r="N26" s="152"/>
      <c r="O26" s="174"/>
      <c r="P26" s="174"/>
      <c r="Q26" s="133"/>
      <c r="R26" s="133"/>
      <c r="S26" s="133"/>
    </row>
    <row r="27" spans="1:19" x14ac:dyDescent="0.2">
      <c r="A27" s="47"/>
      <c r="B27" s="43" t="s">
        <v>271</v>
      </c>
      <c r="C27" s="157">
        <v>14482.9354637</v>
      </c>
      <c r="D27" s="173">
        <v>65.297993099876209</v>
      </c>
      <c r="E27" s="157">
        <v>7360.1975530999998</v>
      </c>
      <c r="F27" s="93">
        <v>33.184303709744462</v>
      </c>
      <c r="G27" s="176">
        <v>336.62286260000002</v>
      </c>
      <c r="H27" s="77">
        <v>1.5177031903793265</v>
      </c>
      <c r="I27" s="176">
        <v>0</v>
      </c>
      <c r="J27" s="236">
        <v>0</v>
      </c>
      <c r="K27" s="48"/>
      <c r="L27" s="133"/>
      <c r="M27" s="152"/>
      <c r="N27" s="152"/>
      <c r="O27" s="174"/>
      <c r="P27" s="174"/>
      <c r="Q27" s="133"/>
      <c r="R27" s="133"/>
      <c r="S27" s="133"/>
    </row>
    <row r="28" spans="1:19" x14ac:dyDescent="0.2">
      <c r="A28" s="47"/>
      <c r="B28" s="43" t="s">
        <v>272</v>
      </c>
      <c r="C28" s="157">
        <v>13998.080867799999</v>
      </c>
      <c r="D28" s="173">
        <v>57.225588277463565</v>
      </c>
      <c r="E28" s="157">
        <v>9920.0724568000005</v>
      </c>
      <c r="F28" s="93">
        <v>40.554272221793696</v>
      </c>
      <c r="G28" s="176">
        <v>543.07335590000002</v>
      </c>
      <c r="H28" s="77">
        <v>2.2201395007427296</v>
      </c>
      <c r="I28" s="176">
        <v>0</v>
      </c>
      <c r="J28" s="236">
        <v>0</v>
      </c>
      <c r="K28" s="48"/>
      <c r="L28" s="133"/>
      <c r="M28" s="152"/>
      <c r="N28" s="152"/>
      <c r="O28" s="174"/>
      <c r="P28" s="174"/>
      <c r="Q28" s="133"/>
      <c r="R28" s="133"/>
      <c r="S28" s="133"/>
    </row>
    <row r="29" spans="1:19" x14ac:dyDescent="0.2">
      <c r="A29" s="47"/>
      <c r="B29" s="43" t="s">
        <v>363</v>
      </c>
      <c r="C29" s="157">
        <v>1111.1973213000001</v>
      </c>
      <c r="D29" s="173">
        <v>63.956655676373245</v>
      </c>
      <c r="E29" s="157">
        <v>614.08165610000003</v>
      </c>
      <c r="F29" s="93">
        <v>35.344405789618911</v>
      </c>
      <c r="G29" s="176">
        <v>12.143515300000001</v>
      </c>
      <c r="H29" s="77">
        <v>0.69893853400784856</v>
      </c>
      <c r="I29" s="176">
        <v>0</v>
      </c>
      <c r="J29" s="236">
        <v>0</v>
      </c>
      <c r="K29" s="48"/>
      <c r="L29" s="133"/>
      <c r="M29" s="152"/>
      <c r="N29" s="152"/>
      <c r="O29" s="174"/>
      <c r="P29" s="174"/>
      <c r="Q29" s="133"/>
      <c r="R29" s="133"/>
      <c r="S29" s="133"/>
    </row>
    <row r="30" spans="1:19" x14ac:dyDescent="0.2">
      <c r="A30" s="47"/>
      <c r="B30" s="43" t="s">
        <v>364</v>
      </c>
      <c r="C30" s="157">
        <v>543</v>
      </c>
      <c r="D30" s="173">
        <v>58.074866310160424</v>
      </c>
      <c r="E30" s="157">
        <v>367</v>
      </c>
      <c r="F30" s="93">
        <v>39.251336898395721</v>
      </c>
      <c r="G30" s="176">
        <v>25</v>
      </c>
      <c r="H30" s="77">
        <v>2.6737967914438503</v>
      </c>
      <c r="I30" s="176">
        <v>0</v>
      </c>
      <c r="J30" s="236">
        <v>0</v>
      </c>
      <c r="K30" s="48"/>
      <c r="L30" s="133"/>
      <c r="M30" s="152"/>
      <c r="N30" s="152"/>
      <c r="O30" s="174"/>
      <c r="P30" s="174"/>
      <c r="Q30" s="133"/>
      <c r="R30" s="133"/>
      <c r="S30" s="133"/>
    </row>
    <row r="31" spans="1:19" x14ac:dyDescent="0.2">
      <c r="A31" s="47"/>
      <c r="B31" s="43" t="s">
        <v>274</v>
      </c>
      <c r="C31" s="157">
        <v>3705.7535935000001</v>
      </c>
      <c r="D31" s="173">
        <v>48.59417353768599</v>
      </c>
      <c r="E31" s="157">
        <v>3881.8426951000001</v>
      </c>
      <c r="F31" s="93">
        <v>50.903259704735703</v>
      </c>
      <c r="G31" s="176">
        <v>38.325347100000002</v>
      </c>
      <c r="H31" s="77">
        <v>0.50256675757830593</v>
      </c>
      <c r="I31" s="176">
        <v>0</v>
      </c>
      <c r="J31" s="236">
        <v>0</v>
      </c>
      <c r="K31" s="48"/>
      <c r="L31" s="133"/>
      <c r="M31" s="152"/>
      <c r="N31" s="152"/>
      <c r="O31" s="174"/>
      <c r="P31" s="174"/>
      <c r="Q31" s="133"/>
      <c r="R31" s="133"/>
      <c r="S31" s="133"/>
    </row>
    <row r="32" spans="1:19" x14ac:dyDescent="0.2">
      <c r="A32" s="47"/>
      <c r="B32" s="43" t="s">
        <v>275</v>
      </c>
      <c r="C32" s="157">
        <v>101170.97104420001</v>
      </c>
      <c r="D32" s="173">
        <v>64.43733819566728</v>
      </c>
      <c r="E32" s="157">
        <v>53751.6040163</v>
      </c>
      <c r="F32" s="93">
        <v>34.235218371529854</v>
      </c>
      <c r="G32" s="176">
        <v>2084.1758033999999</v>
      </c>
      <c r="H32" s="77">
        <v>1.3274434328028675</v>
      </c>
      <c r="I32" s="176">
        <v>0</v>
      </c>
      <c r="J32" s="236">
        <v>0</v>
      </c>
      <c r="K32" s="48"/>
      <c r="L32" s="133"/>
      <c r="M32" s="152"/>
      <c r="N32" s="152"/>
      <c r="O32" s="174"/>
      <c r="P32" s="174"/>
      <c r="Q32" s="133"/>
      <c r="R32" s="133"/>
      <c r="S32" s="133"/>
    </row>
    <row r="33" spans="1:19" x14ac:dyDescent="0.2">
      <c r="A33" s="47"/>
      <c r="B33" s="43" t="s">
        <v>276</v>
      </c>
      <c r="C33" s="157">
        <v>3058.9025824</v>
      </c>
      <c r="D33" s="173">
        <v>54.829643120523549</v>
      </c>
      <c r="E33" s="157">
        <v>2377.4601422999999</v>
      </c>
      <c r="F33" s="93">
        <v>42.615051517365423</v>
      </c>
      <c r="G33" s="176">
        <v>142.55847249999999</v>
      </c>
      <c r="H33" s="77">
        <v>2.5553053621110213</v>
      </c>
      <c r="I33" s="176">
        <v>0</v>
      </c>
      <c r="J33" s="236">
        <v>0</v>
      </c>
      <c r="K33" s="48"/>
      <c r="L33" s="133"/>
      <c r="M33" s="152"/>
      <c r="N33" s="152"/>
      <c r="O33" s="174"/>
      <c r="P33" s="174"/>
      <c r="Q33" s="133"/>
      <c r="R33" s="133"/>
      <c r="S33" s="133"/>
    </row>
    <row r="34" spans="1:19" x14ac:dyDescent="0.2">
      <c r="A34" s="47"/>
      <c r="B34" s="43" t="s">
        <v>286</v>
      </c>
      <c r="C34" s="157">
        <v>1009.5434625</v>
      </c>
      <c r="D34" s="173">
        <v>48.468691605716785</v>
      </c>
      <c r="E34" s="157">
        <v>1052.8936093</v>
      </c>
      <c r="F34" s="93">
        <v>50.54995405192053</v>
      </c>
      <c r="G34" s="176">
        <v>20.440408600000001</v>
      </c>
      <c r="H34" s="77">
        <v>0.9813543423626907</v>
      </c>
      <c r="I34" s="176">
        <v>0</v>
      </c>
      <c r="J34" s="236">
        <v>0</v>
      </c>
      <c r="K34" s="48"/>
      <c r="L34" s="133"/>
      <c r="M34" s="152"/>
      <c r="N34" s="152"/>
      <c r="O34" s="174"/>
      <c r="P34" s="174"/>
      <c r="Q34" s="133"/>
      <c r="R34" s="133"/>
      <c r="S34" s="133"/>
    </row>
    <row r="35" spans="1:19" x14ac:dyDescent="0.2">
      <c r="A35" s="47"/>
      <c r="B35" s="43" t="s">
        <v>365</v>
      </c>
      <c r="C35" s="157">
        <v>228</v>
      </c>
      <c r="D35" s="173">
        <v>45.508982035928142</v>
      </c>
      <c r="E35" s="157">
        <v>268</v>
      </c>
      <c r="F35" s="93">
        <v>53.493013972055891</v>
      </c>
      <c r="G35" s="176">
        <v>5</v>
      </c>
      <c r="H35" s="77">
        <v>0.99800399201596801</v>
      </c>
      <c r="I35" s="176">
        <v>0</v>
      </c>
      <c r="J35" s="236">
        <v>0</v>
      </c>
      <c r="K35" s="48"/>
      <c r="L35" s="133"/>
      <c r="M35" s="152"/>
      <c r="N35" s="152"/>
      <c r="O35" s="174"/>
      <c r="P35" s="174"/>
      <c r="Q35" s="133"/>
      <c r="R35" s="133"/>
      <c r="S35" s="133"/>
    </row>
    <row r="36" spans="1:19" x14ac:dyDescent="0.2">
      <c r="A36" s="47"/>
      <c r="B36" s="43" t="s">
        <v>287</v>
      </c>
      <c r="C36" s="157">
        <v>2617.2012341999998</v>
      </c>
      <c r="D36" s="173">
        <v>59.230925201269855</v>
      </c>
      <c r="E36" s="157">
        <v>1790.265214</v>
      </c>
      <c r="F36" s="93">
        <v>40.516206241696331</v>
      </c>
      <c r="G36" s="176">
        <v>11.1733507</v>
      </c>
      <c r="H36" s="77">
        <v>0.25286855703380834</v>
      </c>
      <c r="I36" s="176">
        <v>0</v>
      </c>
      <c r="J36" s="236">
        <v>0</v>
      </c>
      <c r="K36" s="48"/>
      <c r="L36" s="133"/>
      <c r="M36" s="152"/>
      <c r="N36" s="152"/>
      <c r="O36" s="174"/>
      <c r="P36" s="174"/>
      <c r="Q36" s="133"/>
      <c r="R36" s="133"/>
      <c r="S36" s="133"/>
    </row>
    <row r="37" spans="1:19" x14ac:dyDescent="0.2">
      <c r="A37" s="47"/>
      <c r="B37" s="43" t="s">
        <v>366</v>
      </c>
      <c r="C37" s="157">
        <v>183</v>
      </c>
      <c r="D37" s="173">
        <v>75.308641975308646</v>
      </c>
      <c r="E37" s="157">
        <v>58</v>
      </c>
      <c r="F37" s="93">
        <v>23.868312757201647</v>
      </c>
      <c r="G37" s="176">
        <v>2</v>
      </c>
      <c r="H37" s="77">
        <v>0.82304526748971196</v>
      </c>
      <c r="I37" s="176">
        <v>0</v>
      </c>
      <c r="J37" s="236">
        <v>0</v>
      </c>
      <c r="K37" s="48"/>
      <c r="L37" s="133"/>
      <c r="M37" s="152"/>
      <c r="N37" s="152"/>
      <c r="O37" s="174"/>
      <c r="P37" s="174"/>
      <c r="Q37" s="133"/>
      <c r="R37" s="133"/>
      <c r="S37" s="133"/>
    </row>
    <row r="38" spans="1:19" x14ac:dyDescent="0.2">
      <c r="A38" s="47"/>
      <c r="B38" s="43" t="s">
        <v>288</v>
      </c>
      <c r="C38" s="157">
        <v>1769.6540491000001</v>
      </c>
      <c r="D38" s="173">
        <v>60.930221171977671</v>
      </c>
      <c r="E38" s="157">
        <v>1113.7147425000001</v>
      </c>
      <c r="F38" s="93">
        <v>38.345848228092052</v>
      </c>
      <c r="G38" s="176">
        <v>21.0258012</v>
      </c>
      <c r="H38" s="77">
        <v>0.72393059993029196</v>
      </c>
      <c r="I38" s="176">
        <v>0</v>
      </c>
      <c r="J38" s="236">
        <v>0</v>
      </c>
      <c r="K38" s="48"/>
      <c r="L38" s="133"/>
      <c r="M38" s="152"/>
      <c r="N38" s="152"/>
      <c r="O38" s="174"/>
      <c r="P38" s="174"/>
      <c r="Q38" s="133"/>
      <c r="R38" s="133"/>
      <c r="S38" s="133"/>
    </row>
    <row r="39" spans="1:19" x14ac:dyDescent="0.2">
      <c r="A39" s="47"/>
      <c r="B39" s="43" t="s">
        <v>289</v>
      </c>
      <c r="C39" s="157">
        <v>2362.6828116000002</v>
      </c>
      <c r="D39" s="173">
        <v>54.362522180209318</v>
      </c>
      <c r="E39" s="157">
        <v>1892.8611389</v>
      </c>
      <c r="F39" s="93">
        <v>43.552484126222403</v>
      </c>
      <c r="G39" s="176">
        <v>90.617185599999999</v>
      </c>
      <c r="H39" s="77">
        <v>2.084993693568268</v>
      </c>
      <c r="I39" s="176">
        <v>0</v>
      </c>
      <c r="J39" s="236">
        <v>0</v>
      </c>
      <c r="K39" s="48"/>
      <c r="L39" s="133"/>
      <c r="M39" s="152"/>
      <c r="N39" s="152"/>
      <c r="O39" s="174"/>
      <c r="P39" s="174"/>
      <c r="Q39" s="133"/>
      <c r="R39" s="133"/>
      <c r="S39" s="133"/>
    </row>
    <row r="40" spans="1:19" x14ac:dyDescent="0.2">
      <c r="A40" s="47"/>
      <c r="B40" s="83" t="s">
        <v>279</v>
      </c>
      <c r="C40" s="157">
        <v>19683.416793199998</v>
      </c>
      <c r="D40" s="173">
        <v>59.146354946007321</v>
      </c>
      <c r="E40" s="157">
        <v>13496.761834000001</v>
      </c>
      <c r="F40" s="93">
        <v>40.556183636332435</v>
      </c>
      <c r="G40" s="176">
        <v>98.992694799999995</v>
      </c>
      <c r="H40" s="77">
        <v>0.29746141766023626</v>
      </c>
      <c r="I40" s="176">
        <v>0</v>
      </c>
      <c r="J40" s="236">
        <v>0</v>
      </c>
      <c r="K40" s="48"/>
      <c r="L40" s="133"/>
      <c r="M40" s="152"/>
      <c r="N40" s="152"/>
      <c r="O40" s="174"/>
      <c r="P40" s="174"/>
      <c r="Q40" s="133"/>
      <c r="R40" s="133"/>
      <c r="S40" s="133"/>
    </row>
    <row r="41" spans="1:19" x14ac:dyDescent="0.2">
      <c r="A41" s="47"/>
      <c r="B41" s="83"/>
      <c r="C41" s="332"/>
      <c r="D41" s="342"/>
      <c r="E41" s="332"/>
      <c r="F41" s="343"/>
      <c r="G41" s="344"/>
      <c r="H41" s="244"/>
      <c r="I41" s="344"/>
      <c r="J41" s="345"/>
      <c r="K41" s="48"/>
      <c r="L41" s="133"/>
      <c r="M41" s="152"/>
      <c r="N41" s="152"/>
      <c r="O41" s="174"/>
      <c r="P41" s="174"/>
      <c r="Q41" s="133"/>
      <c r="R41" s="133"/>
      <c r="S41" s="133"/>
    </row>
    <row r="42" spans="1:19" ht="15" x14ac:dyDescent="0.2">
      <c r="A42" s="47"/>
      <c r="B42" s="80" t="s">
        <v>280</v>
      </c>
      <c r="C42" s="332"/>
      <c r="D42" s="342"/>
      <c r="E42" s="332"/>
      <c r="F42" s="343"/>
      <c r="G42" s="344"/>
      <c r="H42" s="244"/>
      <c r="I42" s="344"/>
      <c r="J42" s="345"/>
      <c r="K42" s="48"/>
      <c r="L42" s="133"/>
      <c r="M42" s="152"/>
      <c r="N42" s="152"/>
      <c r="O42" s="174"/>
      <c r="P42" s="174"/>
      <c r="Q42" s="133"/>
      <c r="R42" s="133"/>
      <c r="S42" s="133"/>
    </row>
    <row r="43" spans="1:19" x14ac:dyDescent="0.2">
      <c r="A43" s="47"/>
      <c r="B43" s="82" t="s">
        <v>282</v>
      </c>
      <c r="C43" s="157">
        <v>1284.9883709999999</v>
      </c>
      <c r="D43" s="173">
        <v>51.021157274319862</v>
      </c>
      <c r="E43" s="157">
        <v>1088.9188956</v>
      </c>
      <c r="F43" s="93">
        <v>43.236112859255051</v>
      </c>
      <c r="G43" s="176">
        <v>144.6329619</v>
      </c>
      <c r="H43" s="77">
        <v>5.7427298664250817</v>
      </c>
      <c r="I43" s="176">
        <v>0</v>
      </c>
      <c r="J43" s="176">
        <v>0</v>
      </c>
      <c r="K43" s="48"/>
      <c r="L43" s="133"/>
      <c r="M43" s="152"/>
      <c r="N43" s="152"/>
      <c r="O43" s="174"/>
      <c r="P43" s="174"/>
      <c r="Q43" s="133"/>
      <c r="R43" s="133"/>
      <c r="S43" s="133"/>
    </row>
    <row r="44" spans="1:19" x14ac:dyDescent="0.2">
      <c r="A44" s="47"/>
      <c r="B44" s="82" t="s">
        <v>261</v>
      </c>
      <c r="C44" s="157">
        <v>2697.9027301000001</v>
      </c>
      <c r="D44" s="173">
        <v>65.541567856711907</v>
      </c>
      <c r="E44" s="157">
        <v>1345.2148884999999</v>
      </c>
      <c r="F44" s="93">
        <v>32.680011741273518</v>
      </c>
      <c r="G44" s="176">
        <v>73.205530699999997</v>
      </c>
      <c r="H44" s="77">
        <v>1.7784204020145731</v>
      </c>
      <c r="I44" s="176">
        <v>0</v>
      </c>
      <c r="J44" s="236">
        <v>0</v>
      </c>
      <c r="K44" s="48"/>
      <c r="L44" s="133"/>
      <c r="M44" s="152"/>
      <c r="N44" s="152"/>
      <c r="O44" s="174"/>
      <c r="P44" s="174"/>
      <c r="Q44" s="133"/>
      <c r="R44" s="133"/>
      <c r="S44" s="133"/>
    </row>
    <row r="45" spans="1:19" x14ac:dyDescent="0.2">
      <c r="A45" s="47"/>
      <c r="B45" s="81" t="s">
        <v>283</v>
      </c>
      <c r="C45" s="157">
        <v>416</v>
      </c>
      <c r="D45" s="173">
        <v>52.858958068614989</v>
      </c>
      <c r="E45" s="157">
        <v>362</v>
      </c>
      <c r="F45" s="93">
        <v>45.99745870393901</v>
      </c>
      <c r="G45" s="176">
        <v>9</v>
      </c>
      <c r="H45" s="77">
        <v>1.1435832274459974</v>
      </c>
      <c r="I45" s="176">
        <v>0</v>
      </c>
      <c r="J45" s="236">
        <v>0</v>
      </c>
      <c r="K45" s="48"/>
      <c r="L45" s="133"/>
      <c r="M45" s="152"/>
      <c r="N45" s="152"/>
      <c r="O45" s="174"/>
      <c r="P45" s="174"/>
      <c r="Q45" s="133"/>
      <c r="R45" s="133"/>
      <c r="S45" s="133"/>
    </row>
    <row r="46" spans="1:19" x14ac:dyDescent="0.2">
      <c r="A46" s="47"/>
      <c r="B46" s="82" t="s">
        <v>268</v>
      </c>
      <c r="C46" s="157">
        <v>23430.059646999998</v>
      </c>
      <c r="D46" s="173">
        <v>71.005022418943028</v>
      </c>
      <c r="E46" s="157">
        <v>8732.5224844999993</v>
      </c>
      <c r="F46" s="93">
        <v>26.463993866325414</v>
      </c>
      <c r="G46" s="176">
        <v>835.16767379999999</v>
      </c>
      <c r="H46" s="77">
        <v>2.5309837147315357</v>
      </c>
      <c r="I46" s="176">
        <v>0</v>
      </c>
      <c r="J46" s="236">
        <v>0</v>
      </c>
      <c r="K46" s="48"/>
      <c r="L46" s="133"/>
      <c r="M46" s="152"/>
      <c r="N46" s="152"/>
      <c r="O46" s="174"/>
      <c r="P46" s="174"/>
      <c r="Q46" s="133"/>
      <c r="R46" s="133"/>
      <c r="S46" s="133"/>
    </row>
    <row r="47" spans="1:19" ht="15" x14ac:dyDescent="0.2">
      <c r="A47" s="47"/>
      <c r="B47" s="100" t="s">
        <v>269</v>
      </c>
      <c r="C47" s="158">
        <v>4620.7748353999996</v>
      </c>
      <c r="D47" s="96">
        <v>68.303734188685993</v>
      </c>
      <c r="E47" s="158">
        <v>1981.4119013</v>
      </c>
      <c r="F47" s="96">
        <v>29.288990839342326</v>
      </c>
      <c r="G47" s="175">
        <v>147.30026789999999</v>
      </c>
      <c r="H47" s="74">
        <v>2.177374726741665</v>
      </c>
      <c r="I47" s="175">
        <v>15.5528432</v>
      </c>
      <c r="J47" s="458">
        <v>0.2299002452300086</v>
      </c>
      <c r="K47" s="48"/>
      <c r="L47" s="133"/>
      <c r="M47" s="152"/>
      <c r="N47" s="152"/>
      <c r="O47" s="174"/>
      <c r="P47" s="174"/>
      <c r="Q47" s="133"/>
      <c r="R47" s="133"/>
      <c r="S47" s="133"/>
    </row>
    <row r="48" spans="1:19" x14ac:dyDescent="0.2">
      <c r="A48" s="47"/>
      <c r="B48" s="82" t="s">
        <v>270</v>
      </c>
      <c r="C48" s="157">
        <v>3859.3088449000002</v>
      </c>
      <c r="D48" s="173">
        <v>56.445930962529204</v>
      </c>
      <c r="E48" s="157">
        <v>2831.9002177000002</v>
      </c>
      <c r="F48" s="93">
        <v>41.419137624163774</v>
      </c>
      <c r="G48" s="176">
        <v>145.9690636</v>
      </c>
      <c r="H48" s="77">
        <v>2.1349314133070183</v>
      </c>
      <c r="I48" s="176">
        <v>0</v>
      </c>
      <c r="J48" s="236">
        <v>0</v>
      </c>
      <c r="K48" s="48"/>
      <c r="L48" s="133"/>
      <c r="M48" s="152"/>
      <c r="N48" s="152"/>
      <c r="O48" s="174"/>
      <c r="P48" s="174"/>
      <c r="Q48" s="133"/>
      <c r="R48" s="133"/>
      <c r="S48" s="133"/>
    </row>
    <row r="49" spans="1:19" x14ac:dyDescent="0.2">
      <c r="A49" s="47"/>
      <c r="B49" s="82" t="s">
        <v>285</v>
      </c>
      <c r="C49" s="157">
        <v>990</v>
      </c>
      <c r="D49" s="173">
        <v>91.497227356746762</v>
      </c>
      <c r="E49" s="157">
        <v>81</v>
      </c>
      <c r="F49" s="93">
        <v>7.4861367837338264</v>
      </c>
      <c r="G49" s="176">
        <v>11</v>
      </c>
      <c r="H49" s="77">
        <v>1.0166358595194085</v>
      </c>
      <c r="I49" s="176">
        <v>0</v>
      </c>
      <c r="J49" s="236">
        <v>0</v>
      </c>
      <c r="K49" s="48"/>
      <c r="L49" s="133"/>
      <c r="M49" s="152"/>
      <c r="N49" s="152"/>
      <c r="O49" s="174"/>
      <c r="P49" s="174"/>
      <c r="Q49" s="133"/>
      <c r="R49" s="133"/>
      <c r="S49" s="133"/>
    </row>
    <row r="50" spans="1:19" x14ac:dyDescent="0.2">
      <c r="A50" s="47"/>
      <c r="B50" s="82" t="s">
        <v>273</v>
      </c>
      <c r="C50" s="157">
        <v>3829.6818334999998</v>
      </c>
      <c r="D50" s="173">
        <v>73.789132457442491</v>
      </c>
      <c r="E50" s="157">
        <v>1193.4224113</v>
      </c>
      <c r="F50" s="93">
        <v>22.994496204562083</v>
      </c>
      <c r="G50" s="176">
        <v>166.9307996</v>
      </c>
      <c r="H50" s="77">
        <v>3.2163713379954308</v>
      </c>
      <c r="I50" s="176">
        <v>0</v>
      </c>
      <c r="J50" s="236">
        <v>0</v>
      </c>
      <c r="K50" s="48"/>
      <c r="L50" s="133"/>
      <c r="M50" s="152"/>
      <c r="N50" s="152"/>
      <c r="O50" s="174"/>
      <c r="P50" s="174"/>
      <c r="Q50" s="133"/>
      <c r="R50" s="133"/>
      <c r="S50" s="133"/>
    </row>
    <row r="51" spans="1:19" x14ac:dyDescent="0.2">
      <c r="A51" s="47"/>
      <c r="B51" s="82" t="s">
        <v>290</v>
      </c>
      <c r="C51" s="157">
        <v>660</v>
      </c>
      <c r="D51" s="173">
        <v>75</v>
      </c>
      <c r="E51" s="157">
        <v>202</v>
      </c>
      <c r="F51" s="93">
        <v>22.954545454545457</v>
      </c>
      <c r="G51" s="176">
        <v>18</v>
      </c>
      <c r="H51" s="77">
        <v>2.0454545454545454</v>
      </c>
      <c r="I51" s="176">
        <v>0</v>
      </c>
      <c r="J51" s="236">
        <v>0</v>
      </c>
      <c r="K51" s="48"/>
      <c r="L51" s="133"/>
      <c r="M51" s="152"/>
      <c r="N51" s="152"/>
      <c r="O51" s="174"/>
      <c r="P51" s="174"/>
      <c r="Q51" s="133"/>
      <c r="R51" s="133"/>
      <c r="S51" s="133"/>
    </row>
    <row r="52" spans="1:19" x14ac:dyDescent="0.2">
      <c r="A52" s="47"/>
      <c r="B52" s="82" t="s">
        <v>277</v>
      </c>
      <c r="C52" s="157">
        <v>3380.9347923999999</v>
      </c>
      <c r="D52" s="173">
        <v>43.609142974598022</v>
      </c>
      <c r="E52" s="157">
        <v>4261.3464296000002</v>
      </c>
      <c r="F52" s="93">
        <v>54.965172984245228</v>
      </c>
      <c r="G52" s="176">
        <v>110.5306009</v>
      </c>
      <c r="H52" s="77">
        <v>1.4256840411567626</v>
      </c>
      <c r="I52" s="176">
        <v>0</v>
      </c>
      <c r="J52" s="236">
        <v>0</v>
      </c>
      <c r="K52" s="48"/>
      <c r="L52" s="133"/>
      <c r="M52" s="152"/>
      <c r="N52" s="152"/>
      <c r="O52" s="174"/>
      <c r="P52" s="174"/>
      <c r="Q52" s="133"/>
      <c r="R52" s="133"/>
      <c r="S52" s="133"/>
    </row>
    <row r="53" spans="1:19" x14ac:dyDescent="0.2">
      <c r="A53" s="47"/>
      <c r="B53" s="82" t="s">
        <v>278</v>
      </c>
      <c r="C53" s="157">
        <v>3926.5493855</v>
      </c>
      <c r="D53" s="173">
        <v>65.191446224796721</v>
      </c>
      <c r="E53" s="157">
        <v>1623.9001510000001</v>
      </c>
      <c r="F53" s="93">
        <v>26.961178626529659</v>
      </c>
      <c r="G53" s="176">
        <v>472.65566039999999</v>
      </c>
      <c r="H53" s="77">
        <v>7.8473751486736214</v>
      </c>
      <c r="I53" s="176">
        <v>0</v>
      </c>
      <c r="J53" s="236">
        <v>0</v>
      </c>
      <c r="K53" s="48"/>
      <c r="L53" s="133"/>
      <c r="M53" s="152"/>
      <c r="N53" s="152"/>
      <c r="O53" s="174"/>
      <c r="P53" s="174"/>
      <c r="Q53" s="133"/>
      <c r="R53" s="133"/>
      <c r="S53" s="133"/>
    </row>
    <row r="54" spans="1:19" x14ac:dyDescent="0.2">
      <c r="A54" s="47"/>
      <c r="B54" s="43"/>
      <c r="C54" s="43"/>
      <c r="D54" s="43"/>
      <c r="E54" s="43"/>
      <c r="F54" s="43"/>
      <c r="G54" s="43"/>
      <c r="H54" s="43"/>
      <c r="I54" s="43"/>
      <c r="J54" s="43"/>
      <c r="K54" s="48"/>
      <c r="L54" s="133"/>
      <c r="M54" s="133"/>
      <c r="N54" s="133"/>
      <c r="O54" s="133"/>
      <c r="P54" s="133"/>
      <c r="Q54" s="133"/>
      <c r="R54" s="133"/>
      <c r="S54" s="133"/>
    </row>
    <row r="55" spans="1:19" x14ac:dyDescent="0.2">
      <c r="A55" s="188" t="s">
        <v>137</v>
      </c>
      <c r="B55" s="189"/>
      <c r="C55" s="189"/>
      <c r="D55" s="50"/>
      <c r="E55" s="50"/>
      <c r="F55" s="50"/>
      <c r="G55" s="50"/>
      <c r="H55" s="50"/>
      <c r="I55" s="50"/>
      <c r="J55" s="50"/>
      <c r="K55" s="51"/>
      <c r="L55" s="133"/>
      <c r="M55" s="133"/>
      <c r="N55" s="133"/>
      <c r="O55" s="133"/>
      <c r="P55" s="133"/>
      <c r="Q55" s="133"/>
      <c r="R55" s="133"/>
      <c r="S55" s="133"/>
    </row>
  </sheetData>
  <sortState ref="B15:J40">
    <sortCondition ref="B15:B40"/>
  </sortState>
  <mergeCells count="6">
    <mergeCell ref="G11:G12"/>
    <mergeCell ref="I11:I12"/>
    <mergeCell ref="C8:J8"/>
    <mergeCell ref="C9:J9"/>
    <mergeCell ref="E11:E12"/>
    <mergeCell ref="C11:C12"/>
  </mergeCells>
  <pageMargins left="0.70866141732283472" right="0.70866141732283472" top="0.74803149606299213" bottom="0.74803149606299213" header="0.31496062992125984" footer="0.31496062992125984"/>
  <pageSetup scale="72" orientation="portrait" horizontalDpi="4294967294" r:id="rId1"/>
  <headerFooter>
    <oddFooter>&amp;CPágina 27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U60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6.5703125" style="13" customWidth="1"/>
    <col min="3" max="3" width="9.28515625" style="13" customWidth="1"/>
    <col min="4" max="4" width="11.7109375" style="13" customWidth="1"/>
    <col min="5" max="5" width="10.42578125" style="13" customWidth="1"/>
    <col min="6" max="6" width="10.85546875" style="13" customWidth="1"/>
    <col min="7" max="7" width="10.28515625" style="13" customWidth="1"/>
    <col min="8" max="9" width="10.7109375" style="13" customWidth="1"/>
    <col min="10" max="10" width="10.42578125" style="13" customWidth="1"/>
    <col min="11" max="11" width="9.28515625" style="13" customWidth="1"/>
    <col min="12" max="12" width="10.85546875" style="13" customWidth="1"/>
    <col min="13" max="13" width="9.28515625" style="13" customWidth="1"/>
    <col min="14" max="14" width="10.85546875" style="13" customWidth="1"/>
    <col min="15" max="15" width="9.28515625" style="13" customWidth="1"/>
    <col min="16" max="16" width="11" style="13" customWidth="1"/>
    <col min="17" max="17" width="2.7109375" style="13" customWidth="1"/>
    <col min="18" max="18" width="12.7109375" style="13" bestFit="1" customWidth="1"/>
    <col min="19" max="16384" width="11.42578125" style="13"/>
  </cols>
  <sheetData>
    <row r="1" spans="1:21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6"/>
    </row>
    <row r="2" spans="1:21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8"/>
    </row>
    <row r="3" spans="1:21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8"/>
    </row>
    <row r="4" spans="1:21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8"/>
    </row>
    <row r="5" spans="1:21" x14ac:dyDescent="0.2">
      <c r="A5" s="47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8"/>
    </row>
    <row r="6" spans="1:21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8"/>
    </row>
    <row r="7" spans="1:21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8"/>
      <c r="R7" s="94"/>
      <c r="S7" s="212"/>
    </row>
    <row r="8" spans="1:21" ht="17.25" customHeight="1" x14ac:dyDescent="0.25">
      <c r="A8" s="47"/>
      <c r="B8" s="58"/>
      <c r="C8" s="603" t="s">
        <v>323</v>
      </c>
      <c r="D8" s="603"/>
      <c r="E8" s="603"/>
      <c r="F8" s="603"/>
      <c r="G8" s="603"/>
      <c r="H8" s="603"/>
      <c r="I8" s="603"/>
      <c r="J8" s="603"/>
      <c r="K8" s="603"/>
      <c r="L8" s="603"/>
      <c r="M8" s="603"/>
      <c r="N8" s="603"/>
      <c r="O8" s="603"/>
      <c r="P8" s="603"/>
      <c r="Q8" s="48"/>
    </row>
    <row r="9" spans="1:21" ht="15" x14ac:dyDescent="0.25">
      <c r="A9" s="47"/>
      <c r="C9" s="581" t="s">
        <v>146</v>
      </c>
      <c r="D9" s="581"/>
      <c r="E9" s="581"/>
      <c r="F9" s="581"/>
      <c r="G9" s="581"/>
      <c r="H9" s="581"/>
      <c r="I9" s="581"/>
      <c r="J9" s="581"/>
      <c r="K9" s="581"/>
      <c r="L9" s="581"/>
      <c r="M9" s="581"/>
      <c r="N9" s="581"/>
      <c r="O9" s="581"/>
      <c r="P9" s="581"/>
      <c r="Q9" s="48"/>
      <c r="R9" s="214"/>
    </row>
    <row r="10" spans="1:21" ht="15" x14ac:dyDescent="0.25">
      <c r="A10" s="47"/>
      <c r="B10" s="113"/>
      <c r="C10" s="113"/>
      <c r="D10" s="205"/>
      <c r="E10" s="113"/>
      <c r="F10" s="113"/>
      <c r="G10" s="205"/>
      <c r="H10" s="205"/>
      <c r="I10" s="205"/>
      <c r="J10" s="205"/>
      <c r="K10" s="205"/>
      <c r="L10" s="205"/>
      <c r="M10" s="205"/>
      <c r="N10" s="205"/>
      <c r="O10" s="205"/>
      <c r="P10" s="113"/>
      <c r="Q10" s="48"/>
    </row>
    <row r="11" spans="1:21" ht="15" customHeight="1" x14ac:dyDescent="0.25">
      <c r="A11" s="47"/>
      <c r="B11" s="43"/>
      <c r="C11" s="115"/>
      <c r="D11" s="206"/>
      <c r="E11" s="115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112"/>
      <c r="Q11" s="48"/>
    </row>
    <row r="12" spans="1:21" ht="48.75" customHeight="1" x14ac:dyDescent="0.2">
      <c r="A12" s="47"/>
      <c r="B12" s="43"/>
      <c r="C12" s="207" t="s">
        <v>150</v>
      </c>
      <c r="D12" s="367" t="s">
        <v>309</v>
      </c>
      <c r="E12" s="207" t="s">
        <v>151</v>
      </c>
      <c r="F12" s="367" t="s">
        <v>309</v>
      </c>
      <c r="G12" s="207" t="s">
        <v>152</v>
      </c>
      <c r="H12" s="367" t="s">
        <v>309</v>
      </c>
      <c r="I12" s="207" t="s">
        <v>153</v>
      </c>
      <c r="J12" s="367" t="s">
        <v>309</v>
      </c>
      <c r="K12" s="207" t="s">
        <v>154</v>
      </c>
      <c r="L12" s="367" t="s">
        <v>309</v>
      </c>
      <c r="M12" s="207" t="s">
        <v>155</v>
      </c>
      <c r="N12" s="367" t="s">
        <v>309</v>
      </c>
      <c r="O12" s="207" t="s">
        <v>156</v>
      </c>
      <c r="P12" s="367" t="s">
        <v>309</v>
      </c>
      <c r="Q12" s="48"/>
    </row>
    <row r="13" spans="1:21" ht="8.25" customHeight="1" x14ac:dyDescent="0.2">
      <c r="A13" s="47"/>
      <c r="B13" s="43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Q13" s="48"/>
      <c r="R13" s="137"/>
      <c r="S13" s="137"/>
      <c r="T13" s="137"/>
      <c r="U13" s="137"/>
    </row>
    <row r="14" spans="1:21" ht="15" x14ac:dyDescent="0.2">
      <c r="A14" s="47"/>
      <c r="B14" s="80" t="s">
        <v>281</v>
      </c>
      <c r="C14" s="346"/>
      <c r="D14" s="347"/>
      <c r="E14" s="346"/>
      <c r="F14" s="347"/>
      <c r="G14" s="346"/>
      <c r="H14" s="348"/>
      <c r="I14" s="346"/>
      <c r="J14" s="349"/>
      <c r="K14" s="346"/>
      <c r="L14" s="349"/>
      <c r="M14" s="344"/>
      <c r="N14" s="349"/>
      <c r="O14" s="346"/>
      <c r="P14" s="347"/>
      <c r="Q14" s="48"/>
      <c r="R14" s="152">
        <v>96839.53718528006</v>
      </c>
      <c r="S14" s="174">
        <f t="shared" ref="S14:S53" si="0">D14+F14+H14+J14+L14+N14+P14</f>
        <v>0</v>
      </c>
      <c r="T14" s="213">
        <f t="shared" ref="T14:T53" si="1">C14+E14+G14+I14+K14+M14+O14</f>
        <v>0</v>
      </c>
      <c r="U14" s="137"/>
    </row>
    <row r="15" spans="1:21" x14ac:dyDescent="0.2">
      <c r="A15" s="47"/>
      <c r="B15" s="83" t="s">
        <v>258</v>
      </c>
      <c r="C15" s="554">
        <v>2.1273545999999999</v>
      </c>
      <c r="D15" s="555">
        <v>7.5052666922931499E-2</v>
      </c>
      <c r="E15" s="554">
        <v>79.477058200000002</v>
      </c>
      <c r="F15" s="555">
        <v>2.8039355437495201</v>
      </c>
      <c r="G15" s="554">
        <v>2516.936314</v>
      </c>
      <c r="H15" s="556">
        <v>88.797035924745671</v>
      </c>
      <c r="I15" s="554">
        <v>189.91491809999999</v>
      </c>
      <c r="J15" s="555">
        <v>6.7001623010358102</v>
      </c>
      <c r="K15" s="284">
        <v>0</v>
      </c>
      <c r="L15" s="524">
        <v>0</v>
      </c>
      <c r="M15" s="284">
        <v>0</v>
      </c>
      <c r="N15" s="284">
        <v>0</v>
      </c>
      <c r="O15" s="284">
        <v>0</v>
      </c>
      <c r="P15" s="284">
        <v>0</v>
      </c>
      <c r="Q15" s="48"/>
      <c r="R15" s="152"/>
      <c r="S15" s="174"/>
      <c r="T15" s="213"/>
      <c r="U15" s="137"/>
    </row>
    <row r="16" spans="1:21" x14ac:dyDescent="0.2">
      <c r="A16" s="47"/>
      <c r="B16" s="83" t="s">
        <v>259</v>
      </c>
      <c r="C16" s="210">
        <v>22.007801099999998</v>
      </c>
      <c r="D16" s="460">
        <v>0.18470557636156071</v>
      </c>
      <c r="E16" s="210">
        <v>220.75418450000001</v>
      </c>
      <c r="F16" s="460">
        <v>1.8527307065810776</v>
      </c>
      <c r="G16" s="210">
        <v>6436.0056168000001</v>
      </c>
      <c r="H16" s="461">
        <v>54.015670239644528</v>
      </c>
      <c r="I16" s="210">
        <v>4425.9952782999999</v>
      </c>
      <c r="J16" s="460">
        <v>37.146192167828517</v>
      </c>
      <c r="K16" s="210">
        <v>280.24951729999998</v>
      </c>
      <c r="L16" s="443">
        <v>2.3520590895355591</v>
      </c>
      <c r="M16" s="176">
        <v>0</v>
      </c>
      <c r="N16" s="176">
        <v>0</v>
      </c>
      <c r="O16" s="176">
        <v>0</v>
      </c>
      <c r="P16" s="176">
        <v>0</v>
      </c>
      <c r="Q16" s="48"/>
      <c r="R16" s="152"/>
      <c r="S16" s="174"/>
      <c r="T16" s="213"/>
      <c r="U16" s="137"/>
    </row>
    <row r="17" spans="1:21" x14ac:dyDescent="0.2">
      <c r="A17" s="47"/>
      <c r="B17" s="83" t="s">
        <v>260</v>
      </c>
      <c r="C17" s="210">
        <v>0</v>
      </c>
      <c r="D17" s="210">
        <v>0</v>
      </c>
      <c r="E17" s="210">
        <v>118.39933689999999</v>
      </c>
      <c r="F17" s="460">
        <v>0.35495433121240949</v>
      </c>
      <c r="G17" s="210">
        <v>13573.511886800001</v>
      </c>
      <c r="H17" s="461">
        <v>40.69259980781856</v>
      </c>
      <c r="I17" s="210">
        <v>14892.4384649</v>
      </c>
      <c r="J17" s="460">
        <v>44.646665039139606</v>
      </c>
      <c r="K17" s="210">
        <v>3605.5984174</v>
      </c>
      <c r="L17" s="443">
        <v>10.809374514906924</v>
      </c>
      <c r="M17" s="176">
        <v>554.63759789999995</v>
      </c>
      <c r="N17" s="460">
        <v>1.6627712855700274</v>
      </c>
      <c r="O17" s="210">
        <v>29.330774099999999</v>
      </c>
      <c r="P17" s="460">
        <v>8.7931956184864088E-2</v>
      </c>
      <c r="Q17" s="48"/>
      <c r="R17" s="152"/>
      <c r="S17" s="174"/>
      <c r="T17" s="213"/>
      <c r="U17" s="137"/>
    </row>
    <row r="18" spans="1:21" x14ac:dyDescent="0.2">
      <c r="A18" s="47"/>
      <c r="B18" s="83" t="s">
        <v>361</v>
      </c>
      <c r="C18" s="210">
        <v>2.8372871000000002</v>
      </c>
      <c r="D18" s="462">
        <v>0.13083616837299908</v>
      </c>
      <c r="E18" s="210">
        <v>208.54527830000001</v>
      </c>
      <c r="F18" s="460">
        <v>9.6166740211284054</v>
      </c>
      <c r="G18" s="210">
        <v>1599.8721837999999</v>
      </c>
      <c r="H18" s="461">
        <v>73.775102426164253</v>
      </c>
      <c r="I18" s="210">
        <v>348.80048449999998</v>
      </c>
      <c r="J18" s="460">
        <v>16.084279563610483</v>
      </c>
      <c r="K18" s="210">
        <v>0</v>
      </c>
      <c r="L18" s="518">
        <v>0</v>
      </c>
      <c r="M18" s="210">
        <v>0</v>
      </c>
      <c r="N18" s="210">
        <v>0</v>
      </c>
      <c r="O18" s="210">
        <v>0</v>
      </c>
      <c r="P18" s="210">
        <v>0</v>
      </c>
      <c r="Q18" s="48"/>
      <c r="R18" s="152"/>
      <c r="S18" s="174"/>
      <c r="T18" s="213"/>
      <c r="U18" s="137"/>
    </row>
    <row r="19" spans="1:21" x14ac:dyDescent="0.2">
      <c r="A19" s="47"/>
      <c r="B19" s="83" t="s">
        <v>262</v>
      </c>
      <c r="C19" s="210">
        <v>10.685330499999999</v>
      </c>
      <c r="D19" s="460">
        <v>0.23403089561964138</v>
      </c>
      <c r="E19" s="210">
        <v>60.313393599999998</v>
      </c>
      <c r="F19" s="460">
        <v>1.3209883889008343</v>
      </c>
      <c r="G19" s="210">
        <v>2811.7893680000002</v>
      </c>
      <c r="H19" s="461">
        <v>61.584017835183062</v>
      </c>
      <c r="I19" s="210">
        <v>1325.1873897</v>
      </c>
      <c r="J19" s="460">
        <v>29.024351813483516</v>
      </c>
      <c r="K19" s="210">
        <v>55.316725300000002</v>
      </c>
      <c r="L19" s="443">
        <v>1.2115509917736917</v>
      </c>
      <c r="M19" s="176">
        <v>0</v>
      </c>
      <c r="N19" s="176">
        <v>0</v>
      </c>
      <c r="O19" s="176">
        <v>0</v>
      </c>
      <c r="P19" s="176">
        <v>0</v>
      </c>
      <c r="Q19" s="48"/>
      <c r="R19" s="152"/>
      <c r="S19" s="174"/>
      <c r="T19" s="213"/>
      <c r="U19" s="137"/>
    </row>
    <row r="20" spans="1:21" x14ac:dyDescent="0.2">
      <c r="A20" s="47"/>
      <c r="B20" s="83" t="s">
        <v>263</v>
      </c>
      <c r="C20" s="210">
        <v>5.2119628000000002</v>
      </c>
      <c r="D20" s="460">
        <v>0.12942252728476675</v>
      </c>
      <c r="E20" s="210">
        <v>98.766306999999998</v>
      </c>
      <c r="F20" s="460">
        <v>2.4525472558098742</v>
      </c>
      <c r="G20" s="210">
        <v>2590.0909228</v>
      </c>
      <c r="H20" s="461">
        <v>64.316674157020017</v>
      </c>
      <c r="I20" s="210">
        <v>1252.3004536999999</v>
      </c>
      <c r="J20" s="460">
        <v>31.096900698852647</v>
      </c>
      <c r="K20" s="210">
        <v>0</v>
      </c>
      <c r="L20" s="518">
        <v>0</v>
      </c>
      <c r="M20" s="176">
        <v>0</v>
      </c>
      <c r="N20" s="176">
        <v>0</v>
      </c>
      <c r="O20" s="176">
        <v>0</v>
      </c>
      <c r="P20" s="176">
        <v>0</v>
      </c>
      <c r="Q20" s="48"/>
      <c r="R20" s="152"/>
      <c r="S20" s="174"/>
      <c r="T20" s="213"/>
      <c r="U20" s="137"/>
    </row>
    <row r="21" spans="1:21" x14ac:dyDescent="0.2">
      <c r="A21" s="47"/>
      <c r="B21" s="83" t="s">
        <v>264</v>
      </c>
      <c r="C21" s="236">
        <v>0</v>
      </c>
      <c r="D21" s="236">
        <v>0</v>
      </c>
      <c r="E21" s="210">
        <v>9240.1578979000005</v>
      </c>
      <c r="F21" s="460">
        <v>24.142614967662212</v>
      </c>
      <c r="G21" s="210">
        <v>13519.947875100001</v>
      </c>
      <c r="H21" s="461">
        <v>35.32481798883375</v>
      </c>
      <c r="I21" s="210">
        <v>11884.726719800001</v>
      </c>
      <c r="J21" s="460">
        <v>31.052324469176916</v>
      </c>
      <c r="K21" s="210">
        <v>3272.3329027999998</v>
      </c>
      <c r="L21" s="443">
        <v>8.5499267643757086</v>
      </c>
      <c r="M21" s="176">
        <v>0</v>
      </c>
      <c r="N21" s="176">
        <v>0</v>
      </c>
      <c r="O21" s="176">
        <v>0</v>
      </c>
      <c r="P21" s="176">
        <v>0</v>
      </c>
      <c r="Q21" s="48"/>
      <c r="R21" s="152"/>
      <c r="S21" s="174"/>
      <c r="T21" s="213"/>
      <c r="U21" s="137"/>
    </row>
    <row r="22" spans="1:21" x14ac:dyDescent="0.2">
      <c r="A22" s="47"/>
      <c r="B22" s="83" t="s">
        <v>265</v>
      </c>
      <c r="C22" s="236">
        <v>0</v>
      </c>
      <c r="D22" s="236">
        <v>0</v>
      </c>
      <c r="E22" s="210">
        <v>801.10742560000006</v>
      </c>
      <c r="F22" s="460">
        <v>3.7111988759240968</v>
      </c>
      <c r="G22" s="210">
        <v>13117.996064000001</v>
      </c>
      <c r="H22" s="461">
        <v>60.770242156514009</v>
      </c>
      <c r="I22" s="210">
        <v>7124.2325291999996</v>
      </c>
      <c r="J22" s="460">
        <v>33.003618377880784</v>
      </c>
      <c r="K22" s="210">
        <v>0</v>
      </c>
      <c r="L22" s="518">
        <v>0</v>
      </c>
      <c r="M22" s="176">
        <v>0</v>
      </c>
      <c r="N22" s="176">
        <v>0</v>
      </c>
      <c r="O22" s="176">
        <v>0</v>
      </c>
      <c r="P22" s="176">
        <v>0</v>
      </c>
      <c r="Q22" s="48"/>
      <c r="R22" s="152"/>
      <c r="S22" s="174"/>
      <c r="T22" s="213"/>
      <c r="U22" s="137"/>
    </row>
    <row r="23" spans="1:21" x14ac:dyDescent="0.2">
      <c r="A23" s="47"/>
      <c r="B23" s="83" t="s">
        <v>266</v>
      </c>
      <c r="C23" s="210">
        <v>49.376255299999997</v>
      </c>
      <c r="D23" s="460">
        <v>0.13045090323067574</v>
      </c>
      <c r="E23" s="210">
        <v>1290.8543563000001</v>
      </c>
      <c r="F23" s="460">
        <v>3.410406797669558</v>
      </c>
      <c r="G23" s="210">
        <v>13357.0845193</v>
      </c>
      <c r="H23" s="461">
        <v>35.289102615911858</v>
      </c>
      <c r="I23" s="210">
        <v>16702.284056799999</v>
      </c>
      <c r="J23" s="460">
        <v>44.127040983297796</v>
      </c>
      <c r="K23" s="210">
        <v>4965.3643469999997</v>
      </c>
      <c r="L23" s="443">
        <v>13.118375624073389</v>
      </c>
      <c r="M23" s="176">
        <v>981.79352010000002</v>
      </c>
      <c r="N23" s="460">
        <v>2.5938753496980889</v>
      </c>
      <c r="O23" s="210">
        <v>265.05268089999998</v>
      </c>
      <c r="P23" s="460">
        <v>0.70026293847190713</v>
      </c>
      <c r="Q23" s="48"/>
      <c r="R23" s="152"/>
      <c r="S23" s="174"/>
      <c r="T23" s="213"/>
      <c r="U23" s="137"/>
    </row>
    <row r="24" spans="1:21" x14ac:dyDescent="0.2">
      <c r="A24" s="47"/>
      <c r="B24" s="83" t="s">
        <v>267</v>
      </c>
      <c r="C24" s="210">
        <v>2.2407846</v>
      </c>
      <c r="D24" s="460">
        <v>8.8198978103910614E-2</v>
      </c>
      <c r="E24" s="210">
        <v>71.383943200000004</v>
      </c>
      <c r="F24" s="460">
        <v>2.8097260411677225</v>
      </c>
      <c r="G24" s="210">
        <v>2228.8010635999999</v>
      </c>
      <c r="H24" s="461">
        <v>87.727297039808775</v>
      </c>
      <c r="I24" s="210">
        <v>201.26317159999999</v>
      </c>
      <c r="J24" s="460">
        <v>7.9218707880587909</v>
      </c>
      <c r="K24" s="210">
        <v>2.1838627000000002</v>
      </c>
      <c r="L24" s="443">
        <v>8.5958489030693586E-2</v>
      </c>
      <c r="M24" s="176">
        <v>0</v>
      </c>
      <c r="N24" s="176">
        <v>0</v>
      </c>
      <c r="O24" s="176">
        <v>0</v>
      </c>
      <c r="P24" s="176">
        <v>0</v>
      </c>
      <c r="Q24" s="48"/>
      <c r="R24" s="152"/>
      <c r="S24" s="174"/>
      <c r="T24" s="213"/>
      <c r="U24" s="137"/>
    </row>
    <row r="25" spans="1:21" x14ac:dyDescent="0.2">
      <c r="A25" s="47"/>
      <c r="B25" s="83" t="s">
        <v>362</v>
      </c>
      <c r="C25" s="210">
        <v>9</v>
      </c>
      <c r="D25" s="462">
        <v>1.3533834586466165</v>
      </c>
      <c r="E25" s="210">
        <v>23</v>
      </c>
      <c r="F25" s="460">
        <v>3.4586466165413534</v>
      </c>
      <c r="G25" s="210">
        <v>286</v>
      </c>
      <c r="H25" s="461">
        <v>43.007518796992485</v>
      </c>
      <c r="I25" s="210">
        <v>335</v>
      </c>
      <c r="J25" s="460">
        <v>50.375939849624061</v>
      </c>
      <c r="K25" s="210">
        <v>6</v>
      </c>
      <c r="L25" s="443">
        <v>0.90225563909774442</v>
      </c>
      <c r="M25" s="176">
        <v>1</v>
      </c>
      <c r="N25" s="517">
        <v>0.15037593984962408</v>
      </c>
      <c r="O25" s="176"/>
      <c r="P25" s="176"/>
      <c r="Q25" s="48"/>
      <c r="R25" s="152"/>
      <c r="S25" s="174"/>
      <c r="T25" s="213"/>
      <c r="U25" s="137"/>
    </row>
    <row r="26" spans="1:21" x14ac:dyDescent="0.2">
      <c r="A26" s="47"/>
      <c r="B26" s="83" t="s">
        <v>284</v>
      </c>
      <c r="C26" s="210">
        <v>0</v>
      </c>
      <c r="D26" s="210">
        <v>0</v>
      </c>
      <c r="E26" s="210">
        <v>22.738686699999999</v>
      </c>
      <c r="F26" s="460">
        <v>0.59088386971439588</v>
      </c>
      <c r="G26" s="210">
        <v>2512.7671617999999</v>
      </c>
      <c r="H26" s="461">
        <v>65.296364906406112</v>
      </c>
      <c r="I26" s="210">
        <v>1153.5505393000001</v>
      </c>
      <c r="J26" s="460">
        <v>29.975979508645604</v>
      </c>
      <c r="K26" s="210">
        <v>146.21574630000001</v>
      </c>
      <c r="L26" s="443">
        <v>3.7995389587263348</v>
      </c>
      <c r="M26" s="176">
        <v>0</v>
      </c>
      <c r="N26" s="176">
        <v>0</v>
      </c>
      <c r="O26" s="176">
        <v>0</v>
      </c>
      <c r="P26" s="176">
        <v>0</v>
      </c>
      <c r="Q26" s="48"/>
      <c r="R26" s="152"/>
      <c r="S26" s="174"/>
      <c r="T26" s="213"/>
      <c r="U26" s="137"/>
    </row>
    <row r="27" spans="1:21" x14ac:dyDescent="0.2">
      <c r="A27" s="47"/>
      <c r="B27" s="83" t="s">
        <v>271</v>
      </c>
      <c r="C27" s="210">
        <v>0</v>
      </c>
      <c r="D27" s="210">
        <v>0</v>
      </c>
      <c r="E27" s="210">
        <v>496.18789950000001</v>
      </c>
      <c r="F27" s="460">
        <v>2.2233254645668783</v>
      </c>
      <c r="G27" s="210">
        <v>15031.883016199999</v>
      </c>
      <c r="H27" s="461">
        <v>67.355065135577391</v>
      </c>
      <c r="I27" s="210">
        <v>6463.3448829999998</v>
      </c>
      <c r="J27" s="460">
        <v>28.961043344935362</v>
      </c>
      <c r="K27" s="210">
        <v>188.34008059999999</v>
      </c>
      <c r="L27" s="443">
        <v>0.84391678559375738</v>
      </c>
      <c r="M27" s="176">
        <v>0</v>
      </c>
      <c r="N27" s="176">
        <v>0</v>
      </c>
      <c r="O27" s="176">
        <v>0</v>
      </c>
      <c r="P27" s="176">
        <v>0</v>
      </c>
      <c r="Q27" s="48"/>
      <c r="R27" s="152"/>
      <c r="S27" s="174"/>
      <c r="T27" s="213"/>
      <c r="U27" s="137"/>
    </row>
    <row r="28" spans="1:21" x14ac:dyDescent="0.2">
      <c r="A28" s="47"/>
      <c r="B28" s="83" t="s">
        <v>272</v>
      </c>
      <c r="C28" s="210">
        <v>19.185260499999998</v>
      </c>
      <c r="D28" s="460">
        <v>7.8262259897044995E-2</v>
      </c>
      <c r="E28" s="210">
        <v>5365.5915961000001</v>
      </c>
      <c r="F28" s="460">
        <v>21.887809341727664</v>
      </c>
      <c r="G28" s="210">
        <v>12047.5200301</v>
      </c>
      <c r="H28" s="461">
        <v>49.145339658564538</v>
      </c>
      <c r="I28" s="210">
        <v>7028.9297937000001</v>
      </c>
      <c r="J28" s="460">
        <v>28.673049829718618</v>
      </c>
      <c r="K28" s="210">
        <v>0</v>
      </c>
      <c r="L28" s="518">
        <v>0</v>
      </c>
      <c r="M28" s="176">
        <v>0</v>
      </c>
      <c r="N28" s="176">
        <v>0</v>
      </c>
      <c r="O28" s="176">
        <v>0</v>
      </c>
      <c r="P28" s="176">
        <v>0</v>
      </c>
      <c r="Q28" s="48"/>
      <c r="R28" s="152"/>
      <c r="S28" s="174"/>
      <c r="T28" s="213"/>
      <c r="U28" s="137"/>
    </row>
    <row r="29" spans="1:21" x14ac:dyDescent="0.2">
      <c r="A29" s="47"/>
      <c r="B29" s="83" t="s">
        <v>363</v>
      </c>
      <c r="C29" s="210">
        <v>0</v>
      </c>
      <c r="D29" s="210">
        <v>0</v>
      </c>
      <c r="E29" s="210">
        <v>370.73146930000001</v>
      </c>
      <c r="F29" s="460">
        <v>21.163368560954332</v>
      </c>
      <c r="G29" s="210">
        <v>1139.8506232</v>
      </c>
      <c r="H29" s="461">
        <v>65.068872865751842</v>
      </c>
      <c r="I29" s="210">
        <v>224.33112610000001</v>
      </c>
      <c r="J29" s="460">
        <v>12.806040745104402</v>
      </c>
      <c r="K29" s="210">
        <v>0</v>
      </c>
      <c r="L29" s="518">
        <v>0</v>
      </c>
      <c r="M29" s="210">
        <v>0</v>
      </c>
      <c r="N29" s="210">
        <v>0</v>
      </c>
      <c r="O29" s="210">
        <v>0</v>
      </c>
      <c r="P29" s="210">
        <v>0</v>
      </c>
      <c r="Q29" s="48"/>
      <c r="R29" s="152"/>
      <c r="S29" s="174"/>
      <c r="T29" s="213"/>
      <c r="U29" s="137"/>
    </row>
    <row r="30" spans="1:21" x14ac:dyDescent="0.2">
      <c r="A30" s="47"/>
      <c r="B30" s="83" t="s">
        <v>364</v>
      </c>
      <c r="C30" s="210">
        <v>2</v>
      </c>
      <c r="D30" s="462">
        <v>0.21097046413502107</v>
      </c>
      <c r="E30" s="210">
        <v>18</v>
      </c>
      <c r="F30" s="460">
        <v>1.89873417721519</v>
      </c>
      <c r="G30" s="210">
        <v>732</v>
      </c>
      <c r="H30" s="461">
        <v>77.215189873417728</v>
      </c>
      <c r="I30" s="210">
        <v>176</v>
      </c>
      <c r="J30" s="460">
        <v>18.565400843881857</v>
      </c>
      <c r="K30" s="210">
        <v>5</v>
      </c>
      <c r="L30" s="443">
        <v>0.52742616033755274</v>
      </c>
      <c r="M30" s="210">
        <v>0</v>
      </c>
      <c r="N30" s="210">
        <v>0</v>
      </c>
      <c r="O30" s="210">
        <v>0</v>
      </c>
      <c r="P30" s="210">
        <v>0</v>
      </c>
      <c r="Q30" s="48"/>
      <c r="R30" s="152"/>
      <c r="S30" s="174"/>
      <c r="T30" s="213"/>
      <c r="U30" s="137"/>
    </row>
    <row r="31" spans="1:21" x14ac:dyDescent="0.2">
      <c r="A31" s="47"/>
      <c r="B31" s="83" t="s">
        <v>274</v>
      </c>
      <c r="C31" s="210">
        <v>0</v>
      </c>
      <c r="D31" s="462">
        <v>0</v>
      </c>
      <c r="E31" s="210">
        <v>242.04810420000001</v>
      </c>
      <c r="F31" s="460">
        <v>3.124331364764994</v>
      </c>
      <c r="G31" s="210">
        <v>5920.9766447000002</v>
      </c>
      <c r="H31" s="461">
        <v>76.427341177569133</v>
      </c>
      <c r="I31" s="210">
        <v>1454.6831717</v>
      </c>
      <c r="J31" s="460">
        <v>18.776896741908587</v>
      </c>
      <c r="K31" s="210">
        <v>8.2137150000000005</v>
      </c>
      <c r="L31" s="443">
        <v>0.10602176571701777</v>
      </c>
      <c r="M31" s="176">
        <v>0</v>
      </c>
      <c r="N31" s="176">
        <v>0</v>
      </c>
      <c r="O31" s="176">
        <v>0</v>
      </c>
      <c r="P31" s="176">
        <v>0</v>
      </c>
      <c r="Q31" s="48"/>
      <c r="R31" s="152"/>
      <c r="S31" s="174"/>
      <c r="T31" s="213"/>
      <c r="U31" s="137"/>
    </row>
    <row r="32" spans="1:21" x14ac:dyDescent="0.2">
      <c r="A32" s="47"/>
      <c r="B32" s="83" t="s">
        <v>275</v>
      </c>
      <c r="C32" s="210">
        <v>0</v>
      </c>
      <c r="D32" s="462">
        <v>0</v>
      </c>
      <c r="E32" s="210">
        <v>67312.040517300004</v>
      </c>
      <c r="F32" s="460">
        <v>42.760548560483244</v>
      </c>
      <c r="G32" s="210">
        <v>69340.437010099995</v>
      </c>
      <c r="H32" s="461">
        <v>44.049104754348683</v>
      </c>
      <c r="I32" s="210">
        <v>19665.937519499999</v>
      </c>
      <c r="J32" s="460">
        <v>12.492954749661482</v>
      </c>
      <c r="K32" s="210">
        <v>0</v>
      </c>
      <c r="L32" s="518">
        <v>0</v>
      </c>
      <c r="M32" s="210">
        <v>0</v>
      </c>
      <c r="N32" s="210">
        <v>0</v>
      </c>
      <c r="O32" s="210">
        <v>0</v>
      </c>
      <c r="P32" s="210">
        <v>0</v>
      </c>
      <c r="Q32" s="48"/>
      <c r="R32" s="152"/>
      <c r="S32" s="174"/>
      <c r="T32" s="213"/>
      <c r="U32" s="137"/>
    </row>
    <row r="33" spans="1:21" x14ac:dyDescent="0.2">
      <c r="A33" s="47"/>
      <c r="B33" s="83" t="s">
        <v>276</v>
      </c>
      <c r="C33" s="210">
        <v>0</v>
      </c>
      <c r="D33" s="462">
        <v>0</v>
      </c>
      <c r="E33" s="210">
        <v>78.313844099999997</v>
      </c>
      <c r="F33" s="460">
        <v>1.3976946296564863</v>
      </c>
      <c r="G33" s="210">
        <v>2049.8835872</v>
      </c>
      <c r="H33" s="461">
        <v>36.584990995869319</v>
      </c>
      <c r="I33" s="210">
        <v>3440.1409199999998</v>
      </c>
      <c r="J33" s="460">
        <v>61.397400988333352</v>
      </c>
      <c r="K33" s="210">
        <v>10.582846</v>
      </c>
      <c r="L33" s="443">
        <v>0.18887576252538504</v>
      </c>
      <c r="M33" s="210">
        <v>0</v>
      </c>
      <c r="N33" s="210">
        <v>0</v>
      </c>
      <c r="O33" s="210">
        <v>0</v>
      </c>
      <c r="P33" s="210">
        <v>0</v>
      </c>
      <c r="Q33" s="48"/>
      <c r="R33" s="152"/>
      <c r="S33" s="174"/>
      <c r="T33" s="213"/>
      <c r="U33" s="137"/>
    </row>
    <row r="34" spans="1:21" x14ac:dyDescent="0.2">
      <c r="A34" s="47"/>
      <c r="B34" s="83" t="s">
        <v>286</v>
      </c>
      <c r="C34" s="210">
        <v>0</v>
      </c>
      <c r="D34" s="462">
        <v>0</v>
      </c>
      <c r="E34" s="210">
        <v>2.7435139999999998</v>
      </c>
      <c r="F34" s="460">
        <v>0.13066703948220473</v>
      </c>
      <c r="G34" s="210">
        <v>1392.0021234000001</v>
      </c>
      <c r="H34" s="461">
        <v>66.297746764777088</v>
      </c>
      <c r="I34" s="210">
        <v>684.71605939999995</v>
      </c>
      <c r="J34" s="460">
        <v>32.611395592557372</v>
      </c>
      <c r="K34" s="210">
        <v>3.4157834999999999</v>
      </c>
      <c r="L34" s="443">
        <v>0.1626856350859385</v>
      </c>
      <c r="M34" s="210">
        <v>0</v>
      </c>
      <c r="N34" s="210">
        <v>0</v>
      </c>
      <c r="O34" s="210">
        <v>0</v>
      </c>
      <c r="P34" s="210">
        <v>0</v>
      </c>
      <c r="Q34" s="48"/>
      <c r="R34" s="152"/>
      <c r="S34" s="174"/>
      <c r="T34" s="213"/>
      <c r="U34" s="137"/>
    </row>
    <row r="35" spans="1:21" x14ac:dyDescent="0.2">
      <c r="A35" s="47"/>
      <c r="B35" s="83" t="s">
        <v>365</v>
      </c>
      <c r="C35" s="210">
        <v>2</v>
      </c>
      <c r="D35" s="462">
        <v>0.39525691699604742</v>
      </c>
      <c r="E35" s="210">
        <v>59</v>
      </c>
      <c r="F35" s="460">
        <v>11.6600790513834</v>
      </c>
      <c r="G35" s="210">
        <v>387</v>
      </c>
      <c r="H35" s="461">
        <v>76.482213438735187</v>
      </c>
      <c r="I35" s="210">
        <v>51</v>
      </c>
      <c r="J35" s="460">
        <v>10.079051383399209</v>
      </c>
      <c r="K35" s="210">
        <v>1</v>
      </c>
      <c r="L35" s="443">
        <v>0.19762845849802371</v>
      </c>
      <c r="M35" s="210">
        <v>0</v>
      </c>
      <c r="N35" s="210">
        <v>0</v>
      </c>
      <c r="O35" s="210">
        <v>0</v>
      </c>
      <c r="P35" s="210">
        <v>0</v>
      </c>
      <c r="Q35" s="48"/>
      <c r="R35" s="152"/>
      <c r="S35" s="174"/>
      <c r="T35" s="213"/>
      <c r="U35" s="137"/>
    </row>
    <row r="36" spans="1:21" x14ac:dyDescent="0.2">
      <c r="A36" s="47"/>
      <c r="B36" s="83" t="s">
        <v>287</v>
      </c>
      <c r="C36" s="210">
        <v>0</v>
      </c>
      <c r="D36" s="462">
        <v>0</v>
      </c>
      <c r="E36" s="210">
        <v>14.544295399999999</v>
      </c>
      <c r="F36" s="460">
        <v>0.32035430794553066</v>
      </c>
      <c r="G36" s="210">
        <v>845.44137679999994</v>
      </c>
      <c r="H36" s="461">
        <v>18.621788111734901</v>
      </c>
      <c r="I36" s="210">
        <v>3237.5462137999998</v>
      </c>
      <c r="J36" s="460">
        <v>71.310561855308023</v>
      </c>
      <c r="K36" s="210">
        <v>317.16847730000001</v>
      </c>
      <c r="L36" s="443">
        <v>6.9859890254690002</v>
      </c>
      <c r="M36" s="176">
        <v>0</v>
      </c>
      <c r="N36" s="176">
        <v>0</v>
      </c>
      <c r="O36" s="176">
        <v>0</v>
      </c>
      <c r="P36" s="176">
        <v>0</v>
      </c>
      <c r="Q36" s="48"/>
      <c r="R36" s="152"/>
      <c r="S36" s="174"/>
      <c r="T36" s="213"/>
      <c r="U36" s="137"/>
    </row>
    <row r="37" spans="1:21" x14ac:dyDescent="0.2">
      <c r="A37" s="47"/>
      <c r="B37" s="83" t="s">
        <v>366</v>
      </c>
      <c r="C37" s="210">
        <v>0</v>
      </c>
      <c r="D37" s="210">
        <v>0</v>
      </c>
      <c r="E37" s="210">
        <v>28</v>
      </c>
      <c r="F37" s="460">
        <v>11.428571428571429</v>
      </c>
      <c r="G37" s="210">
        <v>209</v>
      </c>
      <c r="H37" s="461">
        <v>85.306122448979593</v>
      </c>
      <c r="I37" s="210">
        <v>6</v>
      </c>
      <c r="J37" s="460">
        <v>2.4489795918367347</v>
      </c>
      <c r="K37" s="210">
        <v>0</v>
      </c>
      <c r="L37" s="518">
        <v>0</v>
      </c>
      <c r="M37" s="210">
        <v>0</v>
      </c>
      <c r="N37" s="210">
        <v>0</v>
      </c>
      <c r="O37" s="210">
        <v>0</v>
      </c>
      <c r="P37" s="210">
        <v>0</v>
      </c>
      <c r="Q37" s="48"/>
      <c r="R37" s="152"/>
      <c r="S37" s="174"/>
      <c r="T37" s="213"/>
      <c r="U37" s="137"/>
    </row>
    <row r="38" spans="1:21" x14ac:dyDescent="0.2">
      <c r="A38" s="47"/>
      <c r="B38" s="83" t="s">
        <v>288</v>
      </c>
      <c r="C38" s="210">
        <v>6.2996186999999999</v>
      </c>
      <c r="D38" s="460">
        <v>0.21672856990274375</v>
      </c>
      <c r="E38" s="210">
        <v>25.040742099999999</v>
      </c>
      <c r="F38" s="460">
        <v>0.86148773173151394</v>
      </c>
      <c r="G38" s="210">
        <v>1429.9768378000001</v>
      </c>
      <c r="H38" s="461">
        <v>49.19612595766182</v>
      </c>
      <c r="I38" s="210">
        <v>1390.6722588</v>
      </c>
      <c r="J38" s="460">
        <v>47.843913132892055</v>
      </c>
      <c r="K38" s="210">
        <v>52.405135399999999</v>
      </c>
      <c r="L38" s="443">
        <v>1.8029170639806584</v>
      </c>
      <c r="M38" s="176">
        <v>0</v>
      </c>
      <c r="N38" s="176">
        <v>0</v>
      </c>
      <c r="O38" s="176">
        <v>0</v>
      </c>
      <c r="P38" s="176">
        <v>0</v>
      </c>
      <c r="Q38" s="48"/>
      <c r="R38" s="152">
        <v>222457.85471775301</v>
      </c>
      <c r="S38" s="174">
        <f>D38+F38+H38+J38+L38+N38+P38</f>
        <v>99.92117245616879</v>
      </c>
      <c r="T38" s="213">
        <f t="shared" si="1"/>
        <v>2904.3945927999998</v>
      </c>
      <c r="U38" s="137"/>
    </row>
    <row r="39" spans="1:21" x14ac:dyDescent="0.2">
      <c r="A39" s="47"/>
      <c r="B39" s="84" t="s">
        <v>289</v>
      </c>
      <c r="C39" s="210">
        <v>0</v>
      </c>
      <c r="D39" s="210">
        <v>0</v>
      </c>
      <c r="E39" s="210">
        <v>20.086070599999999</v>
      </c>
      <c r="F39" s="461">
        <v>0.45835108448808171</v>
      </c>
      <c r="G39" s="210">
        <v>2736.0116604</v>
      </c>
      <c r="H39" s="461">
        <v>62.434008955259635</v>
      </c>
      <c r="I39" s="210">
        <v>1578.0879954</v>
      </c>
      <c r="J39" s="460">
        <v>36.010943031795023</v>
      </c>
      <c r="K39" s="210">
        <v>0</v>
      </c>
      <c r="L39" s="518">
        <v>0</v>
      </c>
      <c r="M39" s="176">
        <v>0</v>
      </c>
      <c r="N39" s="176">
        <v>0</v>
      </c>
      <c r="O39" s="176">
        <v>0</v>
      </c>
      <c r="P39" s="176">
        <v>0</v>
      </c>
      <c r="Q39" s="48"/>
      <c r="R39" s="152">
        <v>58400.154378324907</v>
      </c>
      <c r="S39" s="174">
        <f>D39+F39+H39+J39+L39+N39+P39</f>
        <v>98.903303071542737</v>
      </c>
      <c r="T39" s="213">
        <f t="shared" si="1"/>
        <v>4334.1857264</v>
      </c>
      <c r="U39" s="137"/>
    </row>
    <row r="40" spans="1:21" x14ac:dyDescent="0.2">
      <c r="A40" s="47"/>
      <c r="B40" s="83" t="s">
        <v>279</v>
      </c>
      <c r="C40" s="210">
        <v>0</v>
      </c>
      <c r="D40" s="210">
        <v>0</v>
      </c>
      <c r="E40" s="210">
        <v>4752.0287808000003</v>
      </c>
      <c r="F40" s="460">
        <v>14.228047939308189</v>
      </c>
      <c r="G40" s="210">
        <v>17968.884567100002</v>
      </c>
      <c r="H40" s="461">
        <v>53.800631862661689</v>
      </c>
      <c r="I40" s="210">
        <v>8263.2324707999996</v>
      </c>
      <c r="J40" s="460">
        <v>24.740941848504058</v>
      </c>
      <c r="K40" s="210">
        <v>2267.9358198</v>
      </c>
      <c r="L40" s="443">
        <v>6.7904259540187955</v>
      </c>
      <c r="M40" s="176">
        <v>0</v>
      </c>
      <c r="N40" s="176">
        <v>0</v>
      </c>
      <c r="O40" s="210">
        <v>27.089683399999998</v>
      </c>
      <c r="P40" s="460">
        <v>8.110921289727413E-2</v>
      </c>
      <c r="Q40" s="48"/>
      <c r="R40" s="152">
        <v>227114.59636729193</v>
      </c>
      <c r="S40" s="174">
        <f>D40+F40+H40+J40+L40+N40+P40</f>
        <v>99.641156817390012</v>
      </c>
      <c r="T40" s="213">
        <f t="shared" si="1"/>
        <v>33279.171321900001</v>
      </c>
      <c r="U40" s="137"/>
    </row>
    <row r="41" spans="1:21" x14ac:dyDescent="0.2">
      <c r="A41" s="47"/>
      <c r="B41" s="83"/>
      <c r="C41" s="346"/>
      <c r="D41" s="350"/>
      <c r="E41" s="346"/>
      <c r="F41" s="349"/>
      <c r="G41" s="346"/>
      <c r="H41" s="351"/>
      <c r="I41" s="346"/>
      <c r="J41" s="349"/>
      <c r="K41" s="346"/>
      <c r="L41" s="349"/>
      <c r="M41" s="346"/>
      <c r="N41" s="347"/>
      <c r="O41" s="346"/>
      <c r="P41" s="347"/>
      <c r="Q41" s="48"/>
      <c r="R41" s="152">
        <v>388559.83322918398</v>
      </c>
      <c r="S41" s="174">
        <f t="shared" si="0"/>
        <v>0</v>
      </c>
      <c r="T41" s="213">
        <f t="shared" si="1"/>
        <v>0</v>
      </c>
      <c r="U41" s="137"/>
    </row>
    <row r="42" spans="1:21" ht="15" x14ac:dyDescent="0.2">
      <c r="A42" s="47"/>
      <c r="B42" s="80" t="s">
        <v>280</v>
      </c>
      <c r="C42" s="346"/>
      <c r="D42" s="347"/>
      <c r="E42" s="346"/>
      <c r="F42" s="349"/>
      <c r="G42" s="346"/>
      <c r="H42" s="351"/>
      <c r="I42" s="346"/>
      <c r="J42" s="349"/>
      <c r="K42" s="346"/>
      <c r="L42" s="347"/>
      <c r="M42" s="346"/>
      <c r="N42" s="347"/>
      <c r="O42" s="346"/>
      <c r="P42" s="347"/>
      <c r="Q42" s="48"/>
      <c r="R42" s="152">
        <v>10106.415363423172</v>
      </c>
      <c r="S42" s="174">
        <f t="shared" si="0"/>
        <v>0</v>
      </c>
      <c r="T42" s="213">
        <f t="shared" si="1"/>
        <v>0</v>
      </c>
      <c r="U42" s="137"/>
    </row>
    <row r="43" spans="1:21" x14ac:dyDescent="0.2">
      <c r="A43" s="47"/>
      <c r="B43" s="82" t="s">
        <v>282</v>
      </c>
      <c r="C43" s="463">
        <v>3.1697441</v>
      </c>
      <c r="D43" s="443">
        <v>0.12562719520971533</v>
      </c>
      <c r="E43" s="463">
        <v>846.9452311</v>
      </c>
      <c r="F43" s="443">
        <v>33.567174674869548</v>
      </c>
      <c r="G43" s="463">
        <v>1069.4434094000001</v>
      </c>
      <c r="H43" s="459">
        <v>42.385496027404017</v>
      </c>
      <c r="I43" s="463">
        <v>586.65230310000004</v>
      </c>
      <c r="J43" s="443">
        <v>23.250925335509827</v>
      </c>
      <c r="K43" s="463">
        <v>12.329540700000001</v>
      </c>
      <c r="L43" s="443">
        <v>0.48865951556311138</v>
      </c>
      <c r="M43" s="462">
        <v>0</v>
      </c>
      <c r="N43" s="462">
        <v>0</v>
      </c>
      <c r="O43" s="462">
        <v>0</v>
      </c>
      <c r="P43" s="462">
        <v>0</v>
      </c>
      <c r="Q43" s="48"/>
      <c r="R43" s="152">
        <v>35013.812698472335</v>
      </c>
      <c r="S43" s="174">
        <f t="shared" si="0"/>
        <v>99.817882748556229</v>
      </c>
      <c r="T43" s="213">
        <f t="shared" si="1"/>
        <v>2518.5402284000002</v>
      </c>
      <c r="U43" s="137"/>
    </row>
    <row r="44" spans="1:21" x14ac:dyDescent="0.2">
      <c r="A44" s="47"/>
      <c r="B44" s="82" t="s">
        <v>261</v>
      </c>
      <c r="C44" s="462">
        <v>0</v>
      </c>
      <c r="D44" s="462">
        <v>0</v>
      </c>
      <c r="E44" s="463">
        <v>202.3772415</v>
      </c>
      <c r="F44" s="443">
        <v>4.8171012750591293</v>
      </c>
      <c r="G44" s="463">
        <v>3897.1495547999998</v>
      </c>
      <c r="H44" s="459">
        <v>92.76222934150033</v>
      </c>
      <c r="I44" s="463">
        <v>16.796353</v>
      </c>
      <c r="J44" s="443">
        <v>0.39979660189529376</v>
      </c>
      <c r="K44" s="462">
        <v>0</v>
      </c>
      <c r="L44" s="462">
        <v>0</v>
      </c>
      <c r="M44" s="462">
        <v>0</v>
      </c>
      <c r="N44" s="462">
        <v>0</v>
      </c>
      <c r="O44" s="462">
        <v>0</v>
      </c>
      <c r="P44" s="462">
        <v>0</v>
      </c>
      <c r="Q44" s="48"/>
      <c r="R44" s="152">
        <v>75818.581202921487</v>
      </c>
      <c r="S44" s="174">
        <f t="shared" si="0"/>
        <v>97.979127218454749</v>
      </c>
      <c r="T44" s="213">
        <f t="shared" si="1"/>
        <v>4116.3231492999994</v>
      </c>
      <c r="U44" s="137"/>
    </row>
    <row r="45" spans="1:21" x14ac:dyDescent="0.2">
      <c r="A45" s="47"/>
      <c r="B45" s="81" t="s">
        <v>283</v>
      </c>
      <c r="C45" s="463">
        <v>2</v>
      </c>
      <c r="D45" s="443">
        <v>0.25284450063211128</v>
      </c>
      <c r="E45" s="463">
        <v>88</v>
      </c>
      <c r="F45" s="443">
        <v>11.125158027812896</v>
      </c>
      <c r="G45" s="463">
        <v>650</v>
      </c>
      <c r="H45" s="459">
        <v>82.174462705436156</v>
      </c>
      <c r="I45" s="463">
        <v>46</v>
      </c>
      <c r="J45" s="443">
        <v>5.8154235145385593</v>
      </c>
      <c r="K45" s="462">
        <v>0</v>
      </c>
      <c r="L45" s="462">
        <v>0</v>
      </c>
      <c r="M45" s="462">
        <v>0</v>
      </c>
      <c r="N45" s="462">
        <v>0</v>
      </c>
      <c r="O45" s="462">
        <v>0</v>
      </c>
      <c r="P45" s="462">
        <v>0</v>
      </c>
      <c r="Q45" s="48"/>
      <c r="R45" s="213">
        <v>112436.9109320967</v>
      </c>
      <c r="S45" s="174">
        <f t="shared" si="0"/>
        <v>99.36788874841973</v>
      </c>
      <c r="T45" s="213">
        <f t="shared" si="1"/>
        <v>786</v>
      </c>
      <c r="U45" s="137"/>
    </row>
    <row r="46" spans="1:21" x14ac:dyDescent="0.2">
      <c r="A46" s="47"/>
      <c r="B46" s="82" t="s">
        <v>268</v>
      </c>
      <c r="C46" s="462">
        <v>0</v>
      </c>
      <c r="D46" s="462">
        <v>0</v>
      </c>
      <c r="E46" s="463">
        <v>5109.7286518000001</v>
      </c>
      <c r="F46" s="443">
        <v>15.432528954849722</v>
      </c>
      <c r="G46" s="463">
        <v>12046.4697225</v>
      </c>
      <c r="H46" s="459">
        <v>36.383046041145903</v>
      </c>
      <c r="I46" s="463">
        <v>14164.6454835</v>
      </c>
      <c r="J46" s="443">
        <v>42.78041290554448</v>
      </c>
      <c r="K46" s="463">
        <v>1517.8820883999999</v>
      </c>
      <c r="L46" s="443">
        <v>4.5843450553932925</v>
      </c>
      <c r="M46" s="463">
        <v>84.4299848</v>
      </c>
      <c r="N46" s="443">
        <v>0.25499752998126946</v>
      </c>
      <c r="O46" s="462">
        <v>0</v>
      </c>
      <c r="P46" s="462">
        <v>0</v>
      </c>
      <c r="Q46" s="48"/>
      <c r="R46" s="152">
        <v>119193.62879120361</v>
      </c>
      <c r="S46" s="174">
        <f t="shared" si="0"/>
        <v>99.435330486914665</v>
      </c>
      <c r="T46" s="213">
        <f t="shared" si="1"/>
        <v>32923.155931000001</v>
      </c>
      <c r="U46" s="137"/>
    </row>
    <row r="47" spans="1:21" ht="15" x14ac:dyDescent="0.25">
      <c r="A47" s="47"/>
      <c r="B47" s="100" t="s">
        <v>269</v>
      </c>
      <c r="C47" s="551">
        <v>16.8662831</v>
      </c>
      <c r="D47" s="533">
        <v>0.24901600833879028</v>
      </c>
      <c r="E47" s="551">
        <v>1731.644198</v>
      </c>
      <c r="F47" s="533">
        <v>25.566221288493956</v>
      </c>
      <c r="G47" s="551">
        <v>4544.6357328000004</v>
      </c>
      <c r="H47" s="552">
        <v>67.097596004165808</v>
      </c>
      <c r="I47" s="551">
        <v>346.87086859999999</v>
      </c>
      <c r="J47" s="533">
        <v>5.1212468447052819</v>
      </c>
      <c r="K47" s="551">
        <v>125.0227654</v>
      </c>
      <c r="L47" s="533">
        <v>1.8458524505250966</v>
      </c>
      <c r="M47" s="553">
        <v>0</v>
      </c>
      <c r="N47" s="553">
        <v>0</v>
      </c>
      <c r="O47" s="553">
        <v>0</v>
      </c>
      <c r="P47" s="553">
        <v>0</v>
      </c>
      <c r="Q47" s="48"/>
      <c r="R47" s="152">
        <v>34997.969041075179</v>
      </c>
      <c r="S47" s="174">
        <f t="shared" si="0"/>
        <v>99.87993259622894</v>
      </c>
      <c r="T47" s="213">
        <f t="shared" si="1"/>
        <v>6765.0398479000005</v>
      </c>
      <c r="U47" s="137"/>
    </row>
    <row r="48" spans="1:21" x14ac:dyDescent="0.2">
      <c r="A48" s="47"/>
      <c r="B48" s="82" t="s">
        <v>270</v>
      </c>
      <c r="C48" s="462">
        <v>0</v>
      </c>
      <c r="D48" s="462">
        <v>0</v>
      </c>
      <c r="E48" s="463">
        <v>40.321810399999997</v>
      </c>
      <c r="F48" s="459">
        <v>0.58042562814610177</v>
      </c>
      <c r="G48" s="463">
        <v>1714.8050498</v>
      </c>
      <c r="H48" s="459">
        <v>24.684328116831587</v>
      </c>
      <c r="I48" s="463">
        <v>4856.2488156999998</v>
      </c>
      <c r="J48" s="443">
        <v>69.904878806890949</v>
      </c>
      <c r="K48" s="463">
        <v>149.64874040000001</v>
      </c>
      <c r="L48" s="443">
        <v>2.1541682599634195</v>
      </c>
      <c r="M48" s="463">
        <v>76.153710000000004</v>
      </c>
      <c r="N48" s="459">
        <v>1.0962197511450544</v>
      </c>
      <c r="O48" s="462">
        <v>0</v>
      </c>
      <c r="P48" s="462">
        <v>0</v>
      </c>
      <c r="Q48" s="48"/>
      <c r="R48" s="213">
        <v>440216.35389199312</v>
      </c>
      <c r="S48" s="174">
        <f t="shared" si="0"/>
        <v>98.420020562977101</v>
      </c>
      <c r="T48" s="213">
        <f t="shared" si="1"/>
        <v>6837.1781262999993</v>
      </c>
      <c r="U48" s="137"/>
    </row>
    <row r="49" spans="1:21" x14ac:dyDescent="0.2">
      <c r="A49" s="47"/>
      <c r="B49" s="82" t="s">
        <v>285</v>
      </c>
      <c r="C49" s="464">
        <v>3</v>
      </c>
      <c r="D49" s="397">
        <v>0.27322404371584702</v>
      </c>
      <c r="E49" s="464">
        <v>178</v>
      </c>
      <c r="F49" s="465">
        <v>16.211293260473589</v>
      </c>
      <c r="G49" s="464">
        <v>868</v>
      </c>
      <c r="H49" s="465">
        <v>79.052823315118388</v>
      </c>
      <c r="I49" s="464">
        <v>22</v>
      </c>
      <c r="J49" s="397">
        <v>2.0036429872495445</v>
      </c>
      <c r="K49" s="462">
        <v>0</v>
      </c>
      <c r="L49" s="462">
        <v>0</v>
      </c>
      <c r="M49" s="462">
        <v>0</v>
      </c>
      <c r="N49" s="462">
        <v>0</v>
      </c>
      <c r="O49" s="462">
        <v>0</v>
      </c>
      <c r="P49" s="462">
        <v>0</v>
      </c>
      <c r="Q49" s="48"/>
      <c r="R49" s="213">
        <v>57446.299790229401</v>
      </c>
      <c r="S49" s="174">
        <f t="shared" si="0"/>
        <v>97.540983606557376</v>
      </c>
      <c r="T49" s="213">
        <f t="shared" si="1"/>
        <v>1071</v>
      </c>
      <c r="U49" s="137"/>
    </row>
    <row r="50" spans="1:21" x14ac:dyDescent="0.2">
      <c r="A50" s="47"/>
      <c r="B50" s="82" t="s">
        <v>273</v>
      </c>
      <c r="C50" s="464">
        <v>25.326586800000001</v>
      </c>
      <c r="D50" s="397">
        <v>0.48697742059437166</v>
      </c>
      <c r="E50" s="464">
        <v>606.24870620000002</v>
      </c>
      <c r="F50" s="465">
        <v>11.656897690767829</v>
      </c>
      <c r="G50" s="464">
        <v>2702.4503952</v>
      </c>
      <c r="H50" s="465">
        <v>51.96248247469083</v>
      </c>
      <c r="I50" s="464">
        <v>1623.4935868</v>
      </c>
      <c r="J50" s="397">
        <v>31.216394277470052</v>
      </c>
      <c r="K50" s="464">
        <v>153.36911480000001</v>
      </c>
      <c r="L50" s="397">
        <v>2.948968075088036</v>
      </c>
      <c r="M50" s="462">
        <v>0</v>
      </c>
      <c r="N50" s="462">
        <v>0</v>
      </c>
      <c r="O50" s="462">
        <v>0</v>
      </c>
      <c r="P50" s="462">
        <v>0</v>
      </c>
      <c r="Q50" s="48"/>
      <c r="R50" s="213"/>
      <c r="S50" s="174"/>
      <c r="T50" s="213"/>
      <c r="U50" s="137"/>
    </row>
    <row r="51" spans="1:21" x14ac:dyDescent="0.2">
      <c r="A51" s="47"/>
      <c r="B51" s="82" t="s">
        <v>290</v>
      </c>
      <c r="C51" s="464">
        <v>6</v>
      </c>
      <c r="D51" s="397">
        <v>0.67873303167420818</v>
      </c>
      <c r="E51" s="464">
        <v>38</v>
      </c>
      <c r="F51" s="465">
        <v>4.2986425339366514</v>
      </c>
      <c r="G51" s="464">
        <v>618</v>
      </c>
      <c r="H51" s="465">
        <v>69.909502262443439</v>
      </c>
      <c r="I51" s="464">
        <v>210</v>
      </c>
      <c r="J51" s="397">
        <v>23.755656108597282</v>
      </c>
      <c r="K51" s="464">
        <v>1</v>
      </c>
      <c r="L51" s="397">
        <v>0.11312217194570137</v>
      </c>
      <c r="M51" s="462">
        <v>0</v>
      </c>
      <c r="N51" s="462">
        <v>0</v>
      </c>
      <c r="O51" s="462">
        <v>0</v>
      </c>
      <c r="P51" s="462">
        <v>0</v>
      </c>
      <c r="Q51" s="48"/>
      <c r="R51" s="213"/>
      <c r="S51" s="174"/>
      <c r="T51" s="213"/>
      <c r="U51" s="137"/>
    </row>
    <row r="52" spans="1:21" x14ac:dyDescent="0.2">
      <c r="A52" s="47"/>
      <c r="B52" s="82" t="s">
        <v>277</v>
      </c>
      <c r="C52" s="464">
        <v>15.7232404</v>
      </c>
      <c r="D52" s="397">
        <v>0.1995868503986426</v>
      </c>
      <c r="E52" s="464">
        <v>909.03964550000001</v>
      </c>
      <c r="F52" s="465">
        <v>11.5391201251902</v>
      </c>
      <c r="G52" s="464">
        <v>4592.1832014000001</v>
      </c>
      <c r="H52" s="465">
        <v>58.292016041488594</v>
      </c>
      <c r="I52" s="464">
        <v>2197.7984154000001</v>
      </c>
      <c r="J52" s="397">
        <v>27.898299102570078</v>
      </c>
      <c r="K52" s="464">
        <v>38.067320100000003</v>
      </c>
      <c r="L52" s="397">
        <v>0.48321696600631647</v>
      </c>
      <c r="M52" s="462">
        <v>0</v>
      </c>
      <c r="N52" s="462">
        <v>0</v>
      </c>
      <c r="O52" s="462">
        <v>0</v>
      </c>
      <c r="P52" s="462">
        <v>0</v>
      </c>
      <c r="Q52" s="48"/>
      <c r="R52" s="213"/>
      <c r="S52" s="174"/>
      <c r="T52" s="213"/>
      <c r="U52" s="137"/>
    </row>
    <row r="53" spans="1:21" x14ac:dyDescent="0.2">
      <c r="A53" s="47"/>
      <c r="B53" s="82" t="s">
        <v>278</v>
      </c>
      <c r="C53" s="462">
        <v>0</v>
      </c>
      <c r="D53" s="462">
        <v>0</v>
      </c>
      <c r="E53" s="463">
        <v>1231.0587780999999</v>
      </c>
      <c r="F53" s="443">
        <v>20.438938684530143</v>
      </c>
      <c r="G53" s="463">
        <v>2914.5202404000001</v>
      </c>
      <c r="H53" s="459">
        <v>48.388997786358146</v>
      </c>
      <c r="I53" s="463">
        <v>1825.9564788</v>
      </c>
      <c r="J53" s="443">
        <v>30.31586563918086</v>
      </c>
      <c r="K53" s="463">
        <v>51.5696996</v>
      </c>
      <c r="L53" s="443">
        <v>0.85619788986096568</v>
      </c>
      <c r="M53" s="462">
        <v>0</v>
      </c>
      <c r="N53" s="462">
        <v>0</v>
      </c>
      <c r="O53" s="462">
        <v>0</v>
      </c>
      <c r="P53" s="462">
        <v>0</v>
      </c>
      <c r="Q53" s="48"/>
      <c r="R53" s="213">
        <v>63229.664730152879</v>
      </c>
      <c r="S53" s="174">
        <f t="shared" si="0"/>
        <v>99.999999999930111</v>
      </c>
      <c r="T53" s="213">
        <f t="shared" si="1"/>
        <v>6023.1051969</v>
      </c>
      <c r="U53" s="137"/>
    </row>
    <row r="54" spans="1:21" x14ac:dyDescent="0.2">
      <c r="A54" s="47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8"/>
      <c r="R54" s="137"/>
      <c r="S54" s="137"/>
      <c r="T54" s="137"/>
      <c r="U54" s="137"/>
    </row>
    <row r="55" spans="1:21" x14ac:dyDescent="0.2">
      <c r="A55" s="188" t="s">
        <v>137</v>
      </c>
      <c r="B55" s="189"/>
      <c r="C55" s="189"/>
      <c r="D55" s="189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1"/>
      <c r="R55" s="137"/>
      <c r="S55" s="137"/>
      <c r="T55" s="137"/>
      <c r="U55" s="137"/>
    </row>
    <row r="60" spans="1:21" x14ac:dyDescent="0.2">
      <c r="B60" s="209"/>
    </row>
  </sheetData>
  <sortState ref="B15:S40">
    <sortCondition ref="B15:B40"/>
  </sortState>
  <mergeCells count="2">
    <mergeCell ref="C8:P8"/>
    <mergeCell ref="C9:P9"/>
  </mergeCells>
  <pageMargins left="0.70866141732283472" right="0.70866141732283472" top="0.74803149606299213" bottom="0.74803149606299213" header="0.31496062992125984" footer="0.31496062992125984"/>
  <pageSetup scale="52" orientation="portrait" horizontalDpi="4294967294" r:id="rId1"/>
  <headerFooter>
    <oddFooter>&amp;CPágina 27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Z56"/>
  <sheetViews>
    <sheetView showGridLines="0" zoomScaleNormal="100" zoomScaleSheetLayoutView="80" workbookViewId="0">
      <selection activeCell="V1" sqref="V1"/>
    </sheetView>
  </sheetViews>
  <sheetFormatPr baseColWidth="10" defaultColWidth="11.42578125" defaultRowHeight="14.25" x14ac:dyDescent="0.2"/>
  <cols>
    <col min="1" max="1" width="1.85546875" style="13" customWidth="1"/>
    <col min="2" max="2" width="25.42578125" style="13" customWidth="1"/>
    <col min="3" max="3" width="15.5703125" style="13" customWidth="1"/>
    <col min="4" max="4" width="11.140625" style="13" customWidth="1"/>
    <col min="5" max="5" width="13.42578125" style="13" customWidth="1"/>
    <col min="6" max="6" width="10.85546875" style="13" customWidth="1"/>
    <col min="7" max="7" width="12.140625" style="13" customWidth="1"/>
    <col min="8" max="8" width="10.42578125" style="13" customWidth="1"/>
    <col min="9" max="9" width="12.140625" style="13" customWidth="1"/>
    <col min="10" max="10" width="10.85546875" style="13" customWidth="1"/>
    <col min="11" max="11" width="15.5703125" style="13" customWidth="1"/>
    <col min="12" max="12" width="10.42578125" style="13" customWidth="1"/>
    <col min="13" max="13" width="14.42578125" style="13" customWidth="1"/>
    <col min="14" max="14" width="11" style="13" customWidth="1"/>
    <col min="15" max="15" width="15.5703125" style="13" customWidth="1"/>
    <col min="16" max="16" width="11.140625" style="13" customWidth="1"/>
    <col min="17" max="17" width="15.5703125" style="13" customWidth="1"/>
    <col min="18" max="18" width="11.140625" style="13" customWidth="1"/>
    <col min="19" max="19" width="9.5703125" style="13" customWidth="1"/>
    <col min="20" max="20" width="10.85546875" style="13" customWidth="1"/>
    <col min="21" max="21" width="1.85546875" style="13" customWidth="1"/>
    <col min="22" max="16384" width="11.42578125" style="13"/>
  </cols>
  <sheetData>
    <row r="1" spans="1:26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6"/>
    </row>
    <row r="2" spans="1:26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8"/>
    </row>
    <row r="3" spans="1:26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8"/>
    </row>
    <row r="4" spans="1:26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8"/>
    </row>
    <row r="5" spans="1:26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8"/>
      <c r="Z5" s="177"/>
    </row>
    <row r="6" spans="1:26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8"/>
    </row>
    <row r="7" spans="1:26" ht="7.15" customHeight="1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8"/>
    </row>
    <row r="8" spans="1:26" ht="17.25" customHeight="1" x14ac:dyDescent="0.25">
      <c r="A8" s="47"/>
      <c r="B8" s="58"/>
      <c r="C8" s="581" t="s">
        <v>328</v>
      </c>
      <c r="D8" s="581"/>
      <c r="E8" s="581"/>
      <c r="F8" s="581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1"/>
      <c r="R8" s="581"/>
      <c r="S8" s="581"/>
      <c r="T8" s="581"/>
      <c r="U8" s="48"/>
    </row>
    <row r="9" spans="1:26" ht="15" x14ac:dyDescent="0.25">
      <c r="A9" s="47"/>
      <c r="C9" s="609" t="s">
        <v>324</v>
      </c>
      <c r="D9" s="609"/>
      <c r="E9" s="609"/>
      <c r="F9" s="609"/>
      <c r="G9" s="609"/>
      <c r="H9" s="609"/>
      <c r="I9" s="609"/>
      <c r="J9" s="609"/>
      <c r="K9" s="609"/>
      <c r="L9" s="609"/>
      <c r="M9" s="609"/>
      <c r="N9" s="609"/>
      <c r="O9" s="609"/>
      <c r="P9" s="609"/>
      <c r="Q9" s="609"/>
      <c r="R9" s="609"/>
      <c r="S9" s="609"/>
      <c r="T9" s="609"/>
      <c r="U9" s="48"/>
    </row>
    <row r="10" spans="1:26" ht="15" x14ac:dyDescent="0.25">
      <c r="A10" s="47"/>
      <c r="B10" s="113"/>
      <c r="C10" s="581" t="s">
        <v>146</v>
      </c>
      <c r="D10" s="581"/>
      <c r="E10" s="581"/>
      <c r="F10" s="581"/>
      <c r="G10" s="581"/>
      <c r="H10" s="581"/>
      <c r="I10" s="581"/>
      <c r="J10" s="581"/>
      <c r="K10" s="581"/>
      <c r="L10" s="581"/>
      <c r="M10" s="581"/>
      <c r="N10" s="581"/>
      <c r="O10" s="581"/>
      <c r="P10" s="581"/>
      <c r="Q10" s="581"/>
      <c r="R10" s="581"/>
      <c r="S10" s="581"/>
      <c r="T10" s="581"/>
      <c r="U10" s="48"/>
    </row>
    <row r="11" spans="1:26" ht="8.4499999999999993" customHeight="1" x14ac:dyDescent="0.25">
      <c r="A11" s="47"/>
      <c r="B11" s="43"/>
      <c r="C11" s="115"/>
      <c r="D11" s="115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8"/>
      <c r="U11" s="48"/>
    </row>
    <row r="12" spans="1:26" ht="75" x14ac:dyDescent="0.2">
      <c r="A12" s="47"/>
      <c r="B12" s="43"/>
      <c r="C12" s="368" t="s">
        <v>158</v>
      </c>
      <c r="D12" s="368" t="s">
        <v>309</v>
      </c>
      <c r="E12" s="368" t="s">
        <v>159</v>
      </c>
      <c r="F12" s="368" t="s">
        <v>309</v>
      </c>
      <c r="G12" s="368" t="s">
        <v>160</v>
      </c>
      <c r="H12" s="368" t="s">
        <v>309</v>
      </c>
      <c r="I12" s="368" t="s">
        <v>161</v>
      </c>
      <c r="J12" s="368" t="s">
        <v>309</v>
      </c>
      <c r="K12" s="368" t="s">
        <v>162</v>
      </c>
      <c r="L12" s="368" t="s">
        <v>309</v>
      </c>
      <c r="M12" s="368" t="s">
        <v>163</v>
      </c>
      <c r="N12" s="368" t="s">
        <v>309</v>
      </c>
      <c r="O12" s="368" t="s">
        <v>164</v>
      </c>
      <c r="P12" s="368" t="s">
        <v>309</v>
      </c>
      <c r="Q12" s="368" t="s">
        <v>234</v>
      </c>
      <c r="R12" s="368" t="s">
        <v>309</v>
      </c>
      <c r="S12" s="368" t="s">
        <v>165</v>
      </c>
      <c r="T12" s="368" t="s">
        <v>309</v>
      </c>
      <c r="U12" s="48"/>
      <c r="V12" s="137"/>
      <c r="W12" s="137"/>
      <c r="X12" s="137"/>
      <c r="Y12" s="137"/>
    </row>
    <row r="13" spans="1:26" x14ac:dyDescent="0.2">
      <c r="A13" s="47"/>
      <c r="B13" s="43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8"/>
      <c r="V13" s="137"/>
      <c r="W13" s="137"/>
      <c r="X13" s="137"/>
      <c r="Y13" s="137"/>
    </row>
    <row r="14" spans="1:26" ht="15" x14ac:dyDescent="0.25">
      <c r="A14" s="47"/>
      <c r="B14" s="57" t="s">
        <v>281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8"/>
      <c r="V14" s="137"/>
      <c r="W14" s="137"/>
      <c r="X14" s="137"/>
      <c r="Y14" s="137"/>
    </row>
    <row r="15" spans="1:26" x14ac:dyDescent="0.2">
      <c r="A15" s="47"/>
      <c r="B15" s="83" t="s">
        <v>258</v>
      </c>
      <c r="C15" s="536">
        <v>2697.2380757000001</v>
      </c>
      <c r="D15" s="527">
        <v>96.504976285117579</v>
      </c>
      <c r="E15" s="536">
        <v>11.3117313</v>
      </c>
      <c r="F15" s="527">
        <v>0.40472451085609679</v>
      </c>
      <c r="G15" s="568">
        <v>7.8684098999999996</v>
      </c>
      <c r="H15" s="569">
        <v>0.2815252823405352</v>
      </c>
      <c r="I15" s="286">
        <v>0</v>
      </c>
      <c r="J15" s="286">
        <v>0</v>
      </c>
      <c r="K15" s="536">
        <v>8.7328398000000007</v>
      </c>
      <c r="L15" s="527">
        <v>0.31245387842970196</v>
      </c>
      <c r="M15" s="536">
        <v>65.716272500000002</v>
      </c>
      <c r="N15" s="527">
        <v>2.3512745783528706</v>
      </c>
      <c r="O15" s="536">
        <v>4.0539065000000001</v>
      </c>
      <c r="P15" s="527">
        <v>0.14504546490322409</v>
      </c>
      <c r="Q15" s="557">
        <v>0</v>
      </c>
      <c r="R15" s="557">
        <v>0</v>
      </c>
      <c r="S15" s="557">
        <v>0</v>
      </c>
      <c r="T15" s="557">
        <v>0</v>
      </c>
      <c r="U15" s="48"/>
      <c r="V15" s="137"/>
      <c r="W15" s="137"/>
      <c r="X15" s="137"/>
      <c r="Y15" s="137"/>
    </row>
    <row r="16" spans="1:26" x14ac:dyDescent="0.2">
      <c r="A16" s="47"/>
      <c r="B16" s="83" t="s">
        <v>259</v>
      </c>
      <c r="C16" s="414">
        <v>11229.760129300001</v>
      </c>
      <c r="D16" s="389">
        <v>98.636345194254929</v>
      </c>
      <c r="E16" s="414">
        <v>6.2515993999999999</v>
      </c>
      <c r="F16" s="389">
        <v>5.4910782539843481E-2</v>
      </c>
      <c r="G16" s="481">
        <v>0</v>
      </c>
      <c r="H16" s="481">
        <v>0</v>
      </c>
      <c r="I16" s="414">
        <v>44.388753199999996</v>
      </c>
      <c r="J16" s="389">
        <v>0.38988761406880634</v>
      </c>
      <c r="K16" s="414">
        <v>48.988745799999997</v>
      </c>
      <c r="L16" s="389">
        <v>0.43029154547610182</v>
      </c>
      <c r="M16" s="414">
        <v>55.623170299999998</v>
      </c>
      <c r="N16" s="389">
        <v>0.4885648636603267</v>
      </c>
      <c r="O16" s="469">
        <v>0</v>
      </c>
      <c r="P16" s="469">
        <v>0</v>
      </c>
      <c r="Q16" s="469">
        <v>0</v>
      </c>
      <c r="R16" s="469">
        <v>0</v>
      </c>
      <c r="S16" s="469">
        <v>0</v>
      </c>
      <c r="T16" s="469">
        <v>0</v>
      </c>
      <c r="U16" s="48"/>
      <c r="V16" s="137"/>
      <c r="W16" s="137"/>
      <c r="X16" s="137"/>
      <c r="Y16" s="137"/>
    </row>
    <row r="17" spans="1:25" x14ac:dyDescent="0.2">
      <c r="A17" s="47"/>
      <c r="B17" s="83" t="s">
        <v>260</v>
      </c>
      <c r="C17" s="414">
        <v>32064.328920799999</v>
      </c>
      <c r="D17" s="389">
        <v>97.704701969324049</v>
      </c>
      <c r="E17" s="414">
        <v>165.56427719999999</v>
      </c>
      <c r="F17" s="389">
        <v>0.5044985784841729</v>
      </c>
      <c r="G17" s="414">
        <v>55.606899300000002</v>
      </c>
      <c r="H17" s="389">
        <v>0.16944235873342459</v>
      </c>
      <c r="I17" s="469">
        <v>0</v>
      </c>
      <c r="J17" s="469">
        <v>0</v>
      </c>
      <c r="K17" s="414">
        <v>362.89467589999998</v>
      </c>
      <c r="L17" s="389">
        <v>1.1057931772918985</v>
      </c>
      <c r="M17" s="414">
        <v>169.1956544</v>
      </c>
      <c r="N17" s="389">
        <v>0.51556391616644826</v>
      </c>
      <c r="O17" s="469">
        <v>0</v>
      </c>
      <c r="P17" s="469">
        <v>0</v>
      </c>
      <c r="Q17" s="469">
        <v>0</v>
      </c>
      <c r="R17" s="469">
        <v>0</v>
      </c>
      <c r="S17" s="469">
        <v>0</v>
      </c>
      <c r="T17" s="469">
        <v>0</v>
      </c>
      <c r="U17" s="48"/>
      <c r="V17" s="137"/>
      <c r="W17" s="137"/>
      <c r="X17" s="137"/>
      <c r="Y17" s="137"/>
    </row>
    <row r="18" spans="1:25" x14ac:dyDescent="0.2">
      <c r="A18" s="47"/>
      <c r="B18" s="83" t="s">
        <v>361</v>
      </c>
      <c r="C18" s="414">
        <v>2139.6614365999999</v>
      </c>
      <c r="D18" s="389">
        <v>98.899940841825796</v>
      </c>
      <c r="E18" s="414">
        <v>3.0586780999999998</v>
      </c>
      <c r="F18" s="389">
        <v>0.14137894807548457</v>
      </c>
      <c r="G18" s="414">
        <v>5.9507203000000004</v>
      </c>
      <c r="H18" s="389">
        <v>0.27505561186887634</v>
      </c>
      <c r="I18" s="414">
        <v>2.8463859999999999</v>
      </c>
      <c r="J18" s="389">
        <v>0.13156633203630883</v>
      </c>
      <c r="K18" s="520">
        <v>0</v>
      </c>
      <c r="L18" s="520">
        <v>0</v>
      </c>
      <c r="M18" s="414">
        <v>11.9435641</v>
      </c>
      <c r="N18" s="389">
        <v>0.55205826619353027</v>
      </c>
      <c r="O18" s="469">
        <v>0</v>
      </c>
      <c r="P18" s="469">
        <v>0</v>
      </c>
      <c r="Q18" s="469">
        <v>0</v>
      </c>
      <c r="R18" s="469">
        <v>0</v>
      </c>
      <c r="S18" s="469">
        <v>0</v>
      </c>
      <c r="T18" s="469">
        <v>0</v>
      </c>
      <c r="U18" s="48"/>
      <c r="V18" s="137"/>
      <c r="W18" s="137"/>
      <c r="X18" s="137"/>
      <c r="Y18" s="137"/>
    </row>
    <row r="19" spans="1:25" x14ac:dyDescent="0.2">
      <c r="A19" s="47"/>
      <c r="B19" s="83" t="s">
        <v>262</v>
      </c>
      <c r="C19" s="414">
        <v>4125.7035880000003</v>
      </c>
      <c r="D19" s="389">
        <v>96.772714312951962</v>
      </c>
      <c r="E19" s="414">
        <v>35.509174399999999</v>
      </c>
      <c r="F19" s="389">
        <v>0.83290501035868103</v>
      </c>
      <c r="G19" s="414">
        <v>20.691488</v>
      </c>
      <c r="H19" s="389">
        <v>0.48534060051186445</v>
      </c>
      <c r="I19" s="481">
        <v>0</v>
      </c>
      <c r="J19" s="481">
        <v>0</v>
      </c>
      <c r="K19" s="414">
        <v>5.5896447</v>
      </c>
      <c r="L19" s="389">
        <v>0.13111099188931991</v>
      </c>
      <c r="M19" s="414">
        <v>75.798312100000004</v>
      </c>
      <c r="N19" s="389">
        <v>1.777929084288173</v>
      </c>
      <c r="O19" s="469">
        <v>0</v>
      </c>
      <c r="P19" s="469">
        <v>0</v>
      </c>
      <c r="Q19" s="469">
        <v>0</v>
      </c>
      <c r="R19" s="469">
        <v>0</v>
      </c>
      <c r="S19" s="469">
        <v>0</v>
      </c>
      <c r="T19" s="469">
        <v>0</v>
      </c>
      <c r="U19" s="48"/>
      <c r="V19" s="137"/>
      <c r="W19" s="137"/>
      <c r="X19" s="137"/>
      <c r="Y19" s="137"/>
    </row>
    <row r="20" spans="1:25" x14ac:dyDescent="0.2">
      <c r="A20" s="47"/>
      <c r="B20" s="83" t="s">
        <v>263</v>
      </c>
      <c r="C20" s="414">
        <v>3871.7370805999999</v>
      </c>
      <c r="D20" s="389">
        <v>98.108829826167621</v>
      </c>
      <c r="E20" s="414">
        <v>3.4919075999999998</v>
      </c>
      <c r="F20" s="389">
        <v>8.8484047693654588E-2</v>
      </c>
      <c r="G20" s="414">
        <v>5.9316009999999997</v>
      </c>
      <c r="H20" s="389">
        <v>0.15030525601070582</v>
      </c>
      <c r="I20" s="481">
        <v>0</v>
      </c>
      <c r="J20" s="481">
        <v>0</v>
      </c>
      <c r="K20" s="414">
        <v>22.066789100000001</v>
      </c>
      <c r="L20" s="389">
        <v>0.55916680589435341</v>
      </c>
      <c r="M20" s="414">
        <v>43.142268000000001</v>
      </c>
      <c r="N20" s="389">
        <v>1.0932140642336667</v>
      </c>
      <c r="O20" s="469">
        <v>0</v>
      </c>
      <c r="P20" s="469">
        <v>0</v>
      </c>
      <c r="Q20" s="469">
        <v>0</v>
      </c>
      <c r="R20" s="469">
        <v>0</v>
      </c>
      <c r="S20" s="469">
        <v>0</v>
      </c>
      <c r="T20" s="469">
        <v>0</v>
      </c>
      <c r="U20" s="48"/>
      <c r="V20" s="137"/>
      <c r="W20" s="137"/>
      <c r="X20" s="137"/>
      <c r="Y20" s="137"/>
    </row>
    <row r="21" spans="1:25" x14ac:dyDescent="0.2">
      <c r="A21" s="47"/>
      <c r="B21" s="83" t="s">
        <v>264</v>
      </c>
      <c r="C21" s="414">
        <v>35843.504670000002</v>
      </c>
      <c r="D21" s="389">
        <v>94.53107661407455</v>
      </c>
      <c r="E21" s="414">
        <v>766.34085149999999</v>
      </c>
      <c r="F21" s="389">
        <v>2.0210921452185557</v>
      </c>
      <c r="G21" s="414">
        <v>232.02533030000001</v>
      </c>
      <c r="H21" s="389">
        <v>0.61192688820278951</v>
      </c>
      <c r="I21" s="414">
        <v>73.492839599999996</v>
      </c>
      <c r="J21" s="389">
        <v>0.19382471984186952</v>
      </c>
      <c r="K21" s="414">
        <v>356.59227279999999</v>
      </c>
      <c r="L21" s="389">
        <v>0.94045076703275876</v>
      </c>
      <c r="M21" s="414">
        <v>645.20943139999997</v>
      </c>
      <c r="N21" s="389">
        <v>1.7016288656294745</v>
      </c>
      <c r="O21" s="469">
        <v>0</v>
      </c>
      <c r="P21" s="469">
        <v>0</v>
      </c>
      <c r="Q21" s="469">
        <v>0</v>
      </c>
      <c r="R21" s="469">
        <v>0</v>
      </c>
      <c r="S21" s="469">
        <v>0</v>
      </c>
      <c r="T21" s="469">
        <v>0</v>
      </c>
      <c r="U21" s="48"/>
      <c r="V21" s="137"/>
      <c r="W21" s="137"/>
      <c r="X21" s="137"/>
      <c r="Y21" s="137"/>
    </row>
    <row r="22" spans="1:25" x14ac:dyDescent="0.2">
      <c r="A22" s="47"/>
      <c r="B22" s="83" t="s">
        <v>265</v>
      </c>
      <c r="C22" s="414">
        <v>20575.8698984</v>
      </c>
      <c r="D22" s="389">
        <v>97.77855507375547</v>
      </c>
      <c r="E22" s="414">
        <v>135.31634740000001</v>
      </c>
      <c r="F22" s="389">
        <v>0.64303657594856722</v>
      </c>
      <c r="G22" s="414">
        <v>21.9727952</v>
      </c>
      <c r="H22" s="389">
        <v>0.10441688133703726</v>
      </c>
      <c r="I22" s="414">
        <v>42.332879599999998</v>
      </c>
      <c r="J22" s="389">
        <v>0.20117000252422526</v>
      </c>
      <c r="K22" s="414">
        <v>33.776134200000001</v>
      </c>
      <c r="L22" s="389">
        <v>0.16050750779241987</v>
      </c>
      <c r="M22" s="414">
        <v>234.0679639</v>
      </c>
      <c r="N22" s="389">
        <v>1.1123139586422861</v>
      </c>
      <c r="O22" s="469">
        <v>0</v>
      </c>
      <c r="P22" s="469">
        <v>0</v>
      </c>
      <c r="Q22" s="469">
        <v>0</v>
      </c>
      <c r="R22" s="469">
        <v>0</v>
      </c>
      <c r="S22" s="469">
        <v>0</v>
      </c>
      <c r="T22" s="469">
        <v>0</v>
      </c>
      <c r="U22" s="48"/>
      <c r="V22" s="137"/>
      <c r="W22" s="137"/>
      <c r="X22" s="137"/>
      <c r="Y22" s="137"/>
    </row>
    <row r="23" spans="1:25" x14ac:dyDescent="0.2">
      <c r="A23" s="47"/>
      <c r="B23" s="83" t="s">
        <v>266</v>
      </c>
      <c r="C23" s="414">
        <v>37578.077052100001</v>
      </c>
      <c r="D23" s="389">
        <v>99.757598722377978</v>
      </c>
      <c r="E23" s="414">
        <v>30.073097700000002</v>
      </c>
      <c r="F23" s="389">
        <v>7.9834314260841518E-2</v>
      </c>
      <c r="G23" s="481">
        <v>0</v>
      </c>
      <c r="H23" s="481">
        <v>0</v>
      </c>
      <c r="I23" s="481">
        <v>0</v>
      </c>
      <c r="J23" s="481">
        <v>0</v>
      </c>
      <c r="K23" s="469">
        <v>0</v>
      </c>
      <c r="L23" s="469">
        <v>0</v>
      </c>
      <c r="M23" s="414">
        <v>61.237980399999998</v>
      </c>
      <c r="N23" s="389">
        <v>0.16256696336117224</v>
      </c>
      <c r="O23" s="469">
        <v>0</v>
      </c>
      <c r="P23" s="469">
        <v>0</v>
      </c>
      <c r="Q23" s="469">
        <v>0</v>
      </c>
      <c r="R23" s="469">
        <v>0</v>
      </c>
      <c r="S23" s="469">
        <v>0</v>
      </c>
      <c r="T23" s="469">
        <v>0</v>
      </c>
      <c r="U23" s="48"/>
      <c r="V23" s="137"/>
      <c r="W23" s="137"/>
      <c r="X23" s="137"/>
      <c r="Y23" s="137"/>
    </row>
    <row r="24" spans="1:25" x14ac:dyDescent="0.2">
      <c r="A24" s="47"/>
      <c r="B24" s="83" t="s">
        <v>267</v>
      </c>
      <c r="C24" s="414">
        <v>2254.8895830000001</v>
      </c>
      <c r="D24" s="389">
        <v>89.984198714079213</v>
      </c>
      <c r="E24" s="414">
        <v>151.6695708</v>
      </c>
      <c r="F24" s="389">
        <v>6.052564569298605</v>
      </c>
      <c r="G24" s="414">
        <v>29.749944500000002</v>
      </c>
      <c r="H24" s="389">
        <v>1.1872088716908262</v>
      </c>
      <c r="I24" s="481">
        <v>0</v>
      </c>
      <c r="J24" s="481">
        <v>0</v>
      </c>
      <c r="K24" s="414">
        <v>20.562951399999999</v>
      </c>
      <c r="L24" s="389">
        <v>0.82059038228549619</v>
      </c>
      <c r="M24" s="414">
        <v>49.000776000000002</v>
      </c>
      <c r="N24" s="389">
        <v>1.9554374626458519</v>
      </c>
      <c r="O24" s="469">
        <v>0</v>
      </c>
      <c r="P24" s="469">
        <v>0</v>
      </c>
      <c r="Q24" s="469">
        <v>0</v>
      </c>
      <c r="R24" s="469">
        <v>0</v>
      </c>
      <c r="S24" s="469">
        <v>0</v>
      </c>
      <c r="T24" s="469">
        <v>0</v>
      </c>
      <c r="U24" s="48"/>
      <c r="V24" s="137"/>
      <c r="W24" s="137"/>
      <c r="X24" s="137"/>
      <c r="Y24" s="137"/>
    </row>
    <row r="25" spans="1:25" x14ac:dyDescent="0.2">
      <c r="A25" s="47"/>
      <c r="B25" s="83" t="s">
        <v>362</v>
      </c>
      <c r="C25" s="414">
        <v>652</v>
      </c>
      <c r="D25" s="389">
        <v>98.638426626323749</v>
      </c>
      <c r="E25" s="414">
        <v>2</v>
      </c>
      <c r="F25" s="389">
        <v>0.30257186081694404</v>
      </c>
      <c r="G25" s="481">
        <v>0</v>
      </c>
      <c r="H25" s="481">
        <v>0</v>
      </c>
      <c r="I25" s="481">
        <v>0</v>
      </c>
      <c r="J25" s="481">
        <v>0</v>
      </c>
      <c r="K25" s="520">
        <v>0</v>
      </c>
      <c r="L25" s="520">
        <v>0</v>
      </c>
      <c r="M25" s="414">
        <v>7</v>
      </c>
      <c r="N25" s="389">
        <v>1.059001512859304</v>
      </c>
      <c r="O25" s="469">
        <v>0</v>
      </c>
      <c r="P25" s="469">
        <v>0</v>
      </c>
      <c r="Q25" s="469">
        <v>0</v>
      </c>
      <c r="R25" s="469">
        <v>0</v>
      </c>
      <c r="S25" s="469">
        <v>0</v>
      </c>
      <c r="T25" s="469">
        <v>0</v>
      </c>
      <c r="U25" s="48"/>
      <c r="V25" s="137"/>
      <c r="W25" s="137"/>
      <c r="X25" s="137"/>
      <c r="Y25" s="137"/>
    </row>
    <row r="26" spans="1:25" x14ac:dyDescent="0.2">
      <c r="A26" s="47"/>
      <c r="B26" s="83" t="s">
        <v>284</v>
      </c>
      <c r="C26" s="414">
        <v>3814.4670120999999</v>
      </c>
      <c r="D26" s="389">
        <v>99.457532053201163</v>
      </c>
      <c r="E26" s="481">
        <v>0</v>
      </c>
      <c r="F26" s="481">
        <v>0</v>
      </c>
      <c r="G26" s="414">
        <v>4.2820742999999997</v>
      </c>
      <c r="H26" s="389">
        <v>0.11164981650004474</v>
      </c>
      <c r="I26" s="481">
        <v>0</v>
      </c>
      <c r="J26" s="481">
        <v>0</v>
      </c>
      <c r="K26" s="469">
        <v>0</v>
      </c>
      <c r="L26" s="469">
        <v>0</v>
      </c>
      <c r="M26" s="414">
        <v>16.523047699999999</v>
      </c>
      <c r="N26" s="389">
        <v>0.43081813029878679</v>
      </c>
      <c r="O26" s="469">
        <v>0</v>
      </c>
      <c r="P26" s="469">
        <v>0</v>
      </c>
      <c r="Q26" s="469">
        <v>0</v>
      </c>
      <c r="R26" s="469">
        <v>0</v>
      </c>
      <c r="S26" s="469">
        <v>0</v>
      </c>
      <c r="T26" s="469">
        <v>0</v>
      </c>
      <c r="U26" s="48"/>
      <c r="V26" s="137"/>
      <c r="W26" s="137"/>
      <c r="X26" s="137"/>
      <c r="Y26" s="137"/>
    </row>
    <row r="27" spans="1:25" x14ac:dyDescent="0.2">
      <c r="A27" s="47"/>
      <c r="B27" s="83" t="s">
        <v>271</v>
      </c>
      <c r="C27" s="414">
        <v>21837.768533099999</v>
      </c>
      <c r="D27" s="389">
        <v>98.458110414007251</v>
      </c>
      <c r="E27" s="414">
        <v>18.563497699999999</v>
      </c>
      <c r="F27" s="389">
        <v>8.3695680877212464E-2</v>
      </c>
      <c r="G27" s="414">
        <v>129.06555</v>
      </c>
      <c r="H27" s="389">
        <v>0.58190699078449581</v>
      </c>
      <c r="I27" s="481">
        <v>0</v>
      </c>
      <c r="J27" s="481">
        <v>0</v>
      </c>
      <c r="K27" s="414">
        <v>20.851508800000001</v>
      </c>
      <c r="L27" s="389">
        <v>9.4011444100493391E-2</v>
      </c>
      <c r="M27" s="414">
        <v>173.50678959999999</v>
      </c>
      <c r="N27" s="389">
        <v>0.78227547023055066</v>
      </c>
      <c r="O27" s="469">
        <v>0</v>
      </c>
      <c r="P27" s="469">
        <v>0</v>
      </c>
      <c r="Q27" s="469">
        <v>0</v>
      </c>
      <c r="R27" s="469">
        <v>0</v>
      </c>
      <c r="S27" s="469">
        <v>0</v>
      </c>
      <c r="T27" s="469">
        <v>0</v>
      </c>
      <c r="U27" s="48"/>
      <c r="V27" s="137"/>
      <c r="W27" s="137"/>
      <c r="X27" s="137"/>
      <c r="Y27" s="137"/>
    </row>
    <row r="28" spans="1:25" x14ac:dyDescent="0.2">
      <c r="A28" s="47"/>
      <c r="B28" s="83" t="s">
        <v>272</v>
      </c>
      <c r="C28" s="414">
        <v>24257.348381</v>
      </c>
      <c r="D28" s="389">
        <v>99.166524630739943</v>
      </c>
      <c r="E28" s="414">
        <v>39.149428100000002</v>
      </c>
      <c r="F28" s="389">
        <v>0.16004687177593258</v>
      </c>
      <c r="G28" s="481">
        <v>0</v>
      </c>
      <c r="H28" s="481">
        <v>0</v>
      </c>
      <c r="I28" s="481">
        <v>0</v>
      </c>
      <c r="J28" s="481">
        <v>0</v>
      </c>
      <c r="K28" s="414">
        <v>12.9598116</v>
      </c>
      <c r="L28" s="389">
        <v>5.298103717089659E-2</v>
      </c>
      <c r="M28" s="414">
        <v>151.76905970000001</v>
      </c>
      <c r="N28" s="389">
        <v>0.62044746031321363</v>
      </c>
      <c r="O28" s="469">
        <v>0</v>
      </c>
      <c r="P28" s="469">
        <v>0</v>
      </c>
      <c r="Q28" s="469">
        <v>0</v>
      </c>
      <c r="R28" s="469">
        <v>0</v>
      </c>
      <c r="S28" s="469">
        <v>0</v>
      </c>
      <c r="T28" s="469">
        <v>0</v>
      </c>
      <c r="U28" s="48"/>
      <c r="V28" s="137"/>
      <c r="W28" s="137"/>
      <c r="X28" s="137"/>
      <c r="Y28" s="137"/>
    </row>
    <row r="29" spans="1:25" x14ac:dyDescent="0.2">
      <c r="A29" s="47"/>
      <c r="B29" s="83" t="s">
        <v>363</v>
      </c>
      <c r="C29" s="414">
        <v>1657.1289784999999</v>
      </c>
      <c r="D29" s="389">
        <v>95.378584395139157</v>
      </c>
      <c r="E29" s="414">
        <v>73.327258400000005</v>
      </c>
      <c r="F29" s="389">
        <v>4.2204621333091827</v>
      </c>
      <c r="G29" s="481">
        <v>0</v>
      </c>
      <c r="H29" s="481">
        <v>0</v>
      </c>
      <c r="I29" s="481">
        <v>0</v>
      </c>
      <c r="J29" s="481">
        <v>0</v>
      </c>
      <c r="K29" s="414">
        <v>5.0260296999999996</v>
      </c>
      <c r="L29" s="389">
        <v>0.28928080079068264</v>
      </c>
      <c r="M29" s="414">
        <v>1.9402261000000001</v>
      </c>
      <c r="N29" s="389">
        <v>0.11167267076097524</v>
      </c>
      <c r="O29" s="469">
        <v>0</v>
      </c>
      <c r="P29" s="469">
        <v>0</v>
      </c>
      <c r="Q29" s="469">
        <v>0</v>
      </c>
      <c r="R29" s="469">
        <v>0</v>
      </c>
      <c r="S29" s="469">
        <v>0</v>
      </c>
      <c r="T29" s="469">
        <v>0</v>
      </c>
      <c r="U29" s="48"/>
      <c r="V29" s="137"/>
      <c r="W29" s="137"/>
      <c r="X29" s="137"/>
      <c r="Y29" s="137"/>
    </row>
    <row r="30" spans="1:25" x14ac:dyDescent="0.2">
      <c r="A30" s="47"/>
      <c r="B30" s="83" t="s">
        <v>364</v>
      </c>
      <c r="C30" s="414">
        <v>894</v>
      </c>
      <c r="D30" s="389">
        <v>95.614973262032095</v>
      </c>
      <c r="E30" s="414">
        <v>25</v>
      </c>
      <c r="F30" s="389">
        <v>2.6737967914438503</v>
      </c>
      <c r="G30" s="414">
        <v>1</v>
      </c>
      <c r="H30" s="389">
        <v>0.10695187165775401</v>
      </c>
      <c r="I30" s="414">
        <v>1</v>
      </c>
      <c r="J30" s="389">
        <v>0.10695187165775401</v>
      </c>
      <c r="K30" s="414">
        <v>2</v>
      </c>
      <c r="L30" s="389">
        <v>0.21390374331550802</v>
      </c>
      <c r="M30" s="414">
        <v>12</v>
      </c>
      <c r="N30" s="389">
        <v>1.2834224598930482</v>
      </c>
      <c r="O30" s="469">
        <v>0</v>
      </c>
      <c r="P30" s="469">
        <v>0</v>
      </c>
      <c r="Q30" s="469">
        <v>0</v>
      </c>
      <c r="R30" s="469">
        <v>0</v>
      </c>
      <c r="S30" s="469">
        <v>0</v>
      </c>
      <c r="T30" s="469">
        <v>0</v>
      </c>
      <c r="U30" s="48"/>
      <c r="V30" s="137"/>
      <c r="W30" s="137"/>
      <c r="X30" s="137"/>
      <c r="Y30" s="137"/>
    </row>
    <row r="31" spans="1:25" x14ac:dyDescent="0.2">
      <c r="A31" s="47"/>
      <c r="B31" s="83" t="s">
        <v>274</v>
      </c>
      <c r="C31" s="414">
        <v>7455.5605679999999</v>
      </c>
      <c r="D31" s="389">
        <v>97.766026512691411</v>
      </c>
      <c r="E31" s="414">
        <v>7.9878017000000003</v>
      </c>
      <c r="F31" s="389">
        <v>0.10474539448209624</v>
      </c>
      <c r="G31" s="414">
        <v>26.605216299999999</v>
      </c>
      <c r="H31" s="389">
        <v>0.34887870045960162</v>
      </c>
      <c r="I31" s="414">
        <v>6.4569058000000004</v>
      </c>
      <c r="J31" s="389">
        <v>8.4670497660793861E-2</v>
      </c>
      <c r="K31" s="414">
        <v>8.4548717</v>
      </c>
      <c r="L31" s="389">
        <v>0.11087016237671643</v>
      </c>
      <c r="M31" s="414">
        <v>120.856272</v>
      </c>
      <c r="N31" s="389">
        <v>1.5848087323293871</v>
      </c>
      <c r="O31" s="469">
        <v>0</v>
      </c>
      <c r="P31" s="469">
        <v>0</v>
      </c>
      <c r="Q31" s="469">
        <v>0</v>
      </c>
      <c r="R31" s="469">
        <v>0</v>
      </c>
      <c r="S31" s="469">
        <v>0</v>
      </c>
      <c r="T31" s="469">
        <v>0</v>
      </c>
      <c r="U31" s="48"/>
      <c r="V31" s="137"/>
      <c r="W31" s="137"/>
      <c r="X31" s="137"/>
      <c r="Y31" s="137"/>
    </row>
    <row r="32" spans="1:25" x14ac:dyDescent="0.2">
      <c r="A32" s="47"/>
      <c r="B32" s="83" t="s">
        <v>275</v>
      </c>
      <c r="C32" s="414">
        <v>151391.1199741</v>
      </c>
      <c r="D32" s="389">
        <v>96.423318832595015</v>
      </c>
      <c r="E32" s="414">
        <v>306.76703939999999</v>
      </c>
      <c r="F32" s="389">
        <v>0.19538461735706755</v>
      </c>
      <c r="G32" s="414">
        <v>137.9878186</v>
      </c>
      <c r="H32" s="389">
        <v>8.788655127300958E-2</v>
      </c>
      <c r="I32" s="481">
        <v>0</v>
      </c>
      <c r="J32" s="481">
        <v>0</v>
      </c>
      <c r="K32" s="414">
        <v>2595.7692124</v>
      </c>
      <c r="L32" s="389">
        <v>1.6532850964171435</v>
      </c>
      <c r="M32" s="414">
        <v>1820.8220687</v>
      </c>
      <c r="N32" s="389">
        <v>1.1597094129280621</v>
      </c>
      <c r="O32" s="469">
        <v>0</v>
      </c>
      <c r="P32" s="469">
        <v>0</v>
      </c>
      <c r="Q32" s="414">
        <v>754.28475060000005</v>
      </c>
      <c r="R32" s="389">
        <v>0.48041548942970352</v>
      </c>
      <c r="S32" s="469">
        <v>0</v>
      </c>
      <c r="T32" s="469">
        <v>0</v>
      </c>
      <c r="U32" s="48"/>
      <c r="V32" s="137"/>
      <c r="W32" s="137"/>
      <c r="X32" s="137"/>
      <c r="Y32" s="137"/>
    </row>
    <row r="33" spans="1:25" x14ac:dyDescent="0.2">
      <c r="A33" s="47"/>
      <c r="B33" s="83" t="s">
        <v>276</v>
      </c>
      <c r="C33" s="414">
        <v>5413.1228674000004</v>
      </c>
      <c r="D33" s="389">
        <v>97.028129203846589</v>
      </c>
      <c r="E33" s="414">
        <v>68.417431199999996</v>
      </c>
      <c r="F33" s="389">
        <v>1.2263559348057824</v>
      </c>
      <c r="G33" s="414">
        <v>15.8987053</v>
      </c>
      <c r="H33" s="389">
        <v>0.28497812996497224</v>
      </c>
      <c r="I33" s="414">
        <v>4.6461800000000002</v>
      </c>
      <c r="J33" s="389">
        <v>8.328097558237367E-2</v>
      </c>
      <c r="K33" s="414">
        <v>32.395190300000003</v>
      </c>
      <c r="L33" s="389">
        <v>0.58067122934553728</v>
      </c>
      <c r="M33" s="414">
        <v>44.440823000000002</v>
      </c>
      <c r="N33" s="389">
        <v>0.79658452645476274</v>
      </c>
      <c r="O33" s="469">
        <v>0</v>
      </c>
      <c r="P33" s="469">
        <v>0</v>
      </c>
      <c r="Q33" s="469">
        <v>0</v>
      </c>
      <c r="R33" s="469">
        <v>0</v>
      </c>
      <c r="S33" s="469">
        <v>0</v>
      </c>
      <c r="T33" s="469">
        <v>0</v>
      </c>
      <c r="U33" s="48"/>
      <c r="V33" s="137"/>
      <c r="W33" s="137"/>
      <c r="X33" s="137"/>
      <c r="Y33" s="137"/>
    </row>
    <row r="34" spans="1:25" x14ac:dyDescent="0.2">
      <c r="A34" s="47"/>
      <c r="B34" s="83" t="s">
        <v>286</v>
      </c>
      <c r="C34" s="414">
        <v>2077.0719565999998</v>
      </c>
      <c r="D34" s="389">
        <v>99.72127386970044</v>
      </c>
      <c r="E34" s="414">
        <v>2.8024444000000002</v>
      </c>
      <c r="F34" s="389">
        <v>0.13454677129937637</v>
      </c>
      <c r="G34" s="414">
        <v>3.0030793999999998</v>
      </c>
      <c r="H34" s="389">
        <v>0.14417935900018869</v>
      </c>
      <c r="I34" s="481">
        <v>0</v>
      </c>
      <c r="J34" s="481">
        <v>0</v>
      </c>
      <c r="K34" s="469">
        <v>0</v>
      </c>
      <c r="L34" s="469">
        <v>0</v>
      </c>
      <c r="M34" s="469">
        <v>0</v>
      </c>
      <c r="N34" s="469">
        <v>0</v>
      </c>
      <c r="O34" s="469">
        <v>0</v>
      </c>
      <c r="P34" s="469">
        <v>0</v>
      </c>
      <c r="Q34" s="469">
        <v>0</v>
      </c>
      <c r="R34" s="469">
        <v>0</v>
      </c>
      <c r="S34" s="469">
        <v>0</v>
      </c>
      <c r="T34" s="469">
        <v>0</v>
      </c>
      <c r="U34" s="48"/>
      <c r="V34" s="137"/>
      <c r="W34" s="137"/>
      <c r="X34" s="137"/>
      <c r="Y34" s="137"/>
    </row>
    <row r="35" spans="1:25" x14ac:dyDescent="0.2">
      <c r="A35" s="47"/>
      <c r="B35" s="83" t="s">
        <v>365</v>
      </c>
      <c r="C35" s="414">
        <v>482</v>
      </c>
      <c r="D35" s="389">
        <v>96.207584830339314</v>
      </c>
      <c r="E35" s="414">
        <v>4</v>
      </c>
      <c r="F35" s="389">
        <v>0.79840319361277434</v>
      </c>
      <c r="G35" s="414">
        <v>1</v>
      </c>
      <c r="H35" s="389">
        <v>0.19960079840319359</v>
      </c>
      <c r="I35" s="414">
        <v>1</v>
      </c>
      <c r="J35" s="389">
        <v>0.19960079840319359</v>
      </c>
      <c r="K35" s="414">
        <v>1</v>
      </c>
      <c r="L35" s="389">
        <v>0.19960079840319359</v>
      </c>
      <c r="M35" s="414">
        <v>12</v>
      </c>
      <c r="N35" s="389">
        <v>2.3952095808383236</v>
      </c>
      <c r="O35" s="469">
        <v>0</v>
      </c>
      <c r="P35" s="469">
        <v>0</v>
      </c>
      <c r="Q35" s="469">
        <v>0</v>
      </c>
      <c r="R35" s="469">
        <v>0</v>
      </c>
      <c r="S35" s="469">
        <v>0</v>
      </c>
      <c r="T35" s="469">
        <v>0</v>
      </c>
      <c r="U35" s="48"/>
      <c r="V35" s="137"/>
      <c r="W35" s="137"/>
      <c r="X35" s="137"/>
      <c r="Y35" s="137"/>
    </row>
    <row r="36" spans="1:25" x14ac:dyDescent="0.2">
      <c r="A36" s="47"/>
      <c r="B36" s="83" t="s">
        <v>287</v>
      </c>
      <c r="C36" s="414">
        <v>4413.5579648000003</v>
      </c>
      <c r="D36" s="389">
        <v>99.88499098520623</v>
      </c>
      <c r="E36" s="481">
        <v>0</v>
      </c>
      <c r="F36" s="481">
        <v>0</v>
      </c>
      <c r="G36" s="481">
        <v>0</v>
      </c>
      <c r="H36" s="481">
        <v>0</v>
      </c>
      <c r="I36" s="481">
        <v>0</v>
      </c>
      <c r="J36" s="481">
        <v>0</v>
      </c>
      <c r="K36" s="481">
        <v>0</v>
      </c>
      <c r="L36" s="481">
        <v>0</v>
      </c>
      <c r="M36" s="414">
        <v>5.0818341</v>
      </c>
      <c r="N36" s="389">
        <v>0.11500901479376296</v>
      </c>
      <c r="O36" s="469">
        <v>0</v>
      </c>
      <c r="P36" s="469">
        <v>0</v>
      </c>
      <c r="Q36" s="469">
        <v>0</v>
      </c>
      <c r="R36" s="469">
        <v>0</v>
      </c>
      <c r="S36" s="469">
        <v>0</v>
      </c>
      <c r="T36" s="469">
        <v>0</v>
      </c>
      <c r="U36" s="48"/>
      <c r="V36" s="137"/>
      <c r="W36" s="137"/>
      <c r="X36" s="137"/>
      <c r="Y36" s="137"/>
    </row>
    <row r="37" spans="1:25" x14ac:dyDescent="0.2">
      <c r="A37" s="47"/>
      <c r="B37" s="83" t="s">
        <v>366</v>
      </c>
      <c r="C37" s="414">
        <v>234</v>
      </c>
      <c r="D37" s="389">
        <v>96.296296296296291</v>
      </c>
      <c r="E37" s="414">
        <v>2</v>
      </c>
      <c r="F37" s="389">
        <v>0.82304526748971196</v>
      </c>
      <c r="G37" s="414">
        <v>1</v>
      </c>
      <c r="H37" s="389">
        <v>0.41152263374485598</v>
      </c>
      <c r="I37" s="481">
        <v>0</v>
      </c>
      <c r="J37" s="481">
        <v>0</v>
      </c>
      <c r="K37" s="414">
        <v>1</v>
      </c>
      <c r="L37" s="389">
        <v>0.41152263374485598</v>
      </c>
      <c r="M37" s="414">
        <v>5</v>
      </c>
      <c r="N37" s="389">
        <v>2.0576131687242798</v>
      </c>
      <c r="O37" s="469">
        <v>0</v>
      </c>
      <c r="P37" s="469">
        <v>0</v>
      </c>
      <c r="Q37" s="469">
        <v>0</v>
      </c>
      <c r="R37" s="469">
        <v>0</v>
      </c>
      <c r="S37" s="469">
        <v>0</v>
      </c>
      <c r="T37" s="469">
        <v>0</v>
      </c>
      <c r="U37" s="48"/>
      <c r="V37" s="137"/>
      <c r="W37" s="137"/>
      <c r="X37" s="137"/>
      <c r="Y37" s="137"/>
    </row>
    <row r="38" spans="1:25" x14ac:dyDescent="0.2">
      <c r="A38" s="47"/>
      <c r="B38" s="83" t="s">
        <v>288</v>
      </c>
      <c r="C38" s="468">
        <v>2867.8798366999999</v>
      </c>
      <c r="D38" s="459">
        <v>98.742775647960485</v>
      </c>
      <c r="E38" s="468">
        <v>6.1094843000000001</v>
      </c>
      <c r="F38" s="459">
        <v>0.21035310818803421</v>
      </c>
      <c r="G38" s="468">
        <v>25.310389099999998</v>
      </c>
      <c r="H38" s="459">
        <v>0.87145146058130329</v>
      </c>
      <c r="I38" s="481">
        <v>0</v>
      </c>
      <c r="J38" s="481">
        <v>0</v>
      </c>
      <c r="K38" s="481">
        <v>0</v>
      </c>
      <c r="L38" s="481">
        <v>0</v>
      </c>
      <c r="M38" s="468">
        <v>5.0948827000000003</v>
      </c>
      <c r="N38" s="459">
        <v>0.17541978327015978</v>
      </c>
      <c r="O38" s="469">
        <v>0</v>
      </c>
      <c r="P38" s="469">
        <v>0</v>
      </c>
      <c r="Q38" s="469">
        <v>0</v>
      </c>
      <c r="R38" s="469">
        <v>0</v>
      </c>
      <c r="S38" s="469">
        <v>0</v>
      </c>
      <c r="T38" s="469">
        <v>0</v>
      </c>
      <c r="U38" s="48"/>
      <c r="V38" s="213">
        <v>96839.53718528006</v>
      </c>
      <c r="W38" s="213">
        <f t="shared" ref="W38:W49" si="0">C38+E38+G38+I38+K38+M38+O38+Q38+S38</f>
        <v>2904.3945928000003</v>
      </c>
      <c r="X38" s="174">
        <f t="shared" ref="X38:X49" si="1">D38+F38+H38+J38+L38+N38+P38+R38+T38</f>
        <v>99.999999999999972</v>
      </c>
      <c r="Y38" s="137"/>
    </row>
    <row r="39" spans="1:25" x14ac:dyDescent="0.2">
      <c r="A39" s="47"/>
      <c r="B39" s="84" t="s">
        <v>289</v>
      </c>
      <c r="C39" s="468">
        <v>4049.2433148999999</v>
      </c>
      <c r="D39" s="459">
        <v>93.168273980139716</v>
      </c>
      <c r="E39" s="468">
        <v>82.683223299999995</v>
      </c>
      <c r="F39" s="443">
        <v>1.9024426548113511</v>
      </c>
      <c r="G39" s="468">
        <v>19.4443728</v>
      </c>
      <c r="H39" s="459">
        <v>0.44739189807049562</v>
      </c>
      <c r="I39" s="481">
        <v>0</v>
      </c>
      <c r="J39" s="481">
        <v>0</v>
      </c>
      <c r="K39" s="481">
        <v>0</v>
      </c>
      <c r="L39" s="481">
        <v>0</v>
      </c>
      <c r="M39" s="468">
        <v>194.79022509999999</v>
      </c>
      <c r="N39" s="459">
        <v>4.4818914669784613</v>
      </c>
      <c r="O39" s="469">
        <v>0</v>
      </c>
      <c r="P39" s="469">
        <v>0</v>
      </c>
      <c r="Q39" s="469">
        <v>0</v>
      </c>
      <c r="R39" s="469">
        <v>0</v>
      </c>
      <c r="S39" s="469">
        <v>0</v>
      </c>
      <c r="T39" s="469">
        <v>0</v>
      </c>
      <c r="U39" s="48"/>
      <c r="V39" s="213">
        <v>222457.85471775301</v>
      </c>
      <c r="W39" s="213">
        <f t="shared" si="0"/>
        <v>4346.1611360999987</v>
      </c>
      <c r="X39" s="174">
        <f t="shared" si="1"/>
        <v>100.00000000000003</v>
      </c>
      <c r="Y39" s="137"/>
    </row>
    <row r="40" spans="1:25" x14ac:dyDescent="0.2">
      <c r="A40" s="47"/>
      <c r="B40" s="83" t="s">
        <v>279</v>
      </c>
      <c r="C40" s="468">
        <v>32632.992792699999</v>
      </c>
      <c r="D40" s="459">
        <v>98.058309436110193</v>
      </c>
      <c r="E40" s="468">
        <v>467.13933059999999</v>
      </c>
      <c r="F40" s="459">
        <v>1.4036988063196945</v>
      </c>
      <c r="G40" s="481">
        <v>0</v>
      </c>
      <c r="H40" s="481">
        <v>0</v>
      </c>
      <c r="I40" s="468">
        <v>37.030572200000002</v>
      </c>
      <c r="J40" s="459">
        <v>0.11127251890289723</v>
      </c>
      <c r="K40" s="468">
        <v>46.851975899999999</v>
      </c>
      <c r="L40" s="459">
        <v>0.14078468314812687</v>
      </c>
      <c r="M40" s="468">
        <v>95.156650600000006</v>
      </c>
      <c r="N40" s="459">
        <v>0.28593455551909858</v>
      </c>
      <c r="O40" s="469">
        <v>0</v>
      </c>
      <c r="P40" s="469">
        <v>0</v>
      </c>
      <c r="Q40" s="469">
        <v>0</v>
      </c>
      <c r="R40" s="469">
        <v>0</v>
      </c>
      <c r="S40" s="469">
        <v>0</v>
      </c>
      <c r="T40" s="469">
        <v>0</v>
      </c>
      <c r="U40" s="48"/>
      <c r="V40" s="213">
        <v>58400.154378324907</v>
      </c>
      <c r="W40" s="213">
        <f t="shared" si="0"/>
        <v>33279.171321999995</v>
      </c>
      <c r="X40" s="174">
        <f t="shared" si="1"/>
        <v>100.00000000000001</v>
      </c>
      <c r="Y40" s="137"/>
    </row>
    <row r="41" spans="1:25" x14ac:dyDescent="0.2">
      <c r="A41" s="47"/>
      <c r="B41" s="83"/>
      <c r="C41" s="352"/>
      <c r="D41" s="353"/>
      <c r="E41" s="352"/>
      <c r="F41" s="353"/>
      <c r="G41" s="352"/>
      <c r="H41" s="354"/>
      <c r="I41" s="352"/>
      <c r="J41" s="355"/>
      <c r="K41" s="352"/>
      <c r="L41" s="356"/>
      <c r="M41" s="352"/>
      <c r="N41" s="356"/>
      <c r="O41" s="352"/>
      <c r="P41" s="352"/>
      <c r="Q41" s="352"/>
      <c r="R41" s="336"/>
      <c r="S41" s="352"/>
      <c r="T41" s="347"/>
      <c r="U41" s="48"/>
      <c r="V41" s="213">
        <v>141029.17999929894</v>
      </c>
      <c r="W41" s="213">
        <f t="shared" si="0"/>
        <v>0</v>
      </c>
      <c r="X41" s="174">
        <f t="shared" si="1"/>
        <v>0</v>
      </c>
      <c r="Y41" s="137"/>
    </row>
    <row r="42" spans="1:25" ht="15" x14ac:dyDescent="0.2">
      <c r="A42" s="47"/>
      <c r="B42" s="80" t="s">
        <v>280</v>
      </c>
      <c r="C42" s="352"/>
      <c r="D42" s="353"/>
      <c r="E42" s="352"/>
      <c r="F42" s="353"/>
      <c r="G42" s="352"/>
      <c r="H42" s="354"/>
      <c r="I42" s="352"/>
      <c r="J42" s="356"/>
      <c r="K42" s="352"/>
      <c r="L42" s="356"/>
      <c r="M42" s="352"/>
      <c r="N42" s="356"/>
      <c r="O42" s="352"/>
      <c r="P42" s="352"/>
      <c r="Q42" s="352"/>
      <c r="R42" s="336"/>
      <c r="S42" s="352"/>
      <c r="T42" s="348"/>
      <c r="U42" s="48"/>
      <c r="V42" s="213">
        <v>388559.83322918398</v>
      </c>
      <c r="W42" s="213">
        <f t="shared" si="0"/>
        <v>0</v>
      </c>
      <c r="X42" s="174">
        <f t="shared" si="1"/>
        <v>0</v>
      </c>
      <c r="Y42" s="137"/>
    </row>
    <row r="43" spans="1:25" x14ac:dyDescent="0.2">
      <c r="A43" s="47"/>
      <c r="B43" s="82" t="s">
        <v>282</v>
      </c>
      <c r="C43" s="217">
        <v>2259.8097859</v>
      </c>
      <c r="D43" s="263">
        <v>89.726968043533347</v>
      </c>
      <c r="E43" s="217">
        <v>151.8780075</v>
      </c>
      <c r="F43" s="263">
        <v>6.0303983151576004</v>
      </c>
      <c r="G43" s="217">
        <v>15.556253</v>
      </c>
      <c r="H43" s="466">
        <v>0.6176694270983597</v>
      </c>
      <c r="I43" s="217">
        <v>44.120133299999999</v>
      </c>
      <c r="J43" s="466">
        <v>1.7518137213964224</v>
      </c>
      <c r="K43" s="217">
        <v>9.4421397999999996</v>
      </c>
      <c r="L43" s="466">
        <v>0.37490526033798888</v>
      </c>
      <c r="M43" s="217">
        <v>37.733908900000003</v>
      </c>
      <c r="N43" s="454">
        <v>1.4982452324762716</v>
      </c>
      <c r="O43" s="217">
        <v>0</v>
      </c>
      <c r="P43" s="217">
        <v>0</v>
      </c>
      <c r="Q43" s="217">
        <v>0</v>
      </c>
      <c r="R43" s="217">
        <v>0</v>
      </c>
      <c r="S43" s="217">
        <v>0</v>
      </c>
      <c r="T43" s="217">
        <v>0</v>
      </c>
      <c r="U43" s="48"/>
      <c r="V43" s="213">
        <v>10106.415363423172</v>
      </c>
      <c r="W43" s="213">
        <f t="shared" si="0"/>
        <v>2518.5402284000002</v>
      </c>
      <c r="X43" s="174">
        <f t="shared" si="1"/>
        <v>99.999999999999972</v>
      </c>
      <c r="Y43" s="137"/>
    </row>
    <row r="44" spans="1:25" x14ac:dyDescent="0.2">
      <c r="A44" s="47"/>
      <c r="B44" s="82" t="s">
        <v>261</v>
      </c>
      <c r="C44" s="217">
        <v>3813.1212598000002</v>
      </c>
      <c r="D44" s="263">
        <v>92.634157268445733</v>
      </c>
      <c r="E44" s="217">
        <v>235.16525970000001</v>
      </c>
      <c r="F44" s="263">
        <v>5.7129931536106664</v>
      </c>
      <c r="G44" s="217">
        <v>31.267661499999999</v>
      </c>
      <c r="H44" s="466">
        <v>0.75960172138859428</v>
      </c>
      <c r="I44" s="217">
        <v>4.1958812999999999</v>
      </c>
      <c r="J44" s="454">
        <v>0.10193274793582542</v>
      </c>
      <c r="K44" s="469">
        <v>0</v>
      </c>
      <c r="L44" s="469">
        <v>0</v>
      </c>
      <c r="M44" s="217">
        <v>32.573087000000001</v>
      </c>
      <c r="N44" s="454">
        <v>0.79131510861918608</v>
      </c>
      <c r="O44" s="217">
        <v>0</v>
      </c>
      <c r="P44" s="217">
        <v>0</v>
      </c>
      <c r="Q44" s="217">
        <v>0</v>
      </c>
      <c r="R44" s="217">
        <v>0</v>
      </c>
      <c r="S44" s="217">
        <v>0</v>
      </c>
      <c r="T44" s="217">
        <v>0</v>
      </c>
      <c r="U44" s="48"/>
      <c r="V44" s="213">
        <v>35013.812698472335</v>
      </c>
      <c r="W44" s="213">
        <f t="shared" si="0"/>
        <v>4116.3231493000003</v>
      </c>
      <c r="X44" s="174">
        <f t="shared" si="1"/>
        <v>100</v>
      </c>
      <c r="Y44" s="137"/>
    </row>
    <row r="45" spans="1:25" x14ac:dyDescent="0.2">
      <c r="A45" s="47"/>
      <c r="B45" s="81" t="s">
        <v>283</v>
      </c>
      <c r="C45" s="217">
        <v>749</v>
      </c>
      <c r="D45" s="263">
        <v>95.171537484116897</v>
      </c>
      <c r="E45" s="217">
        <v>26</v>
      </c>
      <c r="F45" s="263">
        <v>3.3036848792884368</v>
      </c>
      <c r="G45" s="469">
        <v>0</v>
      </c>
      <c r="H45" s="469">
        <v>0</v>
      </c>
      <c r="I45" s="217">
        <v>2</v>
      </c>
      <c r="J45" s="466">
        <v>0.25412960609911056</v>
      </c>
      <c r="K45" s="481">
        <v>5</v>
      </c>
      <c r="L45" s="466">
        <v>0.63532401524777637</v>
      </c>
      <c r="M45" s="217">
        <v>5</v>
      </c>
      <c r="N45" s="466">
        <v>0.63532401524777637</v>
      </c>
      <c r="O45" s="217">
        <v>0</v>
      </c>
      <c r="P45" s="217">
        <v>0</v>
      </c>
      <c r="Q45" s="217">
        <v>0</v>
      </c>
      <c r="R45" s="217">
        <v>0</v>
      </c>
      <c r="S45" s="217">
        <v>0</v>
      </c>
      <c r="T45" s="217">
        <v>0</v>
      </c>
      <c r="U45" s="48"/>
      <c r="V45" s="213">
        <v>75818.581202921487</v>
      </c>
      <c r="W45" s="213">
        <f t="shared" si="0"/>
        <v>787</v>
      </c>
      <c r="X45" s="174">
        <f t="shared" si="1"/>
        <v>100</v>
      </c>
      <c r="Y45" s="137"/>
    </row>
    <row r="46" spans="1:25" x14ac:dyDescent="0.2">
      <c r="A46" s="47"/>
      <c r="B46" s="82" t="s">
        <v>268</v>
      </c>
      <c r="C46" s="217">
        <v>30270.642723600002</v>
      </c>
      <c r="D46" s="263">
        <v>91.735475607025435</v>
      </c>
      <c r="E46" s="217">
        <v>1969.0669576</v>
      </c>
      <c r="F46" s="263">
        <v>5.967276463432567</v>
      </c>
      <c r="G46" s="217">
        <v>212.17937900000001</v>
      </c>
      <c r="H46" s="466">
        <v>0.6430116606474704</v>
      </c>
      <c r="I46" s="217">
        <v>248.54861399999999</v>
      </c>
      <c r="J46" s="466">
        <v>0.75322897914489184</v>
      </c>
      <c r="K46" s="217">
        <v>138.5697078</v>
      </c>
      <c r="L46" s="466">
        <v>0.41993683998817216</v>
      </c>
      <c r="M46" s="217">
        <v>28.6693395</v>
      </c>
      <c r="N46" s="454">
        <v>8.6882710697164967E-2</v>
      </c>
      <c r="O46" s="217">
        <v>28.8942011</v>
      </c>
      <c r="P46" s="470">
        <v>8.7564155951238634E-2</v>
      </c>
      <c r="Q46" s="217">
        <v>101.1788828</v>
      </c>
      <c r="R46" s="454">
        <v>0.30662358311305915</v>
      </c>
      <c r="S46" s="217">
        <v>0</v>
      </c>
      <c r="T46" s="217">
        <v>0</v>
      </c>
      <c r="U46" s="48"/>
      <c r="V46" s="213">
        <v>112436.9109320967</v>
      </c>
      <c r="W46" s="213">
        <f t="shared" si="0"/>
        <v>32997.749805400003</v>
      </c>
      <c r="X46" s="174">
        <f t="shared" si="1"/>
        <v>100.00000000000001</v>
      </c>
      <c r="Y46" s="137"/>
    </row>
    <row r="47" spans="1:25" ht="15" x14ac:dyDescent="0.2">
      <c r="A47" s="47"/>
      <c r="B47" s="100" t="s">
        <v>269</v>
      </c>
      <c r="C47" s="215">
        <v>6569.7296465999998</v>
      </c>
      <c r="D47" s="562">
        <v>97.112948250251208</v>
      </c>
      <c r="E47" s="215">
        <v>47.574289899999997</v>
      </c>
      <c r="F47" s="562">
        <v>0.70323739356491721</v>
      </c>
      <c r="G47" s="215">
        <v>62.6811218</v>
      </c>
      <c r="H47" s="620">
        <v>0.92654475375274314</v>
      </c>
      <c r="I47" s="215">
        <v>22.3690976</v>
      </c>
      <c r="J47" s="621">
        <v>0.33065729253529536</v>
      </c>
      <c r="K47" s="622">
        <v>0</v>
      </c>
      <c r="L47" s="622">
        <v>0</v>
      </c>
      <c r="M47" s="215">
        <v>62.685692000000003</v>
      </c>
      <c r="N47" s="621">
        <v>0.92661230989583698</v>
      </c>
      <c r="O47" s="215">
        <v>0</v>
      </c>
      <c r="P47" s="215">
        <v>0</v>
      </c>
      <c r="Q47" s="215">
        <v>0</v>
      </c>
      <c r="R47" s="215">
        <v>0</v>
      </c>
      <c r="S47" s="215">
        <v>0</v>
      </c>
      <c r="T47" s="215">
        <v>0</v>
      </c>
      <c r="U47" s="48"/>
      <c r="V47" s="213">
        <v>119193.62879120361</v>
      </c>
      <c r="W47" s="213">
        <f t="shared" si="0"/>
        <v>6765.0398478999996</v>
      </c>
      <c r="X47" s="174">
        <f t="shared" si="1"/>
        <v>99.999999999999986</v>
      </c>
      <c r="Y47" s="137"/>
    </row>
    <row r="48" spans="1:25" x14ac:dyDescent="0.2">
      <c r="A48" s="47"/>
      <c r="B48" s="82" t="s">
        <v>270</v>
      </c>
      <c r="C48" s="217">
        <v>6634.6720820999999</v>
      </c>
      <c r="D48" s="263">
        <v>97.038163400716456</v>
      </c>
      <c r="E48" s="217">
        <v>60.668176199999998</v>
      </c>
      <c r="F48" s="263">
        <v>0.88732771152356171</v>
      </c>
      <c r="G48" s="217">
        <v>72.312780500000002</v>
      </c>
      <c r="H48" s="466">
        <v>1.0576407278742399</v>
      </c>
      <c r="I48" s="469">
        <v>0</v>
      </c>
      <c r="J48" s="469">
        <v>0</v>
      </c>
      <c r="K48" s="217">
        <v>11.365449399999999</v>
      </c>
      <c r="L48" s="466">
        <v>0.16623011994447984</v>
      </c>
      <c r="M48" s="217">
        <v>58.159638000000001</v>
      </c>
      <c r="N48" s="466">
        <v>0.85063803994125631</v>
      </c>
      <c r="O48" s="217">
        <v>0</v>
      </c>
      <c r="P48" s="217">
        <v>0</v>
      </c>
      <c r="Q48" s="217">
        <v>0</v>
      </c>
      <c r="R48" s="217">
        <v>0</v>
      </c>
      <c r="S48" s="217">
        <v>0</v>
      </c>
      <c r="T48" s="217">
        <v>0</v>
      </c>
      <c r="U48" s="48"/>
      <c r="V48" s="213">
        <v>34997.969041075179</v>
      </c>
      <c r="W48" s="213">
        <f t="shared" si="0"/>
        <v>6837.1781262000004</v>
      </c>
      <c r="X48" s="174">
        <f t="shared" si="1"/>
        <v>100.00000000000001</v>
      </c>
      <c r="Y48" s="137"/>
    </row>
    <row r="49" spans="1:25" x14ac:dyDescent="0.2">
      <c r="A49" s="47"/>
      <c r="B49" s="82" t="s">
        <v>285</v>
      </c>
      <c r="C49" s="217">
        <v>1036</v>
      </c>
      <c r="D49" s="263">
        <v>95.748613678373388</v>
      </c>
      <c r="E49" s="217">
        <v>40</v>
      </c>
      <c r="F49" s="263">
        <v>3.6968576709796674</v>
      </c>
      <c r="G49" s="469">
        <v>0</v>
      </c>
      <c r="H49" s="469">
        <v>0</v>
      </c>
      <c r="I49" s="469">
        <v>0</v>
      </c>
      <c r="J49" s="469">
        <v>0</v>
      </c>
      <c r="K49" s="217">
        <v>4</v>
      </c>
      <c r="L49" s="466">
        <v>0.36968576709796674</v>
      </c>
      <c r="M49" s="217">
        <v>2</v>
      </c>
      <c r="N49" s="466">
        <v>0.18484288354898337</v>
      </c>
      <c r="O49" s="217">
        <v>0</v>
      </c>
      <c r="P49" s="217">
        <v>0</v>
      </c>
      <c r="Q49" s="217">
        <v>0</v>
      </c>
      <c r="R49" s="217">
        <v>0</v>
      </c>
      <c r="S49" s="217">
        <v>0</v>
      </c>
      <c r="T49" s="217">
        <v>0</v>
      </c>
      <c r="U49" s="48"/>
      <c r="V49" s="213">
        <v>440216.35389199312</v>
      </c>
      <c r="W49" s="213">
        <f t="shared" si="0"/>
        <v>1082</v>
      </c>
      <c r="X49" s="174">
        <f t="shared" si="1"/>
        <v>100</v>
      </c>
      <c r="Y49" s="137"/>
    </row>
    <row r="50" spans="1:25" x14ac:dyDescent="0.2">
      <c r="A50" s="47"/>
      <c r="B50" s="82" t="s">
        <v>273</v>
      </c>
      <c r="C50" s="217">
        <v>4911.7123122000003</v>
      </c>
      <c r="D50" s="263">
        <v>94.637363144480673</v>
      </c>
      <c r="E50" s="217">
        <v>102.0099946</v>
      </c>
      <c r="F50" s="263">
        <v>1.965497221681255</v>
      </c>
      <c r="G50" s="217">
        <v>12.634729099999999</v>
      </c>
      <c r="H50" s="466">
        <v>0.24344207682906105</v>
      </c>
      <c r="I50" s="217">
        <v>36.898411400000001</v>
      </c>
      <c r="J50" s="466">
        <v>0.71094724958599242</v>
      </c>
      <c r="K50" s="217">
        <v>114.6808491</v>
      </c>
      <c r="L50" s="466">
        <v>2.2096353516138434</v>
      </c>
      <c r="M50" s="217">
        <v>12.098747899999999</v>
      </c>
      <c r="N50" s="466">
        <v>0.23311495580916261</v>
      </c>
      <c r="O50" s="217">
        <v>0</v>
      </c>
      <c r="P50" s="217">
        <v>0</v>
      </c>
      <c r="Q50" s="217">
        <v>0</v>
      </c>
      <c r="R50" s="217">
        <v>0</v>
      </c>
      <c r="S50" s="217">
        <v>0</v>
      </c>
      <c r="T50" s="217">
        <v>0</v>
      </c>
      <c r="U50" s="48"/>
      <c r="V50" s="213"/>
      <c r="W50" s="213"/>
      <c r="X50" s="174"/>
      <c r="Y50" s="137"/>
    </row>
    <row r="51" spans="1:25" x14ac:dyDescent="0.2">
      <c r="A51" s="47"/>
      <c r="B51" s="82" t="s">
        <v>290</v>
      </c>
      <c r="C51" s="217">
        <v>787</v>
      </c>
      <c r="D51" s="263">
        <v>89.431818181818173</v>
      </c>
      <c r="E51" s="217">
        <v>2</v>
      </c>
      <c r="F51" s="263">
        <v>0.22727272727272727</v>
      </c>
      <c r="G51" s="217">
        <v>63</v>
      </c>
      <c r="H51" s="466">
        <v>7.1590909090909092</v>
      </c>
      <c r="I51" s="217">
        <v>12</v>
      </c>
      <c r="J51" s="466">
        <v>1.3636363636363635</v>
      </c>
      <c r="K51" s="217">
        <v>1</v>
      </c>
      <c r="L51" s="466">
        <v>0.11363636363636363</v>
      </c>
      <c r="M51" s="217">
        <v>14</v>
      </c>
      <c r="N51" s="466">
        <v>1.5909090909090908</v>
      </c>
      <c r="O51" s="217">
        <v>0</v>
      </c>
      <c r="P51" s="217">
        <v>0</v>
      </c>
      <c r="Q51" s="217">
        <v>1</v>
      </c>
      <c r="R51" s="466">
        <v>0.11363636363636363</v>
      </c>
      <c r="S51" s="217">
        <v>0</v>
      </c>
      <c r="T51" s="217">
        <v>0</v>
      </c>
      <c r="U51" s="48"/>
      <c r="V51" s="213"/>
      <c r="W51" s="213"/>
      <c r="X51" s="174"/>
      <c r="Y51" s="137"/>
    </row>
    <row r="52" spans="1:25" x14ac:dyDescent="0.2">
      <c r="A52" s="47"/>
      <c r="B52" s="82" t="s">
        <v>277</v>
      </c>
      <c r="C52" s="217">
        <v>7483.9800223000002</v>
      </c>
      <c r="D52" s="263">
        <v>96.532460653657708</v>
      </c>
      <c r="E52" s="217">
        <v>99.712319699999995</v>
      </c>
      <c r="F52" s="263">
        <v>1.286143943388969</v>
      </c>
      <c r="G52" s="217">
        <v>9.0632550999999992</v>
      </c>
      <c r="H52" s="466">
        <v>0.1169028129054166</v>
      </c>
      <c r="I52" s="217">
        <v>8.6047422000000005</v>
      </c>
      <c r="J52" s="466">
        <v>0.11098866316870447</v>
      </c>
      <c r="K52" s="217">
        <v>25.086039199999998</v>
      </c>
      <c r="L52" s="466">
        <v>0.32357343082349588</v>
      </c>
      <c r="M52" s="217">
        <v>126.3654442</v>
      </c>
      <c r="N52" s="466">
        <v>1.6299304960557119</v>
      </c>
      <c r="O52" s="217">
        <v>0</v>
      </c>
      <c r="P52" s="217">
        <v>0</v>
      </c>
      <c r="Q52" s="217">
        <v>0</v>
      </c>
      <c r="R52" s="217">
        <v>0</v>
      </c>
      <c r="S52" s="217">
        <v>0</v>
      </c>
      <c r="T52" s="217">
        <v>0</v>
      </c>
      <c r="U52" s="48"/>
      <c r="V52" s="213"/>
      <c r="W52" s="213"/>
      <c r="X52" s="174"/>
      <c r="Y52" s="137"/>
    </row>
    <row r="53" spans="1:25" x14ac:dyDescent="0.2">
      <c r="A53" s="47"/>
      <c r="B53" s="82" t="s">
        <v>278</v>
      </c>
      <c r="C53" s="217">
        <v>5628.0867318000001</v>
      </c>
      <c r="D53" s="263">
        <v>93.441614380182003</v>
      </c>
      <c r="E53" s="469">
        <v>0</v>
      </c>
      <c r="F53" s="469">
        <v>0</v>
      </c>
      <c r="G53" s="217">
        <v>19.303284900000001</v>
      </c>
      <c r="H53" s="466">
        <v>0.32048726145336309</v>
      </c>
      <c r="I53" s="217">
        <v>14.1130108</v>
      </c>
      <c r="J53" s="466">
        <v>0.23431453276399275</v>
      </c>
      <c r="K53" s="217">
        <v>89.690142100000003</v>
      </c>
      <c r="L53" s="466">
        <v>1.4891013716008503</v>
      </c>
      <c r="M53" s="217">
        <v>261.02693540000001</v>
      </c>
      <c r="N53" s="466">
        <v>4.3337601929042613</v>
      </c>
      <c r="O53" s="217">
        <v>0</v>
      </c>
      <c r="P53" s="217">
        <v>0</v>
      </c>
      <c r="Q53" s="217">
        <v>10.885091900000001</v>
      </c>
      <c r="R53" s="466">
        <v>0.18072226109552911</v>
      </c>
      <c r="S53" s="217">
        <v>0</v>
      </c>
      <c r="T53" s="217">
        <v>0</v>
      </c>
      <c r="U53" s="48"/>
      <c r="V53" s="213"/>
      <c r="W53" s="213"/>
      <c r="X53" s="174"/>
      <c r="Y53" s="137"/>
    </row>
    <row r="54" spans="1:25" x14ac:dyDescent="0.2">
      <c r="A54" s="47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8"/>
      <c r="V54" s="137"/>
      <c r="W54" s="137"/>
      <c r="X54" s="137"/>
      <c r="Y54" s="137"/>
    </row>
    <row r="55" spans="1:25" x14ac:dyDescent="0.2">
      <c r="A55" s="188" t="s">
        <v>137</v>
      </c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50"/>
      <c r="U55" s="51"/>
      <c r="V55" s="137"/>
      <c r="W55" s="137"/>
      <c r="X55" s="137"/>
      <c r="Y55" s="137"/>
    </row>
    <row r="56" spans="1:25" x14ac:dyDescent="0.2">
      <c r="V56" s="137"/>
      <c r="W56" s="137"/>
      <c r="X56" s="137"/>
      <c r="Y56" s="137"/>
    </row>
  </sheetData>
  <sortState ref="B15:T40">
    <sortCondition ref="B15:B40"/>
  </sortState>
  <mergeCells count="3">
    <mergeCell ref="C8:T8"/>
    <mergeCell ref="C9:T9"/>
    <mergeCell ref="C10:T10"/>
  </mergeCells>
  <pageMargins left="0.70866141732283472" right="0.70866141732283472" top="0.74803149606299213" bottom="0.74803149606299213" header="0.31496062992125984" footer="0.31496062992125984"/>
  <pageSetup scale="37" orientation="portrait" horizontalDpi="4294967294" r:id="rId1"/>
  <headerFooter>
    <oddFooter>&amp;CPágina 27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P55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5703125" style="13" customWidth="1"/>
    <col min="3" max="3" width="18.5703125" style="13" customWidth="1"/>
    <col min="4" max="4" width="10.5703125" style="13" customWidth="1"/>
    <col min="5" max="5" width="13.5703125" style="13" customWidth="1"/>
    <col min="6" max="6" width="10.7109375" style="13" customWidth="1"/>
    <col min="7" max="7" width="16.28515625" style="13" customWidth="1"/>
    <col min="8" max="8" width="11.7109375" style="13" customWidth="1"/>
    <col min="9" max="9" width="15.42578125" style="13" customWidth="1"/>
    <col min="10" max="10" width="10.85546875" style="13" customWidth="1"/>
    <col min="11" max="11" width="1.85546875" style="13" customWidth="1"/>
    <col min="12" max="16384" width="11.42578125" style="13"/>
  </cols>
  <sheetData>
    <row r="1" spans="1:16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6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8"/>
    </row>
    <row r="3" spans="1:16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8"/>
    </row>
    <row r="4" spans="1:16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8"/>
    </row>
    <row r="5" spans="1:16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8"/>
      <c r="P5" s="177"/>
    </row>
    <row r="6" spans="1:16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8"/>
    </row>
    <row r="7" spans="1:16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8"/>
    </row>
    <row r="8" spans="1:16" ht="17.25" customHeight="1" x14ac:dyDescent="0.25">
      <c r="A8" s="47"/>
      <c r="B8" s="58"/>
      <c r="C8" s="603" t="s">
        <v>325</v>
      </c>
      <c r="D8" s="603"/>
      <c r="E8" s="603"/>
      <c r="F8" s="603"/>
      <c r="G8" s="603"/>
      <c r="H8" s="603"/>
      <c r="I8" s="603"/>
      <c r="J8" s="603"/>
      <c r="K8" s="48"/>
    </row>
    <row r="9" spans="1:16" ht="15" x14ac:dyDescent="0.25">
      <c r="A9" s="47"/>
      <c r="C9" s="581" t="s">
        <v>146</v>
      </c>
      <c r="D9" s="581"/>
      <c r="E9" s="581"/>
      <c r="F9" s="581"/>
      <c r="G9" s="581"/>
      <c r="H9" s="581"/>
      <c r="I9" s="581"/>
      <c r="J9" s="581"/>
      <c r="K9" s="48"/>
    </row>
    <row r="10" spans="1:16" ht="15" x14ac:dyDescent="0.25">
      <c r="A10" s="47"/>
      <c r="B10" s="113"/>
      <c r="C10" s="113"/>
      <c r="D10" s="211"/>
      <c r="E10" s="113"/>
      <c r="F10" s="211"/>
      <c r="G10" s="113"/>
      <c r="H10" s="211"/>
      <c r="I10" s="211"/>
      <c r="J10" s="113"/>
      <c r="K10" s="48"/>
    </row>
    <row r="11" spans="1:16" ht="15" customHeight="1" x14ac:dyDescent="0.2">
      <c r="A11" s="47"/>
      <c r="B11" s="43"/>
      <c r="C11" s="579" t="s">
        <v>166</v>
      </c>
      <c r="D11" s="584" t="s">
        <v>309</v>
      </c>
      <c r="E11" s="584" t="s">
        <v>167</v>
      </c>
      <c r="F11" s="584" t="s">
        <v>309</v>
      </c>
      <c r="G11" s="575" t="s">
        <v>168</v>
      </c>
      <c r="H11" s="575" t="s">
        <v>309</v>
      </c>
      <c r="I11" s="575" t="s">
        <v>169</v>
      </c>
      <c r="J11" s="584" t="s">
        <v>309</v>
      </c>
      <c r="K11" s="48"/>
    </row>
    <row r="12" spans="1:16" ht="31.5" customHeight="1" x14ac:dyDescent="0.2">
      <c r="A12" s="47"/>
      <c r="B12" s="43"/>
      <c r="C12" s="598"/>
      <c r="D12" s="602"/>
      <c r="E12" s="602"/>
      <c r="F12" s="602"/>
      <c r="G12" s="587"/>
      <c r="H12" s="587"/>
      <c r="I12" s="587"/>
      <c r="J12" s="602"/>
      <c r="K12" s="48"/>
    </row>
    <row r="13" spans="1:16" ht="8.25" customHeight="1" x14ac:dyDescent="0.2">
      <c r="A13" s="47"/>
      <c r="B13" s="43"/>
      <c r="C13" s="49"/>
      <c r="D13" s="49"/>
      <c r="E13" s="49"/>
      <c r="F13" s="49"/>
      <c r="G13" s="49"/>
      <c r="H13" s="49"/>
      <c r="I13" s="49"/>
      <c r="K13" s="48"/>
      <c r="L13" s="137"/>
      <c r="M13" s="137"/>
    </row>
    <row r="14" spans="1:16" ht="13.9" customHeight="1" x14ac:dyDescent="0.2">
      <c r="A14" s="47"/>
      <c r="B14" s="80" t="s">
        <v>281</v>
      </c>
      <c r="C14" s="352"/>
      <c r="D14" s="357"/>
      <c r="E14" s="352"/>
      <c r="F14" s="358"/>
      <c r="G14" s="258"/>
      <c r="H14" s="359"/>
      <c r="I14" s="258"/>
      <c r="J14" s="360"/>
      <c r="K14" s="48"/>
      <c r="L14" s="152">
        <v>96839.53718528006</v>
      </c>
      <c r="M14" s="174"/>
      <c r="N14" s="94"/>
    </row>
    <row r="15" spans="1:16" ht="13.9" customHeight="1" x14ac:dyDescent="0.2">
      <c r="A15" s="47"/>
      <c r="B15" s="83" t="s">
        <v>258</v>
      </c>
      <c r="C15" s="285">
        <v>2833.689281886157</v>
      </c>
      <c r="D15" s="293">
        <v>99.972020572631664</v>
      </c>
      <c r="E15" s="285">
        <v>2834.482353817612</v>
      </c>
      <c r="F15" s="296">
        <v>100</v>
      </c>
      <c r="G15" s="286">
        <v>2831.0099950188055</v>
      </c>
      <c r="H15" s="558">
        <v>99.87749583996775</v>
      </c>
      <c r="I15" s="286">
        <v>2832.7461744182087</v>
      </c>
      <c r="J15" s="559">
        <v>99.938747919983868</v>
      </c>
      <c r="K15" s="48"/>
      <c r="L15" s="152"/>
      <c r="M15" s="174"/>
      <c r="N15" s="94"/>
    </row>
    <row r="16" spans="1:16" ht="13.9" customHeight="1" x14ac:dyDescent="0.2">
      <c r="A16" s="47"/>
      <c r="B16" s="83" t="s">
        <v>259</v>
      </c>
      <c r="C16" s="217">
        <v>11915.071289953792</v>
      </c>
      <c r="D16" s="222">
        <v>100</v>
      </c>
      <c r="E16" s="217">
        <v>11915.071289953792</v>
      </c>
      <c r="F16" s="295">
        <v>100</v>
      </c>
      <c r="G16" s="218">
        <v>11876.004208743387</v>
      </c>
      <c r="H16" s="298">
        <v>99.672120457698426</v>
      </c>
      <c r="I16" s="218">
        <v>11915.071289953792</v>
      </c>
      <c r="J16" s="281">
        <v>100</v>
      </c>
      <c r="K16" s="48"/>
      <c r="L16" s="152"/>
      <c r="M16" s="174"/>
      <c r="N16" s="94"/>
    </row>
    <row r="17" spans="1:14" ht="13.9" customHeight="1" x14ac:dyDescent="0.2">
      <c r="A17" s="47"/>
      <c r="B17" s="83" t="s">
        <v>260</v>
      </c>
      <c r="C17" s="217">
        <v>33313.4512876433</v>
      </c>
      <c r="D17" s="222">
        <v>99.871790938912014</v>
      </c>
      <c r="E17" s="217">
        <v>33286.878300169723</v>
      </c>
      <c r="F17" s="295">
        <v>99.792126666763536</v>
      </c>
      <c r="G17" s="218">
        <v>33193.314981195086</v>
      </c>
      <c r="H17" s="298">
        <v>99.511629273938567</v>
      </c>
      <c r="I17" s="218">
        <v>33297.96397899052</v>
      </c>
      <c r="J17" s="281">
        <v>99.825360887620661</v>
      </c>
      <c r="K17" s="48"/>
      <c r="L17" s="152"/>
      <c r="M17" s="174"/>
      <c r="N17" s="94"/>
    </row>
    <row r="18" spans="1:14" ht="13.9" customHeight="1" x14ac:dyDescent="0.2">
      <c r="A18" s="47"/>
      <c r="B18" s="83" t="s">
        <v>361</v>
      </c>
      <c r="C18" s="217">
        <v>2168.580091638893</v>
      </c>
      <c r="D18" s="222">
        <v>100</v>
      </c>
      <c r="E18" s="217">
        <v>2168.580091638893</v>
      </c>
      <c r="F18" s="295">
        <v>100</v>
      </c>
      <c r="G18" s="218">
        <v>2168.580091638893</v>
      </c>
      <c r="H18" s="298">
        <v>100</v>
      </c>
      <c r="I18" s="218">
        <v>2168.580091638893</v>
      </c>
      <c r="J18" s="281">
        <v>100</v>
      </c>
      <c r="K18" s="48"/>
      <c r="L18" s="152"/>
      <c r="M18" s="174"/>
      <c r="N18" s="94"/>
    </row>
    <row r="19" spans="1:14" ht="13.9" customHeight="1" x14ac:dyDescent="0.2">
      <c r="A19" s="47"/>
      <c r="B19" s="83" t="s">
        <v>262</v>
      </c>
      <c r="C19" s="217">
        <v>4565.7777242225011</v>
      </c>
      <c r="D19" s="222">
        <v>100</v>
      </c>
      <c r="E19" s="217">
        <v>4565.7777242225011</v>
      </c>
      <c r="F19" s="295">
        <v>100</v>
      </c>
      <c r="G19" s="218">
        <v>4537.2420010161723</v>
      </c>
      <c r="H19" s="298">
        <v>99.375008488588037</v>
      </c>
      <c r="I19" s="218">
        <v>4551.9545877823793</v>
      </c>
      <c r="J19" s="281">
        <v>99.6972446475704</v>
      </c>
      <c r="K19" s="48"/>
      <c r="L19" s="152"/>
      <c r="M19" s="174"/>
      <c r="N19" s="94"/>
    </row>
    <row r="20" spans="1:14" ht="13.9" customHeight="1" x14ac:dyDescent="0.2">
      <c r="A20" s="47"/>
      <c r="B20" s="83" t="s">
        <v>263</v>
      </c>
      <c r="C20" s="217">
        <v>4027.0908854470017</v>
      </c>
      <c r="D20" s="222">
        <v>100</v>
      </c>
      <c r="E20" s="217">
        <v>4023.5927013536598</v>
      </c>
      <c r="F20" s="295">
        <v>99.913133718784849</v>
      </c>
      <c r="G20" s="218">
        <v>4023.5927013536598</v>
      </c>
      <c r="H20" s="298">
        <v>99.913133718784849</v>
      </c>
      <c r="I20" s="218">
        <v>4027.0908854470017</v>
      </c>
      <c r="J20" s="281">
        <v>100</v>
      </c>
      <c r="K20" s="48"/>
      <c r="L20" s="152"/>
      <c r="M20" s="174"/>
      <c r="N20" s="94"/>
    </row>
    <row r="21" spans="1:14" ht="13.9" customHeight="1" x14ac:dyDescent="0.2">
      <c r="A21" s="47"/>
      <c r="B21" s="83" t="s">
        <v>264</v>
      </c>
      <c r="C21" s="217">
        <v>38273.227279964143</v>
      </c>
      <c r="D21" s="222">
        <v>100</v>
      </c>
      <c r="E21" s="217">
        <v>38098.502747178172</v>
      </c>
      <c r="F21" s="295">
        <v>99.543481056593734</v>
      </c>
      <c r="G21" s="218">
        <v>37847.960292219672</v>
      </c>
      <c r="H21" s="298">
        <v>98.888865617122661</v>
      </c>
      <c r="I21" s="218">
        <v>37685.052846876133</v>
      </c>
      <c r="J21" s="281">
        <v>98.463222270791064</v>
      </c>
      <c r="K21" s="48"/>
      <c r="L21" s="152"/>
      <c r="M21" s="174"/>
      <c r="N21" s="94"/>
    </row>
    <row r="22" spans="1:14" ht="13.9" customHeight="1" x14ac:dyDescent="0.2">
      <c r="A22" s="47"/>
      <c r="B22" s="83" t="s">
        <v>265</v>
      </c>
      <c r="C22" s="217">
        <v>21586.216540349713</v>
      </c>
      <c r="D22" s="222">
        <v>100</v>
      </c>
      <c r="E22" s="217">
        <v>21586.216540349713</v>
      </c>
      <c r="F22" s="295">
        <v>100</v>
      </c>
      <c r="G22" s="218">
        <v>21567.993016831071</v>
      </c>
      <c r="H22" s="298">
        <v>99.915577963907765</v>
      </c>
      <c r="I22" s="218">
        <v>21574.305683009905</v>
      </c>
      <c r="J22" s="281">
        <v>99.944821931543473</v>
      </c>
      <c r="K22" s="48"/>
      <c r="L22" s="152"/>
      <c r="M22" s="174"/>
      <c r="N22" s="94"/>
    </row>
    <row r="23" spans="1:14" ht="13.9" customHeight="1" x14ac:dyDescent="0.2">
      <c r="A23" s="47"/>
      <c r="B23" s="83" t="s">
        <v>266</v>
      </c>
      <c r="C23" s="217">
        <v>37804.618050224635</v>
      </c>
      <c r="D23" s="222">
        <v>99.87891023689096</v>
      </c>
      <c r="E23" s="217">
        <v>37816.547182870272</v>
      </c>
      <c r="F23" s="295">
        <v>99.910426724298262</v>
      </c>
      <c r="G23" s="218">
        <v>37816.547182870272</v>
      </c>
      <c r="H23" s="298">
        <v>99.910426724298262</v>
      </c>
      <c r="I23" s="218">
        <v>37767.377301607776</v>
      </c>
      <c r="J23" s="281">
        <v>99.780521056412624</v>
      </c>
      <c r="K23" s="48"/>
      <c r="L23" s="152"/>
      <c r="M23" s="174"/>
      <c r="N23" s="94"/>
    </row>
    <row r="24" spans="1:14" ht="13.9" customHeight="1" x14ac:dyDescent="0.2">
      <c r="A24" s="47"/>
      <c r="B24" s="83" t="s">
        <v>267</v>
      </c>
      <c r="C24" s="217">
        <v>2540.6015445667017</v>
      </c>
      <c r="D24" s="222">
        <v>100</v>
      </c>
      <c r="E24" s="217">
        <v>2539.8486116343606</v>
      </c>
      <c r="F24" s="295">
        <v>99.970363989821578</v>
      </c>
      <c r="G24" s="218">
        <v>2539.0455817301799</v>
      </c>
      <c r="H24" s="298">
        <v>99.938756124908707</v>
      </c>
      <c r="I24" s="218">
        <v>2539.0455817301799</v>
      </c>
      <c r="J24" s="281">
        <v>99.938756124908707</v>
      </c>
      <c r="K24" s="48"/>
      <c r="L24" s="152"/>
      <c r="M24" s="174"/>
      <c r="N24" s="94"/>
    </row>
    <row r="25" spans="1:14" ht="13.9" customHeight="1" x14ac:dyDescent="0.2">
      <c r="A25" s="47"/>
      <c r="B25" s="83" t="s">
        <v>362</v>
      </c>
      <c r="C25" s="217">
        <v>663.99293286219074</v>
      </c>
      <c r="D25" s="222">
        <v>99.848561332660253</v>
      </c>
      <c r="E25" s="217">
        <v>664.66431095406358</v>
      </c>
      <c r="F25" s="295">
        <v>99.949520444220084</v>
      </c>
      <c r="G25" s="218">
        <v>648.21554770318016</v>
      </c>
      <c r="H25" s="298">
        <v>97.476022211004533</v>
      </c>
      <c r="I25" s="218">
        <v>665</v>
      </c>
      <c r="J25" s="281">
        <v>100</v>
      </c>
      <c r="K25" s="48"/>
      <c r="L25" s="152"/>
      <c r="M25" s="174"/>
      <c r="N25" s="94"/>
    </row>
    <row r="26" spans="1:14" ht="13.9" customHeight="1" x14ac:dyDescent="0.2">
      <c r="A26" s="47"/>
      <c r="B26" s="83" t="s">
        <v>284</v>
      </c>
      <c r="C26" s="217">
        <v>3848.2496926157014</v>
      </c>
      <c r="D26" s="222">
        <v>100</v>
      </c>
      <c r="E26" s="217">
        <v>3846.003092500463</v>
      </c>
      <c r="F26" s="295">
        <v>99.941620209324014</v>
      </c>
      <c r="G26" s="218">
        <v>3812.5758736666767</v>
      </c>
      <c r="H26" s="298">
        <v>99.072985855946968</v>
      </c>
      <c r="I26" s="218">
        <v>3837.0319015374898</v>
      </c>
      <c r="J26" s="281">
        <v>99.708496278197927</v>
      </c>
      <c r="K26" s="48"/>
      <c r="L26" s="152"/>
      <c r="M26" s="174"/>
      <c r="N26" s="94"/>
    </row>
    <row r="27" spans="1:14" ht="13.9" customHeight="1" x14ac:dyDescent="0.2">
      <c r="A27" s="47"/>
      <c r="B27" s="83" t="s">
        <v>271</v>
      </c>
      <c r="C27" s="217">
        <v>22317.37581419108</v>
      </c>
      <c r="D27" s="222">
        <v>100</v>
      </c>
      <c r="E27" s="217">
        <v>22317.37581419108</v>
      </c>
      <c r="F27" s="295">
        <v>100</v>
      </c>
      <c r="G27" s="218">
        <v>22317.37581419108</v>
      </c>
      <c r="H27" s="298">
        <v>100</v>
      </c>
      <c r="I27" s="218">
        <v>22317.37581419108</v>
      </c>
      <c r="J27" s="281">
        <v>100</v>
      </c>
      <c r="K27" s="48"/>
      <c r="L27" s="152"/>
      <c r="M27" s="174"/>
      <c r="N27" s="94"/>
    </row>
    <row r="28" spans="1:14" ht="13.9" customHeight="1" x14ac:dyDescent="0.2">
      <c r="A28" s="47"/>
      <c r="B28" s="83" t="s">
        <v>272</v>
      </c>
      <c r="C28" s="217">
        <v>24514.064026822703</v>
      </c>
      <c r="D28" s="222">
        <v>100</v>
      </c>
      <c r="E28" s="217">
        <v>24514.064026822703</v>
      </c>
      <c r="F28" s="295">
        <v>100</v>
      </c>
      <c r="G28" s="218">
        <v>24514.064026822703</v>
      </c>
      <c r="H28" s="298">
        <v>100</v>
      </c>
      <c r="I28" s="218">
        <v>24514.064026822703</v>
      </c>
      <c r="J28" s="281">
        <v>100</v>
      </c>
      <c r="K28" s="48"/>
      <c r="L28" s="152"/>
      <c r="M28" s="174"/>
      <c r="N28" s="94"/>
    </row>
    <row r="29" spans="1:14" ht="13.9" customHeight="1" x14ac:dyDescent="0.2">
      <c r="A29" s="47"/>
      <c r="B29" s="83" t="s">
        <v>363</v>
      </c>
      <c r="C29" s="217">
        <v>1750.9978163079218</v>
      </c>
      <c r="D29" s="222">
        <v>99.956478488109724</v>
      </c>
      <c r="E29" s="217">
        <v>1750.1896253726536</v>
      </c>
      <c r="F29" s="295">
        <v>99.910342554025149</v>
      </c>
      <c r="G29" s="218">
        <v>1733.1722730488798</v>
      </c>
      <c r="H29" s="298">
        <v>98.938899531290531</v>
      </c>
      <c r="I29" s="218">
        <v>1745.8772894531367</v>
      </c>
      <c r="J29" s="281">
        <v>99.664170966283478</v>
      </c>
      <c r="K29" s="48"/>
      <c r="L29" s="152"/>
      <c r="M29" s="174"/>
      <c r="N29" s="94"/>
    </row>
    <row r="30" spans="1:14" ht="13.9" customHeight="1" x14ac:dyDescent="0.2">
      <c r="A30" s="47"/>
      <c r="B30" s="83" t="s">
        <v>364</v>
      </c>
      <c r="C30" s="217">
        <v>947.03462321792267</v>
      </c>
      <c r="D30" s="222">
        <v>99.898167006109986</v>
      </c>
      <c r="E30" s="217">
        <v>948</v>
      </c>
      <c r="F30" s="295">
        <v>100</v>
      </c>
      <c r="G30" s="218">
        <v>939.9551934826884</v>
      </c>
      <c r="H30" s="298">
        <v>99.151391717583152</v>
      </c>
      <c r="I30" s="218">
        <v>948</v>
      </c>
      <c r="J30" s="281">
        <v>100</v>
      </c>
      <c r="K30" s="48"/>
      <c r="L30" s="152"/>
      <c r="M30" s="174"/>
      <c r="N30" s="94"/>
    </row>
    <row r="31" spans="1:14" ht="13.9" customHeight="1" x14ac:dyDescent="0.2">
      <c r="A31" s="47"/>
      <c r="B31" s="83" t="s">
        <v>274</v>
      </c>
      <c r="C31" s="217">
        <v>7747.1969500330642</v>
      </c>
      <c r="D31" s="222">
        <v>100</v>
      </c>
      <c r="E31" s="217">
        <v>7747.1969500330642</v>
      </c>
      <c r="F31" s="295">
        <v>100</v>
      </c>
      <c r="G31" s="218">
        <v>7747.1969500330642</v>
      </c>
      <c r="H31" s="298">
        <v>100</v>
      </c>
      <c r="I31" s="218">
        <v>7747.1969500330642</v>
      </c>
      <c r="J31" s="281">
        <v>100</v>
      </c>
      <c r="K31" s="48"/>
      <c r="L31" s="152"/>
      <c r="M31" s="174"/>
      <c r="N31" s="94"/>
    </row>
    <row r="32" spans="1:14" ht="13.9" customHeight="1" x14ac:dyDescent="0.2">
      <c r="A32" s="47"/>
      <c r="B32" s="83" t="s">
        <v>275</v>
      </c>
      <c r="C32" s="217">
        <v>157059.63442485113</v>
      </c>
      <c r="D32" s="222">
        <v>99.773474004097565</v>
      </c>
      <c r="E32" s="217">
        <v>147022.59711146294</v>
      </c>
      <c r="F32" s="295">
        <v>93.397360337892295</v>
      </c>
      <c r="G32" s="218">
        <v>136567.05257824279</v>
      </c>
      <c r="H32" s="298">
        <v>86.755386386379882</v>
      </c>
      <c r="I32" s="218">
        <v>157244.63382943379</v>
      </c>
      <c r="J32" s="281">
        <v>99.890996455690512</v>
      </c>
      <c r="K32" s="48"/>
      <c r="L32" s="152"/>
      <c r="M32" s="174"/>
      <c r="N32" s="94"/>
    </row>
    <row r="33" spans="1:14" ht="13.9" customHeight="1" x14ac:dyDescent="0.2">
      <c r="A33" s="47"/>
      <c r="B33" s="83" t="s">
        <v>276</v>
      </c>
      <c r="C33" s="217">
        <v>5603.0725480606106</v>
      </c>
      <c r="D33" s="222">
        <v>100</v>
      </c>
      <c r="E33" s="217">
        <v>5595.5527080861812</v>
      </c>
      <c r="F33" s="295">
        <v>99.865790779792192</v>
      </c>
      <c r="G33" s="218">
        <v>5540.2444283282466</v>
      </c>
      <c r="H33" s="298">
        <v>98.878684521868081</v>
      </c>
      <c r="I33" s="218">
        <v>5585.3424456472721</v>
      </c>
      <c r="J33" s="281">
        <v>99.683564646695942</v>
      </c>
      <c r="K33" s="48"/>
      <c r="L33" s="152"/>
      <c r="M33" s="174"/>
      <c r="N33" s="94"/>
    </row>
    <row r="34" spans="1:14" ht="13.9" customHeight="1" x14ac:dyDescent="0.2">
      <c r="A34" s="47"/>
      <c r="B34" s="83" t="s">
        <v>286</v>
      </c>
      <c r="C34" s="217">
        <v>2099.6220706244999</v>
      </c>
      <c r="D34" s="222">
        <v>100</v>
      </c>
      <c r="E34" s="217">
        <v>2099.6220706244999</v>
      </c>
      <c r="F34" s="295">
        <v>100</v>
      </c>
      <c r="G34" s="218">
        <v>2099.6220706244999</v>
      </c>
      <c r="H34" s="298">
        <v>100</v>
      </c>
      <c r="I34" s="218">
        <v>2099.6220706244999</v>
      </c>
      <c r="J34" s="281">
        <v>100</v>
      </c>
      <c r="K34" s="48"/>
      <c r="L34" s="152"/>
      <c r="M34" s="174"/>
      <c r="N34" s="94"/>
    </row>
    <row r="35" spans="1:14" ht="13.9" customHeight="1" x14ac:dyDescent="0.2">
      <c r="A35" s="47"/>
      <c r="B35" s="83" t="s">
        <v>365</v>
      </c>
      <c r="C35" s="217">
        <v>504.71898734177216</v>
      </c>
      <c r="D35" s="222">
        <v>99.74683544303798</v>
      </c>
      <c r="E35" s="217">
        <v>504.71898734177216</v>
      </c>
      <c r="F35" s="295">
        <v>99.74683544303798</v>
      </c>
      <c r="G35" s="218">
        <v>498.31392405063292</v>
      </c>
      <c r="H35" s="298">
        <v>98.481012658227854</v>
      </c>
      <c r="I35" s="218">
        <v>503.75822784810123</v>
      </c>
      <c r="J35" s="281">
        <v>99.556962025316452</v>
      </c>
      <c r="K35" s="48"/>
      <c r="L35" s="152"/>
      <c r="M35" s="174"/>
      <c r="N35" s="94"/>
    </row>
    <row r="36" spans="1:14" ht="13.9" customHeight="1" x14ac:dyDescent="0.2">
      <c r="A36" s="47"/>
      <c r="B36" s="83" t="s">
        <v>287</v>
      </c>
      <c r="C36" s="217">
        <v>4536.0621911550961</v>
      </c>
      <c r="D36" s="222">
        <v>99.911822751164564</v>
      </c>
      <c r="E36" s="217">
        <v>4540.0654960047996</v>
      </c>
      <c r="F36" s="295">
        <v>100</v>
      </c>
      <c r="G36" s="218">
        <v>4540.0654960047996</v>
      </c>
      <c r="H36" s="298">
        <v>100</v>
      </c>
      <c r="I36" s="218">
        <v>4540.0654960047996</v>
      </c>
      <c r="J36" s="281">
        <v>100</v>
      </c>
      <c r="K36" s="48"/>
      <c r="L36" s="152"/>
      <c r="M36" s="174"/>
      <c r="N36" s="94"/>
    </row>
    <row r="37" spans="1:14" ht="13.9" customHeight="1" x14ac:dyDescent="0.2">
      <c r="A37" s="47"/>
      <c r="B37" s="83" t="s">
        <v>366</v>
      </c>
      <c r="C37" s="217">
        <v>245</v>
      </c>
      <c r="D37" s="222">
        <v>100</v>
      </c>
      <c r="E37" s="217">
        <v>245</v>
      </c>
      <c r="F37" s="295">
        <v>100</v>
      </c>
      <c r="G37" s="218">
        <v>244.15127020785218</v>
      </c>
      <c r="H37" s="298">
        <v>99.653579676674354</v>
      </c>
      <c r="I37" s="218">
        <v>244.71709006928407</v>
      </c>
      <c r="J37" s="281">
        <v>99.884526558891466</v>
      </c>
      <c r="K37" s="48"/>
      <c r="L37" s="152"/>
      <c r="M37" s="174"/>
      <c r="N37" s="94"/>
    </row>
    <row r="38" spans="1:14" x14ac:dyDescent="0.2">
      <c r="A38" s="47"/>
      <c r="B38" s="83" t="s">
        <v>288</v>
      </c>
      <c r="C38" s="217">
        <v>2906.6858618718024</v>
      </c>
      <c r="D38" s="222">
        <v>100</v>
      </c>
      <c r="E38" s="217">
        <v>2906.6858618718024</v>
      </c>
      <c r="F38" s="295">
        <v>100</v>
      </c>
      <c r="G38" s="218">
        <v>2905.2980911093746</v>
      </c>
      <c r="H38" s="298">
        <v>99.952255908330798</v>
      </c>
      <c r="I38" s="218">
        <v>2906.6858618718024</v>
      </c>
      <c r="J38" s="281">
        <v>100</v>
      </c>
      <c r="K38" s="48"/>
      <c r="L38" s="152">
        <v>222457.85471775301</v>
      </c>
      <c r="M38" s="174"/>
      <c r="N38" s="94"/>
    </row>
    <row r="39" spans="1:14" ht="13.9" customHeight="1" x14ac:dyDescent="0.2">
      <c r="A39" s="47"/>
      <c r="B39" s="84" t="s">
        <v>289</v>
      </c>
      <c r="C39" s="217">
        <v>4372.8889604183687</v>
      </c>
      <c r="D39" s="222">
        <v>99.786485732740474</v>
      </c>
      <c r="E39" s="217">
        <v>4372.8889604183687</v>
      </c>
      <c r="F39" s="295">
        <v>99.786485732740474</v>
      </c>
      <c r="G39" s="218">
        <v>4372.8889604183687</v>
      </c>
      <c r="H39" s="298">
        <v>99.786485732740474</v>
      </c>
      <c r="I39" s="218">
        <v>4376.1346819951077</v>
      </c>
      <c r="J39" s="281">
        <v>99.860550990912216</v>
      </c>
      <c r="K39" s="48"/>
      <c r="L39" s="152">
        <v>58400.154378324907</v>
      </c>
      <c r="M39" s="174"/>
      <c r="N39" s="94"/>
    </row>
    <row r="40" spans="1:14" x14ac:dyDescent="0.2">
      <c r="A40" s="47"/>
      <c r="B40" s="83" t="s">
        <v>279</v>
      </c>
      <c r="C40" s="217">
        <v>33399.021433372109</v>
      </c>
      <c r="D40" s="222">
        <v>100</v>
      </c>
      <c r="E40" s="217">
        <v>33399.021433372109</v>
      </c>
      <c r="F40" s="295">
        <v>100</v>
      </c>
      <c r="G40" s="218">
        <v>33399.021433372109</v>
      </c>
      <c r="H40" s="298">
        <v>100</v>
      </c>
      <c r="I40" s="218">
        <v>33399.021433372109</v>
      </c>
      <c r="J40" s="281">
        <v>100</v>
      </c>
      <c r="K40" s="48"/>
      <c r="L40" s="152">
        <v>227114.59636729193</v>
      </c>
      <c r="M40" s="174"/>
      <c r="N40" s="94"/>
    </row>
    <row r="41" spans="1:14" ht="13.9" customHeight="1" x14ac:dyDescent="0.2">
      <c r="A41" s="47"/>
      <c r="B41" s="83"/>
      <c r="C41" s="352"/>
      <c r="D41" s="357"/>
      <c r="E41" s="352"/>
      <c r="F41" s="355"/>
      <c r="G41" s="258"/>
      <c r="H41" s="359"/>
      <c r="I41" s="258"/>
      <c r="J41" s="360"/>
      <c r="K41" s="48"/>
      <c r="L41" s="152">
        <v>388559.83322918398</v>
      </c>
      <c r="M41" s="174"/>
      <c r="N41" s="94"/>
    </row>
    <row r="42" spans="1:14" ht="15" x14ac:dyDescent="0.2">
      <c r="A42" s="47"/>
      <c r="B42" s="80" t="s">
        <v>280</v>
      </c>
      <c r="C42" s="352"/>
      <c r="D42" s="357"/>
      <c r="E42" s="352"/>
      <c r="F42" s="358"/>
      <c r="G42" s="258"/>
      <c r="H42" s="359"/>
      <c r="I42" s="258"/>
      <c r="J42" s="360"/>
      <c r="K42" s="48"/>
      <c r="L42" s="152">
        <v>10106.415363423172</v>
      </c>
      <c r="M42" s="174"/>
      <c r="N42" s="94"/>
    </row>
    <row r="43" spans="1:14" ht="13.9" customHeight="1" x14ac:dyDescent="0.2">
      <c r="A43" s="47"/>
      <c r="B43" s="82" t="s">
        <v>282</v>
      </c>
      <c r="C43" s="217">
        <v>2523.1352930459034</v>
      </c>
      <c r="D43" s="222">
        <v>100</v>
      </c>
      <c r="E43" s="217">
        <v>2470.5100383311742</v>
      </c>
      <c r="F43" s="295">
        <v>97.914291205082378</v>
      </c>
      <c r="G43" s="218">
        <v>2399.2491305464241</v>
      </c>
      <c r="H43" s="298">
        <v>95.089991296109801</v>
      </c>
      <c r="I43" s="218">
        <v>2439.7475203150489</v>
      </c>
      <c r="J43" s="281">
        <v>96.695073270122194</v>
      </c>
      <c r="K43" s="48"/>
      <c r="L43" s="152">
        <v>35013.812698472335</v>
      </c>
      <c r="M43" s="174"/>
      <c r="N43" s="94"/>
    </row>
    <row r="44" spans="1:14" ht="13.9" customHeight="1" x14ac:dyDescent="0.2">
      <c r="A44" s="47"/>
      <c r="B44" s="82" t="s">
        <v>261</v>
      </c>
      <c r="C44" s="217">
        <v>4201.2245527787009</v>
      </c>
      <c r="D44" s="222">
        <v>100</v>
      </c>
      <c r="E44" s="217">
        <v>4184.74275107431</v>
      </c>
      <c r="F44" s="295">
        <v>99.60769053171677</v>
      </c>
      <c r="G44" s="258">
        <v>4176.884267000959</v>
      </c>
      <c r="H44" s="298">
        <v>99.420638305047433</v>
      </c>
      <c r="I44" s="218">
        <v>4170.7111920724719</v>
      </c>
      <c r="J44" s="281">
        <v>99.27370317099458</v>
      </c>
      <c r="K44" s="48"/>
      <c r="L44" s="152">
        <v>75818.581202921487</v>
      </c>
      <c r="M44" s="174"/>
      <c r="N44" s="94"/>
    </row>
    <row r="45" spans="1:14" x14ac:dyDescent="0.2">
      <c r="A45" s="47"/>
      <c r="B45" s="81" t="s">
        <v>283</v>
      </c>
      <c r="C45" s="217">
        <v>790.25657894736844</v>
      </c>
      <c r="D45" s="222">
        <v>99.906015037593988</v>
      </c>
      <c r="E45" s="217">
        <v>790.25657894736844</v>
      </c>
      <c r="F45" s="295">
        <v>99.906015037593988</v>
      </c>
      <c r="G45" s="218">
        <v>780.96381578947364</v>
      </c>
      <c r="H45" s="298">
        <v>98.731203007518786</v>
      </c>
      <c r="I45" s="218">
        <v>784.30921052631572</v>
      </c>
      <c r="J45" s="281">
        <v>99.154135338345867</v>
      </c>
      <c r="K45" s="48"/>
      <c r="L45" s="152">
        <v>112436.9109320967</v>
      </c>
      <c r="M45" s="174"/>
      <c r="N45" s="94"/>
    </row>
    <row r="46" spans="1:14" ht="13.9" customHeight="1" x14ac:dyDescent="0.2">
      <c r="A46" s="47"/>
      <c r="B46" s="82" t="s">
        <v>268</v>
      </c>
      <c r="C46" s="217">
        <v>33072.175952466248</v>
      </c>
      <c r="D46" s="222">
        <v>99.885404444427067</v>
      </c>
      <c r="E46" s="217">
        <v>33072.175952466248</v>
      </c>
      <c r="F46" s="295">
        <v>99.885404444427067</v>
      </c>
      <c r="G46" s="218">
        <v>33072.175952466248</v>
      </c>
      <c r="H46" s="298">
        <v>99.885404444427067</v>
      </c>
      <c r="I46" s="218">
        <v>33082.579731449361</v>
      </c>
      <c r="J46" s="281">
        <v>99.916826195235743</v>
      </c>
      <c r="K46" s="48"/>
      <c r="L46" s="152">
        <v>119193.62879120361</v>
      </c>
      <c r="M46" s="174"/>
      <c r="N46" s="94"/>
    </row>
    <row r="47" spans="1:14" ht="13.9" customHeight="1" x14ac:dyDescent="0.2">
      <c r="A47" s="47"/>
      <c r="B47" s="100" t="s">
        <v>269</v>
      </c>
      <c r="C47" s="215">
        <v>6773.1722199374226</v>
      </c>
      <c r="D47" s="292">
        <v>100</v>
      </c>
      <c r="E47" s="215">
        <v>6695.2584859351819</v>
      </c>
      <c r="F47" s="294">
        <v>98.849671446816387</v>
      </c>
      <c r="G47" s="216">
        <v>6635.4552756656103</v>
      </c>
      <c r="H47" s="297">
        <v>97.966729033311296</v>
      </c>
      <c r="I47" s="216">
        <v>6747.0062693326608</v>
      </c>
      <c r="J47" s="300">
        <v>99.613682485029102</v>
      </c>
      <c r="K47" s="48"/>
      <c r="L47" s="152">
        <v>34997.969041075179</v>
      </c>
      <c r="M47" s="174"/>
      <c r="N47" s="94"/>
    </row>
    <row r="48" spans="1:14" x14ac:dyDescent="0.2">
      <c r="A48" s="47"/>
      <c r="B48" s="82" t="s">
        <v>270</v>
      </c>
      <c r="C48" s="217">
        <v>6946.9383233109756</v>
      </c>
      <c r="D48" s="222">
        <v>100</v>
      </c>
      <c r="E48" s="217">
        <v>6946.9383233109756</v>
      </c>
      <c r="F48" s="295">
        <v>100</v>
      </c>
      <c r="G48" s="218">
        <v>6809.8852852792415</v>
      </c>
      <c r="H48" s="298">
        <v>98.027144741276274</v>
      </c>
      <c r="I48" s="218">
        <v>6920.3782038023282</v>
      </c>
      <c r="J48" s="281">
        <v>99.617671580305782</v>
      </c>
      <c r="K48" s="48"/>
      <c r="L48" s="152">
        <v>440216.35389199312</v>
      </c>
      <c r="M48" s="174"/>
      <c r="N48" s="94"/>
    </row>
    <row r="49" spans="1:14" ht="13.9" customHeight="1" x14ac:dyDescent="0.2">
      <c r="A49" s="47"/>
      <c r="B49" s="82" t="s">
        <v>285</v>
      </c>
      <c r="C49" s="285">
        <v>1091.958297132928</v>
      </c>
      <c r="D49" s="293">
        <v>99.449753837242994</v>
      </c>
      <c r="E49" s="285">
        <v>1094.1841876629019</v>
      </c>
      <c r="F49" s="296">
        <v>99.652476107732411</v>
      </c>
      <c r="G49" s="286">
        <v>1093.8662033014768</v>
      </c>
      <c r="H49" s="299">
        <v>99.62351578337676</v>
      </c>
      <c r="I49" s="286">
        <v>1093.8662033014768</v>
      </c>
      <c r="J49" s="301">
        <v>99.62351578337676</v>
      </c>
      <c r="K49" s="48"/>
      <c r="L49" s="152">
        <v>57446.299790229401</v>
      </c>
      <c r="M49" s="174"/>
      <c r="N49" s="94"/>
    </row>
    <row r="50" spans="1:14" ht="13.9" customHeight="1" x14ac:dyDescent="0.2">
      <c r="A50" s="47"/>
      <c r="B50" s="82" t="s">
        <v>273</v>
      </c>
      <c r="C50" s="285">
        <v>5140.5667328994041</v>
      </c>
      <c r="D50" s="293">
        <v>98.842372552964292</v>
      </c>
      <c r="E50" s="285">
        <v>5126.4816811460651</v>
      </c>
      <c r="F50" s="296">
        <v>98.571546396011342</v>
      </c>
      <c r="G50" s="286">
        <v>4915.1405260160591</v>
      </c>
      <c r="H50" s="299">
        <v>94.507896943229767</v>
      </c>
      <c r="I50" s="286">
        <v>5111.0773813146488</v>
      </c>
      <c r="J50" s="301">
        <v>98.275353851109656</v>
      </c>
      <c r="K50" s="48"/>
      <c r="L50" s="152"/>
      <c r="M50" s="174"/>
      <c r="N50" s="94"/>
    </row>
    <row r="51" spans="1:14" ht="13.9" customHeight="1" x14ac:dyDescent="0.2">
      <c r="A51" s="47"/>
      <c r="B51" s="82" t="s">
        <v>290</v>
      </c>
      <c r="C51" s="285">
        <v>880.60724946695098</v>
      </c>
      <c r="D51" s="293">
        <v>99.616204690831552</v>
      </c>
      <c r="E51" s="285">
        <v>883.62302771855013</v>
      </c>
      <c r="F51" s="296">
        <v>99.957356076759069</v>
      </c>
      <c r="G51" s="286">
        <v>870.05202558635392</v>
      </c>
      <c r="H51" s="299">
        <v>98.42217484008529</v>
      </c>
      <c r="I51" s="286">
        <v>880.23027718550111</v>
      </c>
      <c r="J51" s="301">
        <v>99.573560767590621</v>
      </c>
      <c r="K51" s="48"/>
      <c r="L51" s="152"/>
      <c r="M51" s="174"/>
      <c r="N51" s="94"/>
    </row>
    <row r="52" spans="1:14" ht="13.9" customHeight="1" x14ac:dyDescent="0.2">
      <c r="A52" s="47"/>
      <c r="B52" s="82" t="s">
        <v>277</v>
      </c>
      <c r="C52" s="285">
        <v>7877.8939437119025</v>
      </c>
      <c r="D52" s="293">
        <v>100</v>
      </c>
      <c r="E52" s="285">
        <v>7877.8939437119025</v>
      </c>
      <c r="F52" s="296">
        <v>100</v>
      </c>
      <c r="G52" s="286">
        <v>7790.3337805409483</v>
      </c>
      <c r="H52" s="299">
        <v>98.888533359339732</v>
      </c>
      <c r="I52" s="286">
        <v>7737.4064751445821</v>
      </c>
      <c r="J52" s="301">
        <v>98.216687485626068</v>
      </c>
      <c r="K52" s="48"/>
      <c r="L52" s="152"/>
      <c r="M52" s="174"/>
      <c r="N52" s="94"/>
    </row>
    <row r="53" spans="1:14" ht="13.9" customHeight="1" x14ac:dyDescent="0.2">
      <c r="A53" s="47"/>
      <c r="B53" s="82" t="s">
        <v>278</v>
      </c>
      <c r="C53" s="285">
        <v>6023.1051969042092</v>
      </c>
      <c r="D53" s="293">
        <v>100</v>
      </c>
      <c r="E53" s="285">
        <v>6023.1051969042092</v>
      </c>
      <c r="F53" s="296">
        <v>100</v>
      </c>
      <c r="G53" s="286">
        <v>5978.8497634327232</v>
      </c>
      <c r="H53" s="299">
        <v>99.265238908757027</v>
      </c>
      <c r="I53" s="286">
        <v>6023.1051969042092</v>
      </c>
      <c r="J53" s="301">
        <v>100</v>
      </c>
      <c r="K53" s="48"/>
      <c r="L53" s="152"/>
      <c r="M53" s="174"/>
      <c r="N53" s="94"/>
    </row>
    <row r="54" spans="1:14" x14ac:dyDescent="0.2">
      <c r="A54" s="47"/>
      <c r="B54" s="43"/>
      <c r="C54" s="43"/>
      <c r="D54" s="43"/>
      <c r="E54" s="43"/>
      <c r="F54" s="43"/>
      <c r="G54" s="43"/>
      <c r="H54" s="43"/>
      <c r="I54" s="43"/>
      <c r="J54" s="43"/>
      <c r="K54" s="48"/>
      <c r="L54" s="137"/>
      <c r="M54" s="137"/>
    </row>
    <row r="55" spans="1:14" x14ac:dyDescent="0.2">
      <c r="A55" s="188" t="s">
        <v>137</v>
      </c>
      <c r="B55" s="189"/>
      <c r="C55" s="189"/>
      <c r="D55" s="189"/>
      <c r="E55" s="50"/>
      <c r="F55" s="50"/>
      <c r="G55" s="50"/>
      <c r="H55" s="50"/>
      <c r="I55" s="50"/>
      <c r="J55" s="50"/>
      <c r="K55" s="51"/>
    </row>
  </sheetData>
  <sortState ref="B15:J40">
    <sortCondition ref="B15:B40"/>
  </sortState>
  <mergeCells count="10">
    <mergeCell ref="G11:G12"/>
    <mergeCell ref="I11:I12"/>
    <mergeCell ref="C8:J8"/>
    <mergeCell ref="C9:J9"/>
    <mergeCell ref="E11:E12"/>
    <mergeCell ref="C11:C12"/>
    <mergeCell ref="D11:D12"/>
    <mergeCell ref="F11:F12"/>
    <mergeCell ref="H11:H12"/>
    <mergeCell ref="J11:J12"/>
  </mergeCells>
  <pageMargins left="0.70866141732283472" right="0.70866141732283472" top="0.74803149606299213" bottom="0.74803149606299213" header="0.31496062992125984" footer="0.31496062992125984"/>
  <pageSetup scale="70" orientation="portrait" horizontalDpi="4294967294" r:id="rId1"/>
  <headerFooter>
    <oddFooter>&amp;CPágina 27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R54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7109375" style="13" customWidth="1"/>
    <col min="3" max="3" width="19.5703125" style="13" bestFit="1" customWidth="1"/>
    <col min="4" max="4" width="11.140625" style="13" customWidth="1"/>
    <col min="5" max="5" width="17.28515625" style="13" customWidth="1"/>
    <col min="6" max="6" width="11" style="13" customWidth="1"/>
    <col min="7" max="7" width="16.42578125" style="13" customWidth="1"/>
    <col min="8" max="8" width="11" style="13" customWidth="1"/>
    <col min="9" max="9" width="14.85546875" style="13" customWidth="1"/>
    <col min="10" max="10" width="11.7109375" style="13" customWidth="1"/>
    <col min="11" max="11" width="22.42578125" style="13" customWidth="1"/>
    <col min="12" max="12" width="10.85546875" style="13" customWidth="1"/>
    <col min="13" max="13" width="1.85546875" style="13" customWidth="1"/>
    <col min="14" max="14" width="11.42578125" style="13"/>
    <col min="15" max="15" width="12.7109375" style="13" bestFit="1" customWidth="1"/>
    <col min="16" max="16384" width="11.42578125" style="13"/>
  </cols>
  <sheetData>
    <row r="1" spans="1:18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6"/>
    </row>
    <row r="2" spans="1:18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8"/>
    </row>
    <row r="3" spans="1:18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8"/>
    </row>
    <row r="4" spans="1:18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8"/>
    </row>
    <row r="5" spans="1:18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8"/>
      <c r="R5" s="177"/>
    </row>
    <row r="6" spans="1:18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8"/>
    </row>
    <row r="7" spans="1:18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8"/>
    </row>
    <row r="8" spans="1:18" ht="17.25" customHeight="1" x14ac:dyDescent="0.25">
      <c r="A8" s="47"/>
      <c r="B8" s="58"/>
      <c r="C8" s="603" t="s">
        <v>326</v>
      </c>
      <c r="D8" s="603"/>
      <c r="E8" s="603"/>
      <c r="F8" s="603"/>
      <c r="G8" s="603"/>
      <c r="H8" s="603"/>
      <c r="I8" s="603"/>
      <c r="J8" s="603"/>
      <c r="K8" s="603"/>
      <c r="L8" s="603"/>
      <c r="M8" s="48"/>
    </row>
    <row r="9" spans="1:18" ht="15" x14ac:dyDescent="0.25">
      <c r="A9" s="47"/>
      <c r="C9" s="581" t="s">
        <v>146</v>
      </c>
      <c r="D9" s="581"/>
      <c r="E9" s="581"/>
      <c r="F9" s="581"/>
      <c r="G9" s="581"/>
      <c r="H9" s="581"/>
      <c r="I9" s="581"/>
      <c r="J9" s="581"/>
      <c r="K9" s="581"/>
      <c r="L9" s="581"/>
      <c r="M9" s="48"/>
    </row>
    <row r="10" spans="1:18" ht="15" x14ac:dyDescent="0.25">
      <c r="A10" s="47"/>
      <c r="B10" s="113"/>
      <c r="C10" s="113"/>
      <c r="D10" s="584" t="s">
        <v>309</v>
      </c>
      <c r="E10" s="113"/>
      <c r="F10" s="584" t="s">
        <v>309</v>
      </c>
      <c r="G10" s="219"/>
      <c r="H10" s="584" t="s">
        <v>309</v>
      </c>
      <c r="I10" s="219"/>
      <c r="J10" s="584" t="s">
        <v>309</v>
      </c>
      <c r="K10" s="219"/>
      <c r="L10" s="584" t="s">
        <v>309</v>
      </c>
      <c r="M10" s="48"/>
    </row>
    <row r="11" spans="1:18" ht="75" x14ac:dyDescent="0.2">
      <c r="A11" s="47"/>
      <c r="B11" s="43"/>
      <c r="C11" s="221" t="s">
        <v>170</v>
      </c>
      <c r="D11" s="602"/>
      <c r="E11" s="220" t="s">
        <v>171</v>
      </c>
      <c r="F11" s="602"/>
      <c r="G11" s="220" t="s">
        <v>172</v>
      </c>
      <c r="H11" s="602"/>
      <c r="I11" s="220" t="s">
        <v>173</v>
      </c>
      <c r="J11" s="602"/>
      <c r="K11" s="224" t="s">
        <v>174</v>
      </c>
      <c r="L11" s="602"/>
      <c r="M11" s="48"/>
    </row>
    <row r="12" spans="1:18" ht="14.25" customHeight="1" x14ac:dyDescent="0.2">
      <c r="A12" s="47"/>
      <c r="B12" s="43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8"/>
    </row>
    <row r="13" spans="1:18" ht="14.25" customHeight="1" x14ac:dyDescent="0.25">
      <c r="A13" s="47"/>
      <c r="B13" s="57" t="s">
        <v>281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8"/>
    </row>
    <row r="14" spans="1:18" ht="14.25" customHeight="1" x14ac:dyDescent="0.2">
      <c r="A14" s="47"/>
      <c r="B14" s="83" t="s">
        <v>258</v>
      </c>
      <c r="C14" s="536">
        <v>970.51435219999996</v>
      </c>
      <c r="D14" s="527">
        <v>34.239562326597557</v>
      </c>
      <c r="E14" s="536">
        <v>199.82476149999999</v>
      </c>
      <c r="F14" s="527">
        <v>7.0497796969897735</v>
      </c>
      <c r="G14" s="536">
        <v>1522.076658</v>
      </c>
      <c r="H14" s="527">
        <v>53.698575893610887</v>
      </c>
      <c r="I14" s="536">
        <v>134.53168550000001</v>
      </c>
      <c r="J14" s="527">
        <v>4.746252355915928</v>
      </c>
      <c r="K14" s="536">
        <v>7.5348967</v>
      </c>
      <c r="L14" s="527">
        <v>0.2658297268858506</v>
      </c>
      <c r="M14" s="48"/>
    </row>
    <row r="15" spans="1:18" ht="14.25" customHeight="1" x14ac:dyDescent="0.2">
      <c r="A15" s="47"/>
      <c r="B15" s="83" t="s">
        <v>259</v>
      </c>
      <c r="C15" s="414">
        <v>4437.4485191000003</v>
      </c>
      <c r="D15" s="389">
        <v>37.242316148156249</v>
      </c>
      <c r="E15" s="414">
        <v>773.10566859999994</v>
      </c>
      <c r="F15" s="389">
        <v>6.4884686778907215</v>
      </c>
      <c r="G15" s="414">
        <v>6238.7744683000001</v>
      </c>
      <c r="H15" s="389">
        <v>52.360362069642299</v>
      </c>
      <c r="I15" s="414">
        <v>269.62295390000003</v>
      </c>
      <c r="J15" s="389">
        <v>2.2628731909165101</v>
      </c>
      <c r="K15" s="414">
        <v>196.11968010000001</v>
      </c>
      <c r="L15" s="389">
        <v>1.6459799133942066</v>
      </c>
      <c r="M15" s="48"/>
    </row>
    <row r="16" spans="1:18" ht="14.25" customHeight="1" x14ac:dyDescent="0.2">
      <c r="A16" s="47"/>
      <c r="B16" s="83" t="s">
        <v>260</v>
      </c>
      <c r="C16" s="414">
        <v>15979.6198888</v>
      </c>
      <c r="D16" s="389">
        <v>47.905971766178951</v>
      </c>
      <c r="E16" s="414">
        <v>1511.4818032999999</v>
      </c>
      <c r="F16" s="389">
        <v>4.5313346060711988</v>
      </c>
      <c r="G16" s="414">
        <v>14069.938897100001</v>
      </c>
      <c r="H16" s="389">
        <v>42.18085913475084</v>
      </c>
      <c r="I16" s="414">
        <v>1037.8068284000001</v>
      </c>
      <c r="J16" s="389">
        <v>3.1112845590854454</v>
      </c>
      <c r="K16" s="414">
        <v>757.36956259999999</v>
      </c>
      <c r="L16" s="389">
        <v>2.2705499339135757</v>
      </c>
      <c r="M16" s="48"/>
    </row>
    <row r="17" spans="1:13" ht="14.25" customHeight="1" x14ac:dyDescent="0.2">
      <c r="A17" s="47"/>
      <c r="B17" s="83" t="s">
        <v>361</v>
      </c>
      <c r="C17" s="414">
        <v>998.46503689999997</v>
      </c>
      <c r="D17" s="389">
        <v>46.042340827878881</v>
      </c>
      <c r="E17" s="414">
        <v>159.3871705</v>
      </c>
      <c r="F17" s="389">
        <v>7.3498401611905688</v>
      </c>
      <c r="G17" s="414">
        <v>921.18578070000001</v>
      </c>
      <c r="H17" s="389">
        <v>42.478752999172833</v>
      </c>
      <c r="I17" s="414">
        <v>27.940640500000001</v>
      </c>
      <c r="J17" s="389">
        <v>1.2884301856421232</v>
      </c>
      <c r="K17" s="414">
        <v>61.601463000000003</v>
      </c>
      <c r="L17" s="389">
        <v>2.8406358261155962</v>
      </c>
      <c r="M17" s="48"/>
    </row>
    <row r="18" spans="1:13" ht="14.25" customHeight="1" x14ac:dyDescent="0.2">
      <c r="A18" s="47"/>
      <c r="B18" s="83" t="s">
        <v>262</v>
      </c>
      <c r="C18" s="414">
        <v>1783.3860127</v>
      </c>
      <c r="D18" s="389">
        <v>39.059851802410698</v>
      </c>
      <c r="E18" s="414">
        <v>398.70103169999999</v>
      </c>
      <c r="F18" s="389">
        <v>8.7323793619379266</v>
      </c>
      <c r="G18" s="414">
        <v>2003.8282766</v>
      </c>
      <c r="H18" s="389">
        <v>43.887994502647494</v>
      </c>
      <c r="I18" s="414">
        <v>140.42602389999999</v>
      </c>
      <c r="J18" s="389">
        <v>3.0756211182971014</v>
      </c>
      <c r="K18" s="414">
        <v>239.4363793</v>
      </c>
      <c r="L18" s="389">
        <v>5.2441532147067722</v>
      </c>
      <c r="M18" s="48"/>
    </row>
    <row r="19" spans="1:13" ht="14.25" customHeight="1" x14ac:dyDescent="0.2">
      <c r="A19" s="47"/>
      <c r="B19" s="83" t="s">
        <v>263</v>
      </c>
      <c r="C19" s="414">
        <v>983.33012570000005</v>
      </c>
      <c r="D19" s="389">
        <v>24.417877660536348</v>
      </c>
      <c r="E19" s="414">
        <v>240.61495600000001</v>
      </c>
      <c r="F19" s="389">
        <v>5.9749075161517107</v>
      </c>
      <c r="G19" s="414">
        <v>2524.8266477000002</v>
      </c>
      <c r="H19" s="389">
        <v>62.696043359511108</v>
      </c>
      <c r="I19" s="414">
        <v>77.536745199999999</v>
      </c>
      <c r="J19" s="389">
        <v>1.925378577354186</v>
      </c>
      <c r="K19" s="414">
        <v>200.7824109</v>
      </c>
      <c r="L19" s="389">
        <v>4.9857928864466396</v>
      </c>
      <c r="M19" s="48"/>
    </row>
    <row r="20" spans="1:13" ht="14.25" customHeight="1" x14ac:dyDescent="0.2">
      <c r="A20" s="47"/>
      <c r="B20" s="83" t="s">
        <v>264</v>
      </c>
      <c r="C20" s="414">
        <v>13064.3166908</v>
      </c>
      <c r="D20" s="389">
        <v>34.134348261838028</v>
      </c>
      <c r="E20" s="414">
        <v>2389.2273341</v>
      </c>
      <c r="F20" s="389">
        <v>6.242555185171204</v>
      </c>
      <c r="G20" s="414">
        <v>20709.2534571</v>
      </c>
      <c r="H20" s="389">
        <v>54.108981470506393</v>
      </c>
      <c r="I20" s="414">
        <v>1580.1522562</v>
      </c>
      <c r="J20" s="389">
        <v>4.1286099148104025</v>
      </c>
      <c r="K20" s="414">
        <v>530.27754179999999</v>
      </c>
      <c r="L20" s="389">
        <v>1.3855051676739603</v>
      </c>
      <c r="M20" s="48"/>
    </row>
    <row r="21" spans="1:13" ht="14.25" customHeight="1" x14ac:dyDescent="0.2">
      <c r="A21" s="47"/>
      <c r="B21" s="83" t="s">
        <v>265</v>
      </c>
      <c r="C21" s="414">
        <v>7547.5027653999996</v>
      </c>
      <c r="D21" s="389">
        <v>34.964454059257491</v>
      </c>
      <c r="E21" s="414">
        <v>1161.8309538000001</v>
      </c>
      <c r="F21" s="389">
        <v>5.3822815666912192</v>
      </c>
      <c r="G21" s="414">
        <v>11784.1894027</v>
      </c>
      <c r="H21" s="389">
        <v>54.59126837093072</v>
      </c>
      <c r="I21" s="414">
        <v>776.67502839999997</v>
      </c>
      <c r="J21" s="389">
        <v>3.5980136998366641</v>
      </c>
      <c r="K21" s="414">
        <v>316.01839009999998</v>
      </c>
      <c r="L21" s="389">
        <v>1.4639823032839088</v>
      </c>
      <c r="M21" s="48"/>
    </row>
    <row r="22" spans="1:13" ht="14.25" customHeight="1" x14ac:dyDescent="0.2">
      <c r="A22" s="47"/>
      <c r="B22" s="83" t="s">
        <v>266</v>
      </c>
      <c r="C22" s="414">
        <v>13848.1535119</v>
      </c>
      <c r="D22" s="389">
        <v>36.586495325064682</v>
      </c>
      <c r="E22" s="414">
        <v>1047.8084782999999</v>
      </c>
      <c r="F22" s="389">
        <v>2.7682853139910306</v>
      </c>
      <c r="G22" s="414">
        <v>21020.170868099998</v>
      </c>
      <c r="H22" s="389">
        <v>55.534796212140293</v>
      </c>
      <c r="I22" s="414">
        <v>1471.6659313</v>
      </c>
      <c r="J22" s="389">
        <v>3.8881067190146288</v>
      </c>
      <c r="K22" s="414">
        <v>462.6522822</v>
      </c>
      <c r="L22" s="389">
        <v>1.2223164297893754</v>
      </c>
      <c r="M22" s="48"/>
    </row>
    <row r="23" spans="1:13" ht="14.25" customHeight="1" x14ac:dyDescent="0.2">
      <c r="A23" s="47"/>
      <c r="B23" s="83" t="s">
        <v>267</v>
      </c>
      <c r="C23" s="414">
        <v>836.94936710000002</v>
      </c>
      <c r="D23" s="389">
        <v>32.942960649572143</v>
      </c>
      <c r="E23" s="414">
        <v>170.1322165</v>
      </c>
      <c r="F23" s="389">
        <v>6.6965328294636679</v>
      </c>
      <c r="G23" s="414">
        <v>1443.7312629999999</v>
      </c>
      <c r="H23" s="389">
        <v>56.82635539872922</v>
      </c>
      <c r="I23" s="414">
        <v>71.496823599999999</v>
      </c>
      <c r="J23" s="389">
        <v>2.8141690991239905</v>
      </c>
      <c r="K23" s="414">
        <v>18.291874400000001</v>
      </c>
      <c r="L23" s="389">
        <v>0.71998202311098458</v>
      </c>
      <c r="M23" s="48"/>
    </row>
    <row r="24" spans="1:13" ht="14.25" customHeight="1" x14ac:dyDescent="0.2">
      <c r="A24" s="47"/>
      <c r="B24" s="83" t="s">
        <v>362</v>
      </c>
      <c r="C24" s="414">
        <v>285</v>
      </c>
      <c r="D24" s="389">
        <v>42.857142857142854</v>
      </c>
      <c r="E24" s="414">
        <v>70</v>
      </c>
      <c r="F24" s="389">
        <v>10.526315789473683</v>
      </c>
      <c r="G24" s="414">
        <v>269</v>
      </c>
      <c r="H24" s="389">
        <v>40.451127819548873</v>
      </c>
      <c r="I24" s="414">
        <v>33</v>
      </c>
      <c r="J24" s="389">
        <v>4.9624060150375939</v>
      </c>
      <c r="K24" s="414">
        <v>8</v>
      </c>
      <c r="L24" s="389">
        <v>1.2030075187969926</v>
      </c>
      <c r="M24" s="48"/>
    </row>
    <row r="25" spans="1:13" ht="14.25" customHeight="1" x14ac:dyDescent="0.2">
      <c r="A25" s="47"/>
      <c r="B25" s="83" t="s">
        <v>284</v>
      </c>
      <c r="C25" s="414">
        <v>1766.3387393</v>
      </c>
      <c r="D25" s="389">
        <v>45.899795500554056</v>
      </c>
      <c r="E25" s="414">
        <v>358.6484322</v>
      </c>
      <c r="F25" s="389">
        <v>9.3197807013496039</v>
      </c>
      <c r="G25" s="414">
        <v>1562.8833893000001</v>
      </c>
      <c r="H25" s="389">
        <v>40.612837370317656</v>
      </c>
      <c r="I25" s="414">
        <v>104.52109040000001</v>
      </c>
      <c r="J25" s="389">
        <v>2.7160683101793781</v>
      </c>
      <c r="K25" s="414">
        <v>55.858041499999999</v>
      </c>
      <c r="L25" s="389">
        <v>1.4515181175993028</v>
      </c>
      <c r="M25" s="48"/>
    </row>
    <row r="26" spans="1:13" ht="14.25" customHeight="1" x14ac:dyDescent="0.2">
      <c r="A26" s="47"/>
      <c r="B26" s="83" t="s">
        <v>271</v>
      </c>
      <c r="C26" s="414">
        <v>8637.8537524000003</v>
      </c>
      <c r="D26" s="389">
        <v>38.704612156697429</v>
      </c>
      <c r="E26" s="414">
        <v>1568.9779877000001</v>
      </c>
      <c r="F26" s="389">
        <v>7.030297830575261</v>
      </c>
      <c r="G26" s="414">
        <v>11324.4636529</v>
      </c>
      <c r="H26" s="389">
        <v>50.742810208650354</v>
      </c>
      <c r="I26" s="414">
        <v>331.22398090000002</v>
      </c>
      <c r="J26" s="389">
        <v>1.4841529024695388</v>
      </c>
      <c r="K26" s="414">
        <v>454.85644020000001</v>
      </c>
      <c r="L26" s="389">
        <v>2.0381269016074199</v>
      </c>
      <c r="M26" s="48"/>
    </row>
    <row r="27" spans="1:13" ht="14.25" customHeight="1" x14ac:dyDescent="0.2">
      <c r="A27" s="47"/>
      <c r="B27" s="83" t="s">
        <v>272</v>
      </c>
      <c r="C27" s="414">
        <v>8128.0072171000002</v>
      </c>
      <c r="D27" s="389">
        <v>33.156506437341662</v>
      </c>
      <c r="E27" s="414">
        <v>2031.0233046000001</v>
      </c>
      <c r="F27" s="389">
        <v>8.2851350244479391</v>
      </c>
      <c r="G27" s="414">
        <v>13444.8641006</v>
      </c>
      <c r="H27" s="389">
        <v>54.845512706099655</v>
      </c>
      <c r="I27" s="414">
        <v>216.5436842</v>
      </c>
      <c r="J27" s="389">
        <v>0.88334469536859983</v>
      </c>
      <c r="K27" s="414">
        <v>693.62572030000001</v>
      </c>
      <c r="L27" s="389">
        <v>2.8295011367421314</v>
      </c>
      <c r="M27" s="48"/>
    </row>
    <row r="28" spans="1:13" ht="14.25" customHeight="1" x14ac:dyDescent="0.2">
      <c r="A28" s="47"/>
      <c r="B28" s="83" t="s">
        <v>363</v>
      </c>
      <c r="C28" s="414">
        <v>762.25705070000004</v>
      </c>
      <c r="D28" s="389">
        <v>43.513778134175411</v>
      </c>
      <c r="E28" s="414">
        <v>79.313627800000006</v>
      </c>
      <c r="F28" s="389">
        <v>4.5276532371021165</v>
      </c>
      <c r="G28" s="414">
        <v>771.74159699999996</v>
      </c>
      <c r="H28" s="389">
        <v>44.055207620491757</v>
      </c>
      <c r="I28" s="414">
        <v>58.830385399999997</v>
      </c>
      <c r="J28" s="389">
        <v>3.3583583588932124</v>
      </c>
      <c r="K28" s="414">
        <v>79.617547900000005</v>
      </c>
      <c r="L28" s="389">
        <v>4.5450026493374924</v>
      </c>
      <c r="M28" s="48"/>
    </row>
    <row r="29" spans="1:13" ht="14.25" customHeight="1" x14ac:dyDescent="0.2">
      <c r="A29" s="47"/>
      <c r="B29" s="83" t="s">
        <v>364</v>
      </c>
      <c r="C29" s="414">
        <v>350</v>
      </c>
      <c r="D29" s="389">
        <v>36.919831223628691</v>
      </c>
      <c r="E29" s="414">
        <v>98</v>
      </c>
      <c r="F29" s="389">
        <v>10.337552742616033</v>
      </c>
      <c r="G29" s="414">
        <v>454</v>
      </c>
      <c r="H29" s="389">
        <v>47.890295358649787</v>
      </c>
      <c r="I29" s="414">
        <v>20</v>
      </c>
      <c r="J29" s="389">
        <v>2.109704641350211</v>
      </c>
      <c r="K29" s="414">
        <v>26</v>
      </c>
      <c r="L29" s="389">
        <v>2.7426160337552745</v>
      </c>
      <c r="M29" s="48"/>
    </row>
    <row r="30" spans="1:13" ht="14.25" customHeight="1" x14ac:dyDescent="0.2">
      <c r="A30" s="47"/>
      <c r="B30" s="83" t="s">
        <v>274</v>
      </c>
      <c r="C30" s="414">
        <v>3145.3155281999998</v>
      </c>
      <c r="D30" s="389">
        <v>40.599400640238031</v>
      </c>
      <c r="E30" s="414">
        <v>724.88881570000001</v>
      </c>
      <c r="F30" s="389">
        <v>9.3567882727092204</v>
      </c>
      <c r="G30" s="414">
        <v>3144.0278583999998</v>
      </c>
      <c r="H30" s="389">
        <v>40.582779534459036</v>
      </c>
      <c r="I30" s="414">
        <v>613.44478049999998</v>
      </c>
      <c r="J30" s="389">
        <v>7.9182804366960555</v>
      </c>
      <c r="K30" s="414">
        <v>119.5199674</v>
      </c>
      <c r="L30" s="389">
        <v>1.5427511158976603</v>
      </c>
      <c r="M30" s="48"/>
    </row>
    <row r="31" spans="1:13" ht="14.25" customHeight="1" x14ac:dyDescent="0.2">
      <c r="A31" s="47"/>
      <c r="B31" s="83" t="s">
        <v>275</v>
      </c>
      <c r="C31" s="414">
        <v>66284.810488500007</v>
      </c>
      <c r="D31" s="389">
        <v>42.10799191249987</v>
      </c>
      <c r="E31" s="414">
        <v>6367.0726685</v>
      </c>
      <c r="F31" s="389">
        <v>4.0447372852942145</v>
      </c>
      <c r="G31" s="414">
        <v>70807.696226600005</v>
      </c>
      <c r="H31" s="389">
        <v>44.981193701529918</v>
      </c>
      <c r="I31" s="414">
        <v>7055.0700512000003</v>
      </c>
      <c r="J31" s="389">
        <v>4.4817934979174492</v>
      </c>
      <c r="K31" s="414">
        <v>6901.5736570999998</v>
      </c>
      <c r="L31" s="389">
        <v>4.3842836027585559</v>
      </c>
      <c r="M31" s="48"/>
    </row>
    <row r="32" spans="1:13" ht="14.25" customHeight="1" x14ac:dyDescent="0.2">
      <c r="A32" s="47"/>
      <c r="B32" s="83" t="s">
        <v>276</v>
      </c>
      <c r="C32" s="414">
        <v>2070.9094071999998</v>
      </c>
      <c r="D32" s="389">
        <v>36.96024617604219</v>
      </c>
      <c r="E32" s="414">
        <v>474.89658709999998</v>
      </c>
      <c r="F32" s="389">
        <v>8.4756458714966545</v>
      </c>
      <c r="G32" s="414">
        <v>2730.1959238999998</v>
      </c>
      <c r="H32" s="389">
        <v>48.726763761533093</v>
      </c>
      <c r="I32" s="414">
        <v>205.42973889999999</v>
      </c>
      <c r="J32" s="389">
        <v>3.6663765663655581</v>
      </c>
      <c r="K32" s="414">
        <v>121.640891</v>
      </c>
      <c r="L32" s="389">
        <v>2.1709676245624978</v>
      </c>
      <c r="M32" s="48"/>
    </row>
    <row r="33" spans="1:16" ht="14.25" customHeight="1" x14ac:dyDescent="0.2">
      <c r="A33" s="47"/>
      <c r="B33" s="83" t="s">
        <v>286</v>
      </c>
      <c r="C33" s="414">
        <v>903.97454779999998</v>
      </c>
      <c r="D33" s="389">
        <v>43.054155338616482</v>
      </c>
      <c r="E33" s="414">
        <v>61.550892500000003</v>
      </c>
      <c r="F33" s="389">
        <v>2.9315224564395463</v>
      </c>
      <c r="G33" s="414">
        <v>1110.4538546000001</v>
      </c>
      <c r="H33" s="389">
        <v>52.88827309205557</v>
      </c>
      <c r="I33" s="414">
        <v>8.3615256999999996</v>
      </c>
      <c r="J33" s="389">
        <v>0.39823956020859319</v>
      </c>
      <c r="K33" s="414">
        <v>15.28125</v>
      </c>
      <c r="L33" s="389">
        <v>0.72780955267978964</v>
      </c>
      <c r="M33" s="48"/>
    </row>
    <row r="34" spans="1:16" ht="14.25" customHeight="1" x14ac:dyDescent="0.2">
      <c r="A34" s="47"/>
      <c r="B34" s="83" t="s">
        <v>365</v>
      </c>
      <c r="C34" s="414">
        <v>185</v>
      </c>
      <c r="D34" s="389">
        <v>36.56126482213439</v>
      </c>
      <c r="E34" s="414">
        <v>36</v>
      </c>
      <c r="F34" s="389">
        <v>7.1146245059288544</v>
      </c>
      <c r="G34" s="414">
        <v>246</v>
      </c>
      <c r="H34" s="389">
        <v>48.616600790513836</v>
      </c>
      <c r="I34" s="414">
        <v>13</v>
      </c>
      <c r="J34" s="389">
        <v>2.5691699604743086</v>
      </c>
      <c r="K34" s="414">
        <v>26</v>
      </c>
      <c r="L34" s="389">
        <v>5.1383399209486171</v>
      </c>
      <c r="M34" s="48"/>
    </row>
    <row r="35" spans="1:16" ht="14.25" customHeight="1" x14ac:dyDescent="0.2">
      <c r="A35" s="47"/>
      <c r="B35" s="83" t="s">
        <v>287</v>
      </c>
      <c r="C35" s="414">
        <v>1716.9551488</v>
      </c>
      <c r="D35" s="389">
        <v>37.817849771390165</v>
      </c>
      <c r="E35" s="414">
        <v>55.624218200000001</v>
      </c>
      <c r="F35" s="389">
        <v>1.2251853689997956</v>
      </c>
      <c r="G35" s="414">
        <v>2621.7574930999999</v>
      </c>
      <c r="H35" s="389">
        <v>57.747129318065674</v>
      </c>
      <c r="I35" s="414">
        <v>103.65647869999999</v>
      </c>
      <c r="J35" s="389">
        <v>2.2831494125211624</v>
      </c>
      <c r="K35" s="414">
        <v>42.072157199999999</v>
      </c>
      <c r="L35" s="389">
        <v>0.92668612902319225</v>
      </c>
      <c r="M35" s="48"/>
    </row>
    <row r="36" spans="1:16" ht="14.25" customHeight="1" x14ac:dyDescent="0.2">
      <c r="A36" s="47"/>
      <c r="B36" s="83" t="s">
        <v>366</v>
      </c>
      <c r="C36" s="414">
        <v>93</v>
      </c>
      <c r="D36" s="389">
        <v>37.95918367346939</v>
      </c>
      <c r="E36" s="414">
        <v>42</v>
      </c>
      <c r="F36" s="389">
        <v>17.142857142857142</v>
      </c>
      <c r="G36" s="414">
        <v>91</v>
      </c>
      <c r="H36" s="389">
        <v>37.142857142857146</v>
      </c>
      <c r="I36" s="520">
        <v>0</v>
      </c>
      <c r="J36" s="520">
        <v>0</v>
      </c>
      <c r="K36" s="414">
        <v>19</v>
      </c>
      <c r="L36" s="389">
        <v>7.7551020408163263</v>
      </c>
      <c r="M36" s="48"/>
    </row>
    <row r="37" spans="1:16" x14ac:dyDescent="0.2">
      <c r="A37" s="47"/>
      <c r="B37" s="83" t="s">
        <v>288</v>
      </c>
      <c r="C37" s="431">
        <v>1114.2322626</v>
      </c>
      <c r="D37" s="443">
        <v>38.3334256104189</v>
      </c>
      <c r="E37" s="431">
        <v>336.27738879999998</v>
      </c>
      <c r="F37" s="443">
        <v>11.56909981941382</v>
      </c>
      <c r="G37" s="431">
        <v>1388.0849450000001</v>
      </c>
      <c r="H37" s="443">
        <v>47.754900630804897</v>
      </c>
      <c r="I37" s="431">
        <v>27.270733799999999</v>
      </c>
      <c r="J37" s="443">
        <v>0.93820712301445808</v>
      </c>
      <c r="K37" s="431">
        <v>40.820531699999997</v>
      </c>
      <c r="L37" s="443">
        <v>1.4043668163479153</v>
      </c>
      <c r="M37" s="48"/>
      <c r="N37" s="152">
        <v>96839.53718528006</v>
      </c>
      <c r="O37" s="152">
        <f t="shared" ref="O37:O49" si="0">C37+E37+G37+I37+K37</f>
        <v>2906.6858619000004</v>
      </c>
      <c r="P37" s="231">
        <f t="shared" ref="P37:P49" si="1">D37+F37+H37+J37+L37</f>
        <v>100</v>
      </c>
    </row>
    <row r="38" spans="1:16" x14ac:dyDescent="0.2">
      <c r="A38" s="47"/>
      <c r="B38" s="84" t="s">
        <v>289</v>
      </c>
      <c r="C38" s="431">
        <v>1565.0004249000001</v>
      </c>
      <c r="D38" s="443">
        <v>35.712293173589835</v>
      </c>
      <c r="E38" s="431">
        <v>379.19181900000001</v>
      </c>
      <c r="F38" s="443">
        <v>8.6529110112031447</v>
      </c>
      <c r="G38" s="431">
        <v>2298.3926286999999</v>
      </c>
      <c r="H38" s="443">
        <v>52.447826900364561</v>
      </c>
      <c r="I38" s="431">
        <v>77.381795299999993</v>
      </c>
      <c r="J38" s="443">
        <v>1.7658023065577733</v>
      </c>
      <c r="K38" s="431">
        <v>62.279012299999998</v>
      </c>
      <c r="L38" s="443">
        <v>1.4211666082846741</v>
      </c>
      <c r="M38" s="48"/>
      <c r="N38" s="152">
        <v>222457.85471775301</v>
      </c>
      <c r="O38" s="152">
        <f t="shared" si="0"/>
        <v>4382.2456802000006</v>
      </c>
      <c r="P38" s="231">
        <f t="shared" si="1"/>
        <v>100</v>
      </c>
    </row>
    <row r="39" spans="1:16" x14ac:dyDescent="0.2">
      <c r="A39" s="47"/>
      <c r="B39" s="83" t="s">
        <v>279</v>
      </c>
      <c r="C39" s="431">
        <v>13906.041366400001</v>
      </c>
      <c r="D39" s="443">
        <v>41.636074260827144</v>
      </c>
      <c r="E39" s="431">
        <v>1723.8682444000001</v>
      </c>
      <c r="F39" s="443">
        <v>5.1614333906085079</v>
      </c>
      <c r="G39" s="431">
        <v>16140.9013588</v>
      </c>
      <c r="H39" s="443">
        <v>48.327467889998189</v>
      </c>
      <c r="I39" s="431">
        <v>1476.0142166999999</v>
      </c>
      <c r="J39" s="443">
        <v>4.419333721029151</v>
      </c>
      <c r="K39" s="431">
        <v>152.19624709999999</v>
      </c>
      <c r="L39" s="443">
        <v>0.4556907375369964</v>
      </c>
      <c r="M39" s="48"/>
      <c r="N39" s="152">
        <v>58400.154378324907</v>
      </c>
      <c r="O39" s="152">
        <f t="shared" si="0"/>
        <v>33399.021433400005</v>
      </c>
      <c r="P39" s="231">
        <f t="shared" si="1"/>
        <v>99.999999999999986</v>
      </c>
    </row>
    <row r="40" spans="1:16" x14ac:dyDescent="0.2">
      <c r="A40" s="47"/>
      <c r="B40" s="83"/>
      <c r="C40" s="332"/>
      <c r="D40" s="336"/>
      <c r="E40" s="344"/>
      <c r="F40" s="361"/>
      <c r="G40" s="344"/>
      <c r="H40" s="361"/>
      <c r="I40" s="344"/>
      <c r="J40" s="361"/>
      <c r="K40" s="344"/>
      <c r="L40" s="361"/>
      <c r="M40" s="48"/>
      <c r="N40" s="152">
        <v>141029.17999929894</v>
      </c>
      <c r="O40" s="152">
        <f t="shared" si="0"/>
        <v>0</v>
      </c>
      <c r="P40" s="231">
        <f t="shared" si="1"/>
        <v>0</v>
      </c>
    </row>
    <row r="41" spans="1:16" ht="15" x14ac:dyDescent="0.2">
      <c r="A41" s="47"/>
      <c r="B41" s="80" t="s">
        <v>280</v>
      </c>
      <c r="C41" s="332"/>
      <c r="D41" s="336"/>
      <c r="E41" s="344"/>
      <c r="F41" s="361"/>
      <c r="G41" s="344"/>
      <c r="H41" s="361"/>
      <c r="I41" s="344"/>
      <c r="J41" s="361"/>
      <c r="K41" s="344"/>
      <c r="L41" s="361"/>
      <c r="M41" s="48"/>
      <c r="N41" s="152">
        <v>388559.83322918398</v>
      </c>
      <c r="O41" s="152">
        <f t="shared" si="0"/>
        <v>0</v>
      </c>
      <c r="P41" s="231">
        <f t="shared" si="1"/>
        <v>0</v>
      </c>
    </row>
    <row r="42" spans="1:16" x14ac:dyDescent="0.2">
      <c r="A42" s="47"/>
      <c r="B42" s="82" t="s">
        <v>282</v>
      </c>
      <c r="C42" s="157">
        <v>1000.3536682</v>
      </c>
      <c r="D42" s="165">
        <v>39.647246462578011</v>
      </c>
      <c r="E42" s="176">
        <v>119.51088230000001</v>
      </c>
      <c r="F42" s="230">
        <v>4.7366022199270148</v>
      </c>
      <c r="G42" s="176">
        <v>1176.4753917999999</v>
      </c>
      <c r="H42" s="230">
        <v>46.627519145086119</v>
      </c>
      <c r="I42" s="176">
        <v>92.714327600000004</v>
      </c>
      <c r="J42" s="230">
        <v>3.6745682190415936</v>
      </c>
      <c r="K42" s="176">
        <v>134.08102310000001</v>
      </c>
      <c r="L42" s="230">
        <v>5.3140639533672447</v>
      </c>
      <c r="M42" s="48"/>
      <c r="N42" s="152">
        <v>10106.415363423172</v>
      </c>
      <c r="O42" s="152">
        <f t="shared" si="0"/>
        <v>2523.1352930000003</v>
      </c>
      <c r="P42" s="231">
        <f t="shared" si="1"/>
        <v>99.999999999999972</v>
      </c>
    </row>
    <row r="43" spans="1:16" x14ac:dyDescent="0.2">
      <c r="A43" s="47"/>
      <c r="B43" s="82" t="s">
        <v>261</v>
      </c>
      <c r="C43" s="157">
        <v>1557.5471826999999</v>
      </c>
      <c r="D43" s="165">
        <v>37.073647532098981</v>
      </c>
      <c r="E43" s="176">
        <v>361.60986020000001</v>
      </c>
      <c r="F43" s="230">
        <v>8.6072490452243109</v>
      </c>
      <c r="G43" s="176">
        <v>1972.4328539999999</v>
      </c>
      <c r="H43" s="230">
        <v>46.948998542160219</v>
      </c>
      <c r="I43" s="176">
        <v>255.91886740000001</v>
      </c>
      <c r="J43" s="230">
        <v>6.0915303190715839</v>
      </c>
      <c r="K43" s="176">
        <v>53.715788400000001</v>
      </c>
      <c r="L43" s="230">
        <v>1.2785745614449122</v>
      </c>
      <c r="M43" s="48"/>
      <c r="N43" s="152">
        <v>35013.812698472335</v>
      </c>
      <c r="O43" s="152">
        <f t="shared" si="0"/>
        <v>4201.2245526999995</v>
      </c>
      <c r="P43" s="231">
        <f t="shared" si="1"/>
        <v>100</v>
      </c>
    </row>
    <row r="44" spans="1:16" x14ac:dyDescent="0.2">
      <c r="A44" s="47"/>
      <c r="B44" s="81" t="s">
        <v>283</v>
      </c>
      <c r="C44" s="157">
        <v>299</v>
      </c>
      <c r="D44" s="165">
        <v>37.800252844500633</v>
      </c>
      <c r="E44" s="176">
        <v>36</v>
      </c>
      <c r="F44" s="230">
        <v>4.5512010113780024</v>
      </c>
      <c r="G44" s="176">
        <v>365</v>
      </c>
      <c r="H44" s="230">
        <v>46.144121365360306</v>
      </c>
      <c r="I44" s="176">
        <v>67</v>
      </c>
      <c r="J44" s="230">
        <v>8.470290771175728</v>
      </c>
      <c r="K44" s="176">
        <v>24</v>
      </c>
      <c r="L44" s="230">
        <v>3.0341340075853349</v>
      </c>
      <c r="M44" s="48"/>
      <c r="N44" s="152">
        <v>75818.581202921487</v>
      </c>
      <c r="O44" s="152">
        <f t="shared" si="0"/>
        <v>791</v>
      </c>
      <c r="P44" s="231">
        <f t="shared" si="1"/>
        <v>100</v>
      </c>
    </row>
    <row r="45" spans="1:16" x14ac:dyDescent="0.2">
      <c r="A45" s="47"/>
      <c r="B45" s="82" t="s">
        <v>268</v>
      </c>
      <c r="C45" s="157">
        <v>15590.74504</v>
      </c>
      <c r="D45" s="165">
        <v>47.087554086229311</v>
      </c>
      <c r="E45" s="176">
        <v>795.30428500000005</v>
      </c>
      <c r="F45" s="230">
        <v>2.4019976876581284</v>
      </c>
      <c r="G45" s="176">
        <v>14375.379525300001</v>
      </c>
      <c r="H45" s="230">
        <v>43.416877074890401</v>
      </c>
      <c r="I45" s="176">
        <v>652.31552969999996</v>
      </c>
      <c r="J45" s="230">
        <v>1.9701395095122456</v>
      </c>
      <c r="K45" s="176">
        <v>1696.3742969</v>
      </c>
      <c r="L45" s="230">
        <v>5.123431641709919</v>
      </c>
      <c r="M45" s="48"/>
      <c r="N45" s="152">
        <v>112436.9109320967</v>
      </c>
      <c r="O45" s="152">
        <f t="shared" si="0"/>
        <v>33110.118676899998</v>
      </c>
      <c r="P45" s="231">
        <f t="shared" si="1"/>
        <v>100</v>
      </c>
    </row>
    <row r="46" spans="1:16" ht="15" x14ac:dyDescent="0.2">
      <c r="A46" s="47"/>
      <c r="B46" s="100" t="s">
        <v>269</v>
      </c>
      <c r="C46" s="158">
        <v>2528.7434690999999</v>
      </c>
      <c r="D46" s="546">
        <v>37.334699118832312</v>
      </c>
      <c r="E46" s="175">
        <v>273.06349999999998</v>
      </c>
      <c r="F46" s="560">
        <v>4.0315452070998941</v>
      </c>
      <c r="G46" s="175">
        <v>3537.9066892999999</v>
      </c>
      <c r="H46" s="560">
        <v>52.234116813173756</v>
      </c>
      <c r="I46" s="175">
        <v>209.32075879999999</v>
      </c>
      <c r="J46" s="560">
        <v>3.0904390439830043</v>
      </c>
      <c r="K46" s="175">
        <v>224.13780270000001</v>
      </c>
      <c r="L46" s="560">
        <v>3.309199816911037</v>
      </c>
      <c r="M46" s="48"/>
      <c r="N46" s="152">
        <v>119193.62879120361</v>
      </c>
      <c r="O46" s="152">
        <f t="shared" si="0"/>
        <v>6773.1722198999996</v>
      </c>
      <c r="P46" s="231">
        <f t="shared" si="1"/>
        <v>100</v>
      </c>
    </row>
    <row r="47" spans="1:16" x14ac:dyDescent="0.2">
      <c r="A47" s="47"/>
      <c r="B47" s="82" t="s">
        <v>270</v>
      </c>
      <c r="C47" s="157">
        <v>2523.6407656000001</v>
      </c>
      <c r="D47" s="165">
        <v>36.327381187993566</v>
      </c>
      <c r="E47" s="176">
        <v>168.3774569</v>
      </c>
      <c r="F47" s="230">
        <v>2.4237649603892808</v>
      </c>
      <c r="G47" s="176">
        <v>3885.0665189000001</v>
      </c>
      <c r="H47" s="230">
        <v>55.924874212133204</v>
      </c>
      <c r="I47" s="176">
        <v>118.0114772</v>
      </c>
      <c r="J47" s="230">
        <v>1.6987552171607749</v>
      </c>
      <c r="K47" s="176">
        <v>251.84210469999999</v>
      </c>
      <c r="L47" s="230">
        <v>3.6252244223231798</v>
      </c>
      <c r="M47" s="48"/>
      <c r="N47" s="152">
        <v>34997.969041075179</v>
      </c>
      <c r="O47" s="152">
        <f t="shared" si="0"/>
        <v>6946.9383232999999</v>
      </c>
      <c r="P47" s="231">
        <f t="shared" si="1"/>
        <v>100.00000000000001</v>
      </c>
    </row>
    <row r="48" spans="1:16" x14ac:dyDescent="0.2">
      <c r="A48" s="47"/>
      <c r="B48" s="82" t="s">
        <v>285</v>
      </c>
      <c r="C48" s="157">
        <v>507</v>
      </c>
      <c r="D48" s="165">
        <v>46.174863387978142</v>
      </c>
      <c r="E48" s="176">
        <v>70</v>
      </c>
      <c r="F48" s="230">
        <v>6.3752276867030968</v>
      </c>
      <c r="G48" s="176">
        <v>409</v>
      </c>
      <c r="H48" s="230">
        <v>37.249544626593803</v>
      </c>
      <c r="I48" s="176">
        <v>65</v>
      </c>
      <c r="J48" s="230">
        <v>5.9198542805100178</v>
      </c>
      <c r="K48" s="176">
        <v>47</v>
      </c>
      <c r="L48" s="230">
        <v>4.2805100182149367</v>
      </c>
      <c r="M48" s="48"/>
      <c r="N48" s="152">
        <v>440216.35389199312</v>
      </c>
      <c r="O48" s="152">
        <f t="shared" si="0"/>
        <v>1098</v>
      </c>
      <c r="P48" s="231">
        <f t="shared" si="1"/>
        <v>100</v>
      </c>
    </row>
    <row r="49" spans="1:16" x14ac:dyDescent="0.2">
      <c r="A49" s="47"/>
      <c r="B49" s="82" t="s">
        <v>273</v>
      </c>
      <c r="C49" s="167">
        <v>2104.3085322000002</v>
      </c>
      <c r="D49" s="283">
        <v>40.461462463905455</v>
      </c>
      <c r="E49" s="284">
        <v>342.93535789999999</v>
      </c>
      <c r="F49" s="143">
        <v>6.593931402592462</v>
      </c>
      <c r="G49" s="284">
        <v>2152.8724603999999</v>
      </c>
      <c r="H49" s="143">
        <v>41.395245475234965</v>
      </c>
      <c r="I49" s="284">
        <v>371.3919396</v>
      </c>
      <c r="J49" s="143">
        <v>7.1410920944240246</v>
      </c>
      <c r="K49" s="284">
        <v>229.26401039999999</v>
      </c>
      <c r="L49" s="143">
        <v>4.4082685638430776</v>
      </c>
      <c r="M49" s="48"/>
      <c r="N49" s="152">
        <v>57446.299790229401</v>
      </c>
      <c r="O49" s="152">
        <f t="shared" si="0"/>
        <v>5200.7723005000007</v>
      </c>
      <c r="P49" s="231">
        <f t="shared" si="1"/>
        <v>99.999999999999986</v>
      </c>
    </row>
    <row r="50" spans="1:16" x14ac:dyDescent="0.2">
      <c r="A50" s="47"/>
      <c r="B50" s="82" t="s">
        <v>290</v>
      </c>
      <c r="C50" s="167">
        <v>376</v>
      </c>
      <c r="D50" s="283">
        <v>42.533936651583709</v>
      </c>
      <c r="E50" s="284">
        <v>52</v>
      </c>
      <c r="F50" s="143">
        <v>5.8823529411764701</v>
      </c>
      <c r="G50" s="284">
        <v>400</v>
      </c>
      <c r="H50" s="143">
        <v>45.248868778280546</v>
      </c>
      <c r="I50" s="284">
        <v>20</v>
      </c>
      <c r="J50" s="143">
        <v>2.2624434389140271</v>
      </c>
      <c r="K50" s="284">
        <v>36</v>
      </c>
      <c r="L50" s="143">
        <v>4.0723981900452486</v>
      </c>
      <c r="M50" s="48"/>
      <c r="N50" s="152"/>
      <c r="O50" s="152"/>
      <c r="P50" s="231"/>
    </row>
    <row r="51" spans="1:16" x14ac:dyDescent="0.2">
      <c r="A51" s="47"/>
      <c r="B51" s="82" t="s">
        <v>277</v>
      </c>
      <c r="C51" s="167">
        <v>2759.0889054999998</v>
      </c>
      <c r="D51" s="283">
        <v>35.023179103679865</v>
      </c>
      <c r="E51" s="284">
        <v>285.74681620000001</v>
      </c>
      <c r="F51" s="143">
        <v>3.6271980587973451</v>
      </c>
      <c r="G51" s="284">
        <v>4409.1195202999997</v>
      </c>
      <c r="H51" s="143">
        <v>55.968251817175066</v>
      </c>
      <c r="I51" s="284">
        <v>339.5322625</v>
      </c>
      <c r="J51" s="143">
        <v>4.3099369568376336</v>
      </c>
      <c r="K51" s="284">
        <v>84.406439199999994</v>
      </c>
      <c r="L51" s="143">
        <v>1.0714340635100876</v>
      </c>
      <c r="M51" s="48"/>
      <c r="N51" s="152"/>
      <c r="O51" s="152"/>
      <c r="P51" s="231"/>
    </row>
    <row r="52" spans="1:16" x14ac:dyDescent="0.2">
      <c r="A52" s="47"/>
      <c r="B52" s="82" t="s">
        <v>278</v>
      </c>
      <c r="C52" s="167">
        <v>2400.3290158</v>
      </c>
      <c r="D52" s="283">
        <v>39.852018806435801</v>
      </c>
      <c r="E52" s="284">
        <v>130.03066999999999</v>
      </c>
      <c r="F52" s="143">
        <v>2.1588643357403883</v>
      </c>
      <c r="G52" s="284">
        <v>3232.8677578000002</v>
      </c>
      <c r="H52" s="143">
        <v>53.674436227079482</v>
      </c>
      <c r="I52" s="284">
        <v>75.562150599999995</v>
      </c>
      <c r="J52" s="143">
        <v>1.2545381182930473</v>
      </c>
      <c r="K52" s="284">
        <v>184.3156027</v>
      </c>
      <c r="L52" s="143">
        <v>3.060142512451292</v>
      </c>
      <c r="M52" s="48"/>
      <c r="N52" s="152"/>
      <c r="O52" s="152"/>
      <c r="P52" s="231"/>
    </row>
    <row r="53" spans="1:16" x14ac:dyDescent="0.2">
      <c r="A53" s="47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8"/>
      <c r="N53" s="137"/>
      <c r="O53" s="137"/>
      <c r="P53" s="137"/>
    </row>
    <row r="54" spans="1:16" x14ac:dyDescent="0.2">
      <c r="A54" s="188" t="s">
        <v>137</v>
      </c>
      <c r="B54" s="189"/>
      <c r="C54" s="189"/>
      <c r="D54" s="189"/>
      <c r="E54" s="50"/>
      <c r="F54" s="50"/>
      <c r="G54" s="50"/>
      <c r="H54" s="50"/>
      <c r="I54" s="50"/>
      <c r="J54" s="50"/>
      <c r="K54" s="50"/>
      <c r="L54" s="50"/>
      <c r="M54" s="51"/>
    </row>
  </sheetData>
  <sortState ref="B14:L39">
    <sortCondition ref="B14:B39"/>
  </sortState>
  <mergeCells count="7">
    <mergeCell ref="C8:L8"/>
    <mergeCell ref="C9:L9"/>
    <mergeCell ref="D10:D11"/>
    <mergeCell ref="F10:F11"/>
    <mergeCell ref="H10:H11"/>
    <mergeCell ref="J10:J11"/>
    <mergeCell ref="L10:L11"/>
  </mergeCells>
  <pageMargins left="0.70866141732283472" right="0.70866141732283472" top="0.74803149606299213" bottom="0.74803149606299213" header="0.31496062992125984" footer="0.31496062992125984"/>
  <pageSetup scale="52" orientation="portrait" horizontalDpi="4294967294" r:id="rId1"/>
  <headerFooter>
    <oddFooter>&amp;CPágina 27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K60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9.85546875" style="13" customWidth="1"/>
    <col min="3" max="5" width="22.42578125" style="13" customWidth="1"/>
    <col min="6" max="6" width="3.28515625" style="13" customWidth="1"/>
    <col min="7" max="16384" width="11.42578125" style="13"/>
  </cols>
  <sheetData>
    <row r="1" spans="1:11" x14ac:dyDescent="0.2">
      <c r="A1" s="44"/>
      <c r="B1" s="45"/>
      <c r="C1" s="45"/>
      <c r="D1" s="45"/>
      <c r="E1" s="45"/>
      <c r="F1" s="46"/>
    </row>
    <row r="2" spans="1:11" x14ac:dyDescent="0.2">
      <c r="A2" s="47"/>
      <c r="B2" s="43"/>
      <c r="C2" s="43"/>
      <c r="D2" s="43"/>
      <c r="E2" s="43"/>
      <c r="F2" s="48"/>
    </row>
    <row r="3" spans="1:11" x14ac:dyDescent="0.2">
      <c r="A3" s="47"/>
      <c r="B3" s="43"/>
      <c r="C3" s="43"/>
      <c r="D3" s="43"/>
      <c r="E3" s="43"/>
      <c r="F3" s="48"/>
    </row>
    <row r="4" spans="1:11" x14ac:dyDescent="0.2">
      <c r="A4" s="47"/>
      <c r="B4" s="43"/>
      <c r="C4" s="43"/>
      <c r="D4" s="43"/>
      <c r="E4" s="43"/>
      <c r="F4" s="48"/>
    </row>
    <row r="5" spans="1:11" ht="15.75" x14ac:dyDescent="0.25">
      <c r="A5" s="47"/>
      <c r="B5" s="43"/>
      <c r="C5" s="43"/>
      <c r="D5" s="43"/>
      <c r="E5" s="43"/>
      <c r="F5" s="48"/>
      <c r="K5" s="177"/>
    </row>
    <row r="6" spans="1:11" x14ac:dyDescent="0.2">
      <c r="A6" s="47"/>
      <c r="B6" s="43"/>
      <c r="C6" s="43"/>
      <c r="D6" s="43"/>
      <c r="E6" s="43"/>
      <c r="F6" s="48"/>
    </row>
    <row r="7" spans="1:11" x14ac:dyDescent="0.2">
      <c r="A7" s="47"/>
      <c r="B7" s="43"/>
      <c r="C7" s="43"/>
      <c r="D7" s="43"/>
      <c r="E7" s="43"/>
      <c r="F7" s="48"/>
    </row>
    <row r="8" spans="1:11" ht="17.25" customHeight="1" x14ac:dyDescent="0.25">
      <c r="A8" s="47"/>
      <c r="B8" s="58"/>
      <c r="F8" s="48"/>
    </row>
    <row r="9" spans="1:11" ht="15" x14ac:dyDescent="0.2">
      <c r="A9" s="47"/>
      <c r="B9" s="600" t="s">
        <v>355</v>
      </c>
      <c r="C9" s="600"/>
      <c r="D9" s="600"/>
      <c r="E9" s="600"/>
      <c r="F9" s="48"/>
    </row>
    <row r="10" spans="1:11" ht="15" x14ac:dyDescent="0.2">
      <c r="A10" s="47"/>
      <c r="B10" s="600" t="s">
        <v>354</v>
      </c>
      <c r="C10" s="600"/>
      <c r="D10" s="600"/>
      <c r="E10" s="600"/>
      <c r="F10" s="48"/>
    </row>
    <row r="11" spans="1:11" ht="15" x14ac:dyDescent="0.2">
      <c r="A11" s="47"/>
      <c r="B11" s="600" t="s">
        <v>144</v>
      </c>
      <c r="C11" s="600"/>
      <c r="D11" s="600"/>
      <c r="E11" s="600"/>
      <c r="F11" s="48"/>
    </row>
    <row r="12" spans="1:11" ht="15" customHeight="1" x14ac:dyDescent="0.2">
      <c r="A12" s="47"/>
      <c r="B12" s="43"/>
      <c r="C12" s="584" t="s">
        <v>175</v>
      </c>
      <c r="D12" s="584" t="s">
        <v>187</v>
      </c>
      <c r="E12" s="575" t="s">
        <v>186</v>
      </c>
      <c r="F12" s="48"/>
    </row>
    <row r="13" spans="1:11" ht="14.25" customHeight="1" x14ac:dyDescent="0.2">
      <c r="A13" s="47"/>
      <c r="B13" s="43"/>
      <c r="C13" s="602"/>
      <c r="D13" s="602"/>
      <c r="E13" s="587"/>
      <c r="F13" s="48"/>
    </row>
    <row r="14" spans="1:11" ht="14.25" customHeight="1" x14ac:dyDescent="0.2">
      <c r="A14" s="47"/>
      <c r="B14" s="43"/>
      <c r="C14" s="240" t="s">
        <v>78</v>
      </c>
      <c r="D14" s="240" t="s">
        <v>78</v>
      </c>
      <c r="E14" s="240" t="s">
        <v>78</v>
      </c>
      <c r="F14" s="48"/>
    </row>
    <row r="15" spans="1:11" x14ac:dyDescent="0.2">
      <c r="A15" s="47"/>
      <c r="B15" s="43"/>
      <c r="C15" s="49"/>
      <c r="D15" s="49"/>
      <c r="E15" s="49"/>
      <c r="F15" s="48"/>
    </row>
    <row r="16" spans="1:11" ht="15" x14ac:dyDescent="0.25">
      <c r="A16" s="47"/>
      <c r="B16" s="57" t="s">
        <v>281</v>
      </c>
      <c r="C16" s="49"/>
      <c r="D16" s="49"/>
      <c r="E16" s="49"/>
      <c r="F16" s="48"/>
    </row>
    <row r="17" spans="1:6" x14ac:dyDescent="0.2">
      <c r="A17" s="47"/>
      <c r="B17" s="83" t="s">
        <v>258</v>
      </c>
      <c r="C17" s="414">
        <v>470057.82804160111</v>
      </c>
      <c r="D17" s="414">
        <v>431593.09562950715</v>
      </c>
      <c r="E17" s="414">
        <v>351159.84818236023</v>
      </c>
      <c r="F17" s="48"/>
    </row>
    <row r="18" spans="1:6" x14ac:dyDescent="0.2">
      <c r="A18" s="47"/>
      <c r="B18" s="83" t="s">
        <v>259</v>
      </c>
      <c r="C18" s="414">
        <v>879677.49798122584</v>
      </c>
      <c r="D18" s="414">
        <v>843952.80284834688</v>
      </c>
      <c r="E18" s="414">
        <v>606276.33466027002</v>
      </c>
      <c r="F18" s="48"/>
    </row>
    <row r="19" spans="1:6" x14ac:dyDescent="0.2">
      <c r="A19" s="47"/>
      <c r="B19" s="83" t="s">
        <v>260</v>
      </c>
      <c r="C19" s="414">
        <v>1098976.4004761009</v>
      </c>
      <c r="D19" s="414">
        <v>1063975.0339978084</v>
      </c>
      <c r="E19" s="414">
        <v>908689.92924049124</v>
      </c>
      <c r="F19" s="48"/>
    </row>
    <row r="20" spans="1:6" x14ac:dyDescent="0.2">
      <c r="A20" s="47"/>
      <c r="B20" s="83" t="s">
        <v>361</v>
      </c>
      <c r="C20" s="414">
        <v>803392.31020824658</v>
      </c>
      <c r="D20" s="414">
        <v>545683.47813303454</v>
      </c>
      <c r="E20" s="414">
        <v>468291.87067473668</v>
      </c>
      <c r="F20" s="48"/>
    </row>
    <row r="21" spans="1:6" x14ac:dyDescent="0.2">
      <c r="A21" s="47"/>
      <c r="B21" s="83" t="s">
        <v>262</v>
      </c>
      <c r="C21" s="414">
        <v>1378213.8337922541</v>
      </c>
      <c r="D21" s="414">
        <v>1190147.8478288341</v>
      </c>
      <c r="E21" s="414">
        <v>770067.93986120797</v>
      </c>
      <c r="F21" s="48"/>
    </row>
    <row r="22" spans="1:6" x14ac:dyDescent="0.2">
      <c r="A22" s="47"/>
      <c r="B22" s="83" t="s">
        <v>263</v>
      </c>
      <c r="C22" s="414">
        <v>619462.64252796408</v>
      </c>
      <c r="D22" s="414">
        <v>545764.10593936883</v>
      </c>
      <c r="E22" s="414">
        <v>406127.92484996835</v>
      </c>
      <c r="F22" s="48"/>
    </row>
    <row r="23" spans="1:6" x14ac:dyDescent="0.2">
      <c r="A23" s="47"/>
      <c r="B23" s="83" t="s">
        <v>264</v>
      </c>
      <c r="C23" s="414">
        <v>587727.03293656162</v>
      </c>
      <c r="D23" s="414">
        <v>560674.43439753912</v>
      </c>
      <c r="E23" s="414">
        <v>482594.40363676281</v>
      </c>
      <c r="F23" s="48"/>
    </row>
    <row r="24" spans="1:6" x14ac:dyDescent="0.2">
      <c r="A24" s="47"/>
      <c r="B24" s="83" t="s">
        <v>265</v>
      </c>
      <c r="C24" s="414">
        <v>958778.5353229061</v>
      </c>
      <c r="D24" s="414">
        <v>671499.09743807453</v>
      </c>
      <c r="E24" s="414">
        <v>547370.75450286001</v>
      </c>
      <c r="F24" s="48"/>
    </row>
    <row r="25" spans="1:6" x14ac:dyDescent="0.2">
      <c r="A25" s="47"/>
      <c r="B25" s="83" t="s">
        <v>266</v>
      </c>
      <c r="C25" s="414">
        <v>533761.64445325278</v>
      </c>
      <c r="D25" s="414">
        <v>605909.6505453838</v>
      </c>
      <c r="E25" s="414">
        <v>492884.50154884218</v>
      </c>
      <c r="F25" s="48"/>
    </row>
    <row r="26" spans="1:6" x14ac:dyDescent="0.2">
      <c r="A26" s="47"/>
      <c r="B26" s="83" t="s">
        <v>267</v>
      </c>
      <c r="C26" s="414">
        <v>644404.67605089245</v>
      </c>
      <c r="D26" s="414">
        <v>604100.62366533244</v>
      </c>
      <c r="E26" s="414">
        <v>458975.09605690982</v>
      </c>
      <c r="F26" s="48"/>
    </row>
    <row r="27" spans="1:6" x14ac:dyDescent="0.2">
      <c r="A27" s="47"/>
      <c r="B27" s="83" t="s">
        <v>362</v>
      </c>
      <c r="C27" s="414">
        <v>697104.86891385773</v>
      </c>
      <c r="D27" s="414">
        <v>491078.34877843305</v>
      </c>
      <c r="E27" s="414">
        <v>408322.12160413974</v>
      </c>
      <c r="F27" s="48"/>
    </row>
    <row r="28" spans="1:6" x14ac:dyDescent="0.2">
      <c r="A28" s="47"/>
      <c r="B28" s="83" t="s">
        <v>284</v>
      </c>
      <c r="C28" s="414">
        <v>1057827.1351202249</v>
      </c>
      <c r="D28" s="414">
        <v>859122.71254936943</v>
      </c>
      <c r="E28" s="414">
        <v>659259.62618720811</v>
      </c>
      <c r="F28" s="48"/>
    </row>
    <row r="29" spans="1:6" x14ac:dyDescent="0.2">
      <c r="A29" s="47"/>
      <c r="B29" s="83" t="s">
        <v>271</v>
      </c>
      <c r="C29" s="414">
        <v>613584.59452947951</v>
      </c>
      <c r="D29" s="414">
        <v>687827.91782410513</v>
      </c>
      <c r="E29" s="414">
        <v>519827.89033030067</v>
      </c>
      <c r="F29" s="48"/>
    </row>
    <row r="30" spans="1:6" x14ac:dyDescent="0.2">
      <c r="A30" s="47"/>
      <c r="B30" s="83" t="s">
        <v>272</v>
      </c>
      <c r="C30" s="414">
        <v>476723.36332401109</v>
      </c>
      <c r="D30" s="414">
        <v>553810.34998372232</v>
      </c>
      <c r="E30" s="414">
        <v>461084.15309103666</v>
      </c>
      <c r="F30" s="48"/>
    </row>
    <row r="31" spans="1:6" x14ac:dyDescent="0.2">
      <c r="A31" s="47"/>
      <c r="B31" s="83" t="s">
        <v>363</v>
      </c>
      <c r="C31" s="414">
        <v>629484.82373938872</v>
      </c>
      <c r="D31" s="414">
        <v>403918.29587397038</v>
      </c>
      <c r="E31" s="414">
        <v>364497.32382941141</v>
      </c>
      <c r="F31" s="48"/>
    </row>
    <row r="32" spans="1:6" x14ac:dyDescent="0.2">
      <c r="A32" s="47"/>
      <c r="B32" s="83" t="s">
        <v>364</v>
      </c>
      <c r="C32" s="414">
        <v>398048.53868194844</v>
      </c>
      <c r="D32" s="414">
        <v>455646.9849246231</v>
      </c>
      <c r="E32" s="414">
        <v>396684.17266187049</v>
      </c>
      <c r="F32" s="48"/>
    </row>
    <row r="33" spans="1:9" x14ac:dyDescent="0.2">
      <c r="A33" s="47"/>
      <c r="B33" s="83" t="s">
        <v>274</v>
      </c>
      <c r="C33" s="414">
        <v>513361.362996543</v>
      </c>
      <c r="D33" s="414">
        <v>481090.02883256972</v>
      </c>
      <c r="E33" s="414">
        <v>424900.72043379035</v>
      </c>
      <c r="F33" s="48"/>
    </row>
    <row r="34" spans="1:9" x14ac:dyDescent="0.2">
      <c r="A34" s="47"/>
      <c r="B34" s="83" t="s">
        <v>275</v>
      </c>
      <c r="C34" s="414">
        <v>416665.52809312427</v>
      </c>
      <c r="D34" s="414">
        <v>362615.0034437729</v>
      </c>
      <c r="E34" s="414">
        <v>359393.62502864283</v>
      </c>
      <c r="F34" s="48"/>
    </row>
    <row r="35" spans="1:9" x14ac:dyDescent="0.2">
      <c r="A35" s="47"/>
      <c r="B35" s="83" t="s">
        <v>276</v>
      </c>
      <c r="C35" s="414">
        <v>848579.16650807695</v>
      </c>
      <c r="D35" s="414">
        <v>688128.17694587016</v>
      </c>
      <c r="E35" s="414">
        <v>587989.36335877073</v>
      </c>
      <c r="F35" s="48"/>
    </row>
    <row r="36" spans="1:9" x14ac:dyDescent="0.2">
      <c r="A36" s="47"/>
      <c r="B36" s="83" t="s">
        <v>286</v>
      </c>
      <c r="C36" s="414">
        <v>569020.60531231691</v>
      </c>
      <c r="D36" s="414">
        <v>634936.20487783267</v>
      </c>
      <c r="E36" s="414">
        <v>492065.14305905305</v>
      </c>
      <c r="F36" s="48"/>
    </row>
    <row r="37" spans="1:9" x14ac:dyDescent="0.2">
      <c r="A37" s="47"/>
      <c r="B37" s="83" t="s">
        <v>365</v>
      </c>
      <c r="C37" s="414">
        <v>530494.3529411765</v>
      </c>
      <c r="D37" s="414">
        <v>509063.67041198502</v>
      </c>
      <c r="E37" s="414">
        <v>296955.97484276729</v>
      </c>
      <c r="F37" s="48"/>
    </row>
    <row r="38" spans="1:9" x14ac:dyDescent="0.2">
      <c r="A38" s="47"/>
      <c r="B38" s="83" t="s">
        <v>287</v>
      </c>
      <c r="C38" s="414">
        <v>1053147.4723741144</v>
      </c>
      <c r="D38" s="414">
        <v>1018275.8464579179</v>
      </c>
      <c r="E38" s="414">
        <v>695731.01094231918</v>
      </c>
      <c r="F38" s="48"/>
    </row>
    <row r="39" spans="1:9" x14ac:dyDescent="0.2">
      <c r="A39" s="47"/>
      <c r="B39" s="83" t="s">
        <v>366</v>
      </c>
      <c r="C39" s="414">
        <v>397568.62745098042</v>
      </c>
      <c r="D39" s="414">
        <v>415183.24607329845</v>
      </c>
      <c r="E39" s="414">
        <v>286296.29629629629</v>
      </c>
      <c r="F39" s="48"/>
    </row>
    <row r="40" spans="1:9" x14ac:dyDescent="0.2">
      <c r="A40" s="47"/>
      <c r="B40" s="83" t="s">
        <v>288</v>
      </c>
      <c r="C40" s="431">
        <v>880754.35661812325</v>
      </c>
      <c r="D40" s="431">
        <v>933956.82417569181</v>
      </c>
      <c r="E40" s="431">
        <v>650898.43721244228</v>
      </c>
      <c r="F40" s="48"/>
      <c r="H40" s="94"/>
      <c r="I40" s="94"/>
    </row>
    <row r="41" spans="1:9" x14ac:dyDescent="0.2">
      <c r="A41" s="47"/>
      <c r="B41" s="84" t="s">
        <v>289</v>
      </c>
      <c r="C41" s="431">
        <v>823529.0506263572</v>
      </c>
      <c r="D41" s="431">
        <v>686260.44866038824</v>
      </c>
      <c r="E41" s="431">
        <v>546746.22685232665</v>
      </c>
      <c r="F41" s="48"/>
      <c r="H41" s="94"/>
      <c r="I41" s="94"/>
    </row>
    <row r="42" spans="1:9" x14ac:dyDescent="0.2">
      <c r="A42" s="47"/>
      <c r="B42" s="83" t="s">
        <v>279</v>
      </c>
      <c r="C42" s="431">
        <v>800796.9714915778</v>
      </c>
      <c r="D42" s="431">
        <v>620114.15822114237</v>
      </c>
      <c r="E42" s="431">
        <v>513150.94002672407</v>
      </c>
      <c r="F42" s="48"/>
      <c r="H42" s="94"/>
      <c r="I42" s="94"/>
    </row>
    <row r="43" spans="1:9" x14ac:dyDescent="0.2">
      <c r="A43" s="47"/>
      <c r="B43" s="83"/>
      <c r="C43" s="332"/>
      <c r="D43" s="332"/>
      <c r="E43" s="344"/>
      <c r="F43" s="48"/>
      <c r="H43" s="94"/>
      <c r="I43" s="94"/>
    </row>
    <row r="44" spans="1:9" ht="15" x14ac:dyDescent="0.2">
      <c r="A44" s="47"/>
      <c r="B44" s="80" t="s">
        <v>280</v>
      </c>
      <c r="C44" s="332"/>
      <c r="D44" s="332"/>
      <c r="E44" s="344"/>
      <c r="F44" s="48"/>
      <c r="H44" s="94"/>
      <c r="I44" s="94"/>
    </row>
    <row r="45" spans="1:9" x14ac:dyDescent="0.2">
      <c r="A45" s="47"/>
      <c r="B45" s="82" t="s">
        <v>282</v>
      </c>
      <c r="C45" s="157">
        <v>785741.41528658185</v>
      </c>
      <c r="D45" s="157">
        <v>516529.37588442408</v>
      </c>
      <c r="E45" s="176">
        <v>458503.26706420846</v>
      </c>
      <c r="F45" s="48"/>
      <c r="H45" s="94"/>
      <c r="I45" s="94"/>
    </row>
    <row r="46" spans="1:9" x14ac:dyDescent="0.2">
      <c r="A46" s="47"/>
      <c r="B46" s="82" t="s">
        <v>261</v>
      </c>
      <c r="C46" s="157">
        <v>785474.47449945565</v>
      </c>
      <c r="D46" s="157">
        <v>398090.64348635491</v>
      </c>
      <c r="E46" s="176">
        <v>332572.43271106749</v>
      </c>
      <c r="F46" s="48"/>
      <c r="H46" s="94"/>
      <c r="I46" s="94"/>
    </row>
    <row r="47" spans="1:9" x14ac:dyDescent="0.2">
      <c r="A47" s="47"/>
      <c r="B47" s="81" t="s">
        <v>283</v>
      </c>
      <c r="C47" s="157">
        <v>633422.41379310342</v>
      </c>
      <c r="D47" s="157">
        <v>409129.50257289881</v>
      </c>
      <c r="E47" s="176">
        <v>378586.91206543968</v>
      </c>
      <c r="F47" s="48"/>
      <c r="H47" s="94"/>
      <c r="I47" s="94"/>
    </row>
    <row r="48" spans="1:9" x14ac:dyDescent="0.2">
      <c r="A48" s="47"/>
      <c r="B48" s="82" t="s">
        <v>268</v>
      </c>
      <c r="C48" s="157">
        <v>503362.15956987609</v>
      </c>
      <c r="D48" s="157">
        <v>523060.15013657277</v>
      </c>
      <c r="E48" s="176">
        <v>447294.55172343686</v>
      </c>
      <c r="F48" s="48"/>
      <c r="H48" s="94"/>
      <c r="I48" s="94"/>
    </row>
    <row r="49" spans="1:9" ht="15" x14ac:dyDescent="0.2">
      <c r="A49" s="47"/>
      <c r="B49" s="100" t="s">
        <v>269</v>
      </c>
      <c r="C49" s="158">
        <v>733298.83676376613</v>
      </c>
      <c r="D49" s="158">
        <v>465329.4186536817</v>
      </c>
      <c r="E49" s="175">
        <v>398467.59146950115</v>
      </c>
      <c r="F49" s="48"/>
      <c r="H49" s="94"/>
      <c r="I49" s="94"/>
    </row>
    <row r="50" spans="1:9" x14ac:dyDescent="0.2">
      <c r="A50" s="47"/>
      <c r="B50" s="82" t="s">
        <v>270</v>
      </c>
      <c r="C50" s="157">
        <v>808250.52818983106</v>
      </c>
      <c r="D50" s="157">
        <v>651120.66343560617</v>
      </c>
      <c r="E50" s="176">
        <v>513139.63614048273</v>
      </c>
      <c r="F50" s="48"/>
      <c r="H50" s="94"/>
      <c r="I50" s="94"/>
    </row>
    <row r="51" spans="1:9" x14ac:dyDescent="0.2">
      <c r="A51" s="47"/>
      <c r="B51" s="82" t="s">
        <v>285</v>
      </c>
      <c r="C51" s="157">
        <v>620156.37860082299</v>
      </c>
      <c r="D51" s="157">
        <v>246792.6267281106</v>
      </c>
      <c r="E51" s="176">
        <v>264315.83643122675</v>
      </c>
      <c r="F51" s="48"/>
      <c r="H51" s="94"/>
      <c r="I51" s="94"/>
    </row>
    <row r="52" spans="1:9" x14ac:dyDescent="0.2">
      <c r="A52" s="47"/>
      <c r="B52" s="82" t="s">
        <v>273</v>
      </c>
      <c r="C52" s="167">
        <v>598429.71179813484</v>
      </c>
      <c r="D52" s="167">
        <v>471226.16880282114</v>
      </c>
      <c r="E52" s="284">
        <v>341758.74291059305</v>
      </c>
      <c r="F52" s="48"/>
      <c r="H52" s="94"/>
      <c r="I52" s="94"/>
    </row>
    <row r="53" spans="1:9" x14ac:dyDescent="0.2">
      <c r="A53" s="47"/>
      <c r="B53" s="82" t="s">
        <v>290</v>
      </c>
      <c r="C53" s="167">
        <v>695625</v>
      </c>
      <c r="D53" s="167">
        <v>561370.83333333337</v>
      </c>
      <c r="E53" s="284">
        <v>301851.85185185185</v>
      </c>
      <c r="F53" s="48"/>
      <c r="H53" s="94"/>
      <c r="I53" s="94"/>
    </row>
    <row r="54" spans="1:9" x14ac:dyDescent="0.2">
      <c r="A54" s="47"/>
      <c r="B54" s="82" t="s">
        <v>277</v>
      </c>
      <c r="C54" s="167">
        <v>633146.06353052973</v>
      </c>
      <c r="D54" s="167">
        <v>429523.6801187665</v>
      </c>
      <c r="E54" s="284">
        <v>382230.37654734624</v>
      </c>
      <c r="F54" s="48"/>
      <c r="H54" s="94"/>
      <c r="I54" s="94"/>
    </row>
    <row r="55" spans="1:9" x14ac:dyDescent="0.2">
      <c r="A55" s="47"/>
      <c r="B55" s="82" t="s">
        <v>278</v>
      </c>
      <c r="C55" s="167">
        <v>883549.7023246279</v>
      </c>
      <c r="D55" s="167">
        <v>573409.75581990252</v>
      </c>
      <c r="E55" s="284">
        <v>538910.97865806276</v>
      </c>
      <c r="F55" s="48"/>
      <c r="H55" s="94"/>
      <c r="I55" s="94"/>
    </row>
    <row r="56" spans="1:9" x14ac:dyDescent="0.2">
      <c r="A56" s="47"/>
      <c r="B56" s="43"/>
      <c r="C56" s="332"/>
      <c r="D56" s="332"/>
      <c r="E56" s="344"/>
      <c r="F56" s="48"/>
      <c r="H56" s="94"/>
      <c r="I56" s="94"/>
    </row>
    <row r="57" spans="1:9" x14ac:dyDescent="0.2">
      <c r="A57" s="47"/>
      <c r="C57" s="43"/>
      <c r="D57" s="43"/>
      <c r="E57" s="43"/>
      <c r="F57" s="48"/>
    </row>
    <row r="58" spans="1:9" x14ac:dyDescent="0.2">
      <c r="A58" s="232" t="s">
        <v>148</v>
      </c>
      <c r="B58" s="43"/>
      <c r="C58" s="43"/>
      <c r="D58" s="43"/>
      <c r="E58" s="43"/>
      <c r="F58" s="48"/>
    </row>
    <row r="59" spans="1:9" x14ac:dyDescent="0.2">
      <c r="A59" s="233" t="s">
        <v>132</v>
      </c>
      <c r="B59" s="223"/>
      <c r="C59" s="223"/>
      <c r="D59" s="223"/>
      <c r="E59" s="195"/>
      <c r="F59" s="51"/>
    </row>
    <row r="60" spans="1:9" x14ac:dyDescent="0.2">
      <c r="A60" s="45"/>
    </row>
  </sheetData>
  <sortState ref="B17:E42">
    <sortCondition ref="B17:B42"/>
  </sortState>
  <mergeCells count="6">
    <mergeCell ref="B9:E9"/>
    <mergeCell ref="B10:E10"/>
    <mergeCell ref="E12:E13"/>
    <mergeCell ref="C12:C13"/>
    <mergeCell ref="D12:D13"/>
    <mergeCell ref="B11:E11"/>
  </mergeCells>
  <pageMargins left="0.70866141732283472" right="0.70866141732283472" top="0.74803149606299213" bottom="0.74803149606299213" header="0.31496062992125984" footer="0.31496062992125984"/>
  <pageSetup scale="72" orientation="portrait" horizontalDpi="4294967294" r:id="rId1"/>
  <headerFooter>
    <oddFooter>&amp;CPágina 27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AB57"/>
  <sheetViews>
    <sheetView showGridLines="0" zoomScale="90" zoomScaleNormal="9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42578125" style="13" customWidth="1"/>
    <col min="3" max="3" width="12.140625" style="68" customWidth="1"/>
    <col min="4" max="4" width="6.7109375" style="13" customWidth="1"/>
    <col min="5" max="5" width="17.42578125" style="68" customWidth="1"/>
    <col min="6" max="6" width="6.7109375" style="13" customWidth="1"/>
    <col min="7" max="7" width="18.140625" style="68" customWidth="1"/>
    <col min="8" max="8" width="6.7109375" style="13" customWidth="1"/>
    <col min="9" max="9" width="16.7109375" style="68" customWidth="1"/>
    <col min="10" max="10" width="6.7109375" style="13" customWidth="1"/>
    <col min="11" max="11" width="15.42578125" style="68" customWidth="1"/>
    <col min="12" max="12" width="6.7109375" style="13" customWidth="1"/>
    <col min="13" max="13" width="17.5703125" style="68" customWidth="1"/>
    <col min="14" max="14" width="6.7109375" style="13" customWidth="1"/>
    <col min="15" max="15" width="13" style="68" customWidth="1"/>
    <col min="16" max="16" width="6.7109375" style="13" customWidth="1"/>
    <col min="17" max="17" width="13" style="68" customWidth="1"/>
    <col min="18" max="18" width="8.140625" style="13" customWidth="1"/>
    <col min="19" max="19" width="10.7109375" style="68" customWidth="1"/>
    <col min="20" max="20" width="7.85546875" style="13" customWidth="1"/>
    <col min="21" max="21" width="9.28515625" style="68" customWidth="1"/>
    <col min="22" max="22" width="8.140625" style="13" customWidth="1"/>
    <col min="23" max="23" width="1.85546875" style="13" customWidth="1"/>
    <col min="24" max="24" width="11.42578125" style="13"/>
    <col min="25" max="25" width="12.7109375" style="13" bestFit="1" customWidth="1"/>
    <col min="26" max="16384" width="11.42578125" style="13"/>
  </cols>
  <sheetData>
    <row r="1" spans="1:28" x14ac:dyDescent="0.2">
      <c r="A1" s="44"/>
      <c r="B1" s="45"/>
      <c r="C1" s="471"/>
      <c r="D1" s="45"/>
      <c r="E1" s="471"/>
      <c r="F1" s="45"/>
      <c r="G1" s="471"/>
      <c r="H1" s="45"/>
      <c r="I1" s="471"/>
      <c r="J1" s="45"/>
      <c r="K1" s="471"/>
      <c r="L1" s="45"/>
      <c r="M1" s="471"/>
      <c r="N1" s="45"/>
      <c r="O1" s="471"/>
      <c r="P1" s="45"/>
      <c r="Q1" s="471"/>
      <c r="R1" s="45"/>
      <c r="S1" s="471"/>
      <c r="T1" s="45"/>
      <c r="U1" s="471"/>
      <c r="V1" s="45"/>
      <c r="W1" s="46"/>
    </row>
    <row r="2" spans="1:28" x14ac:dyDescent="0.2">
      <c r="A2" s="47"/>
      <c r="B2" s="43"/>
      <c r="C2" s="72"/>
      <c r="D2" s="43"/>
      <c r="E2" s="72"/>
      <c r="F2" s="43"/>
      <c r="G2" s="72"/>
      <c r="H2" s="43"/>
      <c r="I2" s="72"/>
      <c r="J2" s="43"/>
      <c r="K2" s="72"/>
      <c r="L2" s="43"/>
      <c r="M2" s="72"/>
      <c r="N2" s="43"/>
      <c r="O2" s="72"/>
      <c r="P2" s="43"/>
      <c r="Q2" s="72"/>
      <c r="R2" s="43"/>
      <c r="S2" s="72"/>
      <c r="T2" s="43"/>
      <c r="U2" s="72"/>
      <c r="V2" s="43"/>
      <c r="W2" s="48"/>
    </row>
    <row r="3" spans="1:28" x14ac:dyDescent="0.2">
      <c r="A3" s="47"/>
      <c r="B3" s="43"/>
      <c r="C3" s="72"/>
      <c r="D3" s="43"/>
      <c r="E3" s="72"/>
      <c r="F3" s="43"/>
      <c r="G3" s="72"/>
      <c r="H3" s="43"/>
      <c r="I3" s="72"/>
      <c r="J3" s="43"/>
      <c r="K3" s="72"/>
      <c r="L3" s="43"/>
      <c r="M3" s="72"/>
      <c r="N3" s="43"/>
      <c r="O3" s="72"/>
      <c r="P3" s="43"/>
      <c r="Q3" s="72"/>
      <c r="R3" s="43"/>
      <c r="S3" s="72"/>
      <c r="T3" s="43"/>
      <c r="U3" s="72"/>
      <c r="V3" s="43"/>
      <c r="W3" s="48"/>
    </row>
    <row r="4" spans="1:28" x14ac:dyDescent="0.2">
      <c r="A4" s="47"/>
      <c r="B4" s="43"/>
      <c r="C4" s="72"/>
      <c r="D4" s="43"/>
      <c r="E4" s="72"/>
      <c r="F4" s="43"/>
      <c r="G4" s="72"/>
      <c r="H4" s="43"/>
      <c r="I4" s="72"/>
      <c r="J4" s="43"/>
      <c r="K4" s="72"/>
      <c r="L4" s="43"/>
      <c r="M4" s="72"/>
      <c r="N4" s="43"/>
      <c r="O4" s="72"/>
      <c r="P4" s="43"/>
      <c r="Q4" s="72"/>
      <c r="R4" s="43"/>
      <c r="S4" s="72"/>
      <c r="T4" s="43"/>
      <c r="U4" s="72"/>
      <c r="V4" s="43"/>
      <c r="W4" s="48"/>
    </row>
    <row r="5" spans="1:28" ht="15.75" x14ac:dyDescent="0.25">
      <c r="A5" s="47"/>
      <c r="B5" s="43"/>
      <c r="C5" s="72"/>
      <c r="D5" s="43"/>
      <c r="E5" s="72"/>
      <c r="F5" s="43"/>
      <c r="G5" s="72"/>
      <c r="H5" s="43"/>
      <c r="I5" s="72"/>
      <c r="J5" s="43"/>
      <c r="K5" s="72"/>
      <c r="L5" s="43"/>
      <c r="M5" s="72"/>
      <c r="N5" s="43"/>
      <c r="O5" s="72"/>
      <c r="P5" s="43"/>
      <c r="Q5" s="72"/>
      <c r="R5" s="43"/>
      <c r="S5" s="72"/>
      <c r="T5" s="43"/>
      <c r="U5" s="72"/>
      <c r="V5" s="43"/>
      <c r="W5" s="48"/>
      <c r="AB5" s="177"/>
    </row>
    <row r="6" spans="1:28" x14ac:dyDescent="0.2">
      <c r="A6" s="47"/>
      <c r="B6" s="43"/>
      <c r="C6" s="72"/>
      <c r="D6" s="43"/>
      <c r="E6" s="72"/>
      <c r="F6" s="43"/>
      <c r="G6" s="72"/>
      <c r="H6" s="43"/>
      <c r="I6" s="72"/>
      <c r="J6" s="43"/>
      <c r="K6" s="72"/>
      <c r="L6" s="43"/>
      <c r="M6" s="72"/>
      <c r="N6" s="43"/>
      <c r="O6" s="72"/>
      <c r="P6" s="43"/>
      <c r="Q6" s="72"/>
      <c r="R6" s="43"/>
      <c r="S6" s="72"/>
      <c r="T6" s="43"/>
      <c r="U6" s="72"/>
      <c r="V6" s="43"/>
      <c r="W6" s="48"/>
    </row>
    <row r="7" spans="1:28" x14ac:dyDescent="0.2">
      <c r="A7" s="47"/>
      <c r="B7" s="43"/>
      <c r="C7" s="72"/>
      <c r="D7" s="43"/>
      <c r="E7" s="72"/>
      <c r="F7" s="43"/>
      <c r="G7" s="72"/>
      <c r="H7" s="43"/>
      <c r="I7" s="72"/>
      <c r="J7" s="43"/>
      <c r="K7" s="72"/>
      <c r="L7" s="43"/>
      <c r="M7" s="72"/>
      <c r="N7" s="43"/>
      <c r="O7" s="72"/>
      <c r="P7" s="43"/>
      <c r="Q7" s="72"/>
      <c r="R7" s="43"/>
      <c r="S7" s="72"/>
      <c r="T7" s="43"/>
      <c r="U7" s="72"/>
      <c r="V7" s="43"/>
      <c r="W7" s="48"/>
    </row>
    <row r="8" spans="1:28" ht="22.5" customHeight="1" x14ac:dyDescent="0.25">
      <c r="A8" s="47"/>
      <c r="B8" s="58"/>
      <c r="C8" s="610" t="s">
        <v>356</v>
      </c>
      <c r="D8" s="610"/>
      <c r="E8" s="610"/>
      <c r="F8" s="610"/>
      <c r="G8" s="610"/>
      <c r="H8" s="610"/>
      <c r="I8" s="610"/>
      <c r="J8" s="610"/>
      <c r="K8" s="610"/>
      <c r="L8" s="610"/>
      <c r="M8" s="610"/>
      <c r="N8" s="610"/>
      <c r="O8" s="610"/>
      <c r="P8" s="610"/>
      <c r="Q8" s="610"/>
      <c r="R8" s="610"/>
      <c r="S8" s="610"/>
      <c r="T8" s="610"/>
      <c r="U8" s="610"/>
      <c r="V8" s="610"/>
      <c r="W8" s="48"/>
    </row>
    <row r="9" spans="1:28" ht="20.25" customHeight="1" x14ac:dyDescent="0.25">
      <c r="A9" s="47"/>
      <c r="C9" s="611" t="s">
        <v>245</v>
      </c>
      <c r="D9" s="611"/>
      <c r="E9" s="611"/>
      <c r="F9" s="611"/>
      <c r="G9" s="611"/>
      <c r="H9" s="611"/>
      <c r="I9" s="611"/>
      <c r="J9" s="611"/>
      <c r="K9" s="611"/>
      <c r="L9" s="611"/>
      <c r="M9" s="611"/>
      <c r="N9" s="611"/>
      <c r="O9" s="611"/>
      <c r="P9" s="611"/>
      <c r="Q9" s="611"/>
      <c r="R9" s="611"/>
      <c r="S9" s="611"/>
      <c r="T9" s="611"/>
      <c r="U9" s="611"/>
      <c r="V9" s="611"/>
      <c r="W9" s="48"/>
    </row>
    <row r="10" spans="1:28" ht="15" x14ac:dyDescent="0.25">
      <c r="A10" s="47"/>
      <c r="B10" s="113"/>
      <c r="C10" s="253"/>
      <c r="D10" s="226"/>
      <c r="E10" s="253"/>
      <c r="F10" s="113"/>
      <c r="G10" s="253"/>
      <c r="H10" s="226"/>
      <c r="I10" s="253"/>
      <c r="J10" s="226"/>
      <c r="K10" s="253"/>
      <c r="L10" s="226"/>
      <c r="M10" s="253"/>
      <c r="N10" s="226"/>
      <c r="O10" s="253"/>
      <c r="P10" s="226"/>
      <c r="Q10" s="253"/>
      <c r="R10" s="226"/>
      <c r="S10" s="253"/>
      <c r="T10" s="226"/>
      <c r="U10" s="253"/>
      <c r="V10" s="226"/>
      <c r="W10" s="48"/>
    </row>
    <row r="11" spans="1:28" ht="15" customHeight="1" x14ac:dyDescent="0.2">
      <c r="A11" s="47"/>
      <c r="B11" s="43"/>
      <c r="C11" s="612" t="s">
        <v>176</v>
      </c>
      <c r="D11" s="229"/>
      <c r="E11" s="612" t="s">
        <v>177</v>
      </c>
      <c r="F11" s="575" t="s">
        <v>0</v>
      </c>
      <c r="G11" s="475"/>
      <c r="H11" s="225"/>
      <c r="I11" s="475"/>
      <c r="J11" s="225"/>
      <c r="K11" s="475"/>
      <c r="L11" s="225"/>
      <c r="M11" s="475"/>
      <c r="N11" s="225"/>
      <c r="O11" s="475"/>
      <c r="P11" s="225"/>
      <c r="Q11" s="475"/>
      <c r="R11" s="225"/>
      <c r="S11" s="475"/>
      <c r="T11" s="225"/>
      <c r="U11" s="475"/>
      <c r="V11" s="225"/>
      <c r="W11" s="48"/>
    </row>
    <row r="12" spans="1:28" ht="75" customHeight="1" x14ac:dyDescent="0.2">
      <c r="A12" s="47"/>
      <c r="B12" s="43"/>
      <c r="C12" s="613"/>
      <c r="D12" s="228" t="s">
        <v>0</v>
      </c>
      <c r="E12" s="613"/>
      <c r="F12" s="587"/>
      <c r="G12" s="476" t="s">
        <v>178</v>
      </c>
      <c r="H12" s="227" t="s">
        <v>0</v>
      </c>
      <c r="I12" s="476" t="s">
        <v>179</v>
      </c>
      <c r="J12" s="227" t="s">
        <v>0</v>
      </c>
      <c r="K12" s="476" t="s">
        <v>180</v>
      </c>
      <c r="L12" s="227" t="s">
        <v>0</v>
      </c>
      <c r="M12" s="476" t="s">
        <v>181</v>
      </c>
      <c r="N12" s="227" t="s">
        <v>0</v>
      </c>
      <c r="O12" s="476" t="s">
        <v>182</v>
      </c>
      <c r="P12" s="227" t="s">
        <v>0</v>
      </c>
      <c r="Q12" s="476" t="s">
        <v>183</v>
      </c>
      <c r="R12" s="227" t="s">
        <v>0</v>
      </c>
      <c r="S12" s="476" t="s">
        <v>184</v>
      </c>
      <c r="T12" s="227" t="s">
        <v>0</v>
      </c>
      <c r="U12" s="476" t="s">
        <v>185</v>
      </c>
      <c r="V12" s="227" t="s">
        <v>0</v>
      </c>
      <c r="W12" s="48"/>
      <c r="X12" s="137"/>
      <c r="Y12" s="137"/>
      <c r="Z12" s="137"/>
      <c r="AA12" s="133"/>
    </row>
    <row r="13" spans="1:28" x14ac:dyDescent="0.2">
      <c r="A13" s="47"/>
      <c r="B13" s="43"/>
      <c r="C13" s="472"/>
      <c r="D13" s="49"/>
      <c r="E13" s="472"/>
      <c r="F13" s="49"/>
      <c r="G13" s="472"/>
      <c r="H13" s="49"/>
      <c r="I13" s="472"/>
      <c r="J13" s="49"/>
      <c r="K13" s="472"/>
      <c r="L13" s="49"/>
      <c r="M13" s="472"/>
      <c r="N13" s="49"/>
      <c r="O13" s="472"/>
      <c r="P13" s="49"/>
      <c r="Q13" s="472"/>
      <c r="R13" s="49"/>
      <c r="S13" s="472"/>
      <c r="T13" s="49"/>
      <c r="U13" s="472"/>
      <c r="V13" s="49"/>
      <c r="W13" s="48"/>
      <c r="X13" s="137"/>
      <c r="Y13" s="137"/>
      <c r="Z13" s="137"/>
      <c r="AA13" s="133"/>
    </row>
    <row r="14" spans="1:28" ht="15" x14ac:dyDescent="0.25">
      <c r="A14" s="47"/>
      <c r="B14" s="57" t="s">
        <v>281</v>
      </c>
      <c r="C14" s="472"/>
      <c r="D14" s="49"/>
      <c r="E14" s="472"/>
      <c r="F14" s="49"/>
      <c r="G14" s="472"/>
      <c r="H14" s="49"/>
      <c r="I14" s="472"/>
      <c r="J14" s="49"/>
      <c r="K14" s="472"/>
      <c r="L14" s="49"/>
      <c r="M14" s="472"/>
      <c r="N14" s="49"/>
      <c r="O14" s="472"/>
      <c r="P14" s="49"/>
      <c r="Q14" s="472"/>
      <c r="R14" s="49"/>
      <c r="S14" s="472"/>
      <c r="T14" s="49"/>
      <c r="U14" s="472"/>
      <c r="V14" s="49"/>
      <c r="W14" s="48"/>
      <c r="X14" s="137"/>
      <c r="Y14" s="137"/>
      <c r="Z14" s="137"/>
      <c r="AA14" s="133"/>
    </row>
    <row r="15" spans="1:28" x14ac:dyDescent="0.2">
      <c r="A15" s="47"/>
      <c r="B15" s="83" t="s">
        <v>258</v>
      </c>
      <c r="C15" s="534">
        <v>168.40896877388158</v>
      </c>
      <c r="D15" s="527">
        <v>5.9414364865267402</v>
      </c>
      <c r="E15" s="534">
        <v>778.80441724211494</v>
      </c>
      <c r="F15" s="527">
        <v>27.476072172161704</v>
      </c>
      <c r="G15" s="534">
        <v>55.854598159740348</v>
      </c>
      <c r="H15" s="527">
        <v>1.9705396325545224</v>
      </c>
      <c r="I15" s="534">
        <v>31.280357313366707</v>
      </c>
      <c r="J15" s="527">
        <v>1.1035650749858037</v>
      </c>
      <c r="K15" s="534">
        <v>59.576692337904284</v>
      </c>
      <c r="L15" s="527">
        <v>2.101854409418483</v>
      </c>
      <c r="M15" s="566">
        <v>0</v>
      </c>
      <c r="N15" s="566">
        <v>0</v>
      </c>
      <c r="O15" s="566">
        <v>0</v>
      </c>
      <c r="P15" s="566">
        <v>0</v>
      </c>
      <c r="Q15" s="534">
        <v>647.8374710693746</v>
      </c>
      <c r="R15" s="527">
        <v>22.855583143667737</v>
      </c>
      <c r="S15" s="534">
        <v>847.34160902122665</v>
      </c>
      <c r="T15" s="527">
        <v>29.894051302876797</v>
      </c>
      <c r="U15" s="534">
        <v>245.37823990000302</v>
      </c>
      <c r="V15" s="527">
        <v>8.6568977778082221</v>
      </c>
      <c r="W15" s="48"/>
      <c r="X15" s="137"/>
      <c r="Y15" s="137"/>
      <c r="Z15" s="137"/>
      <c r="AA15" s="133"/>
    </row>
    <row r="16" spans="1:28" x14ac:dyDescent="0.2">
      <c r="A16" s="47"/>
      <c r="B16" s="83" t="s">
        <v>259</v>
      </c>
      <c r="C16" s="521">
        <v>0</v>
      </c>
      <c r="D16" s="521">
        <v>0</v>
      </c>
      <c r="E16" s="413">
        <v>2761.3882056450452</v>
      </c>
      <c r="F16" s="389">
        <v>23.175591135349002</v>
      </c>
      <c r="G16" s="413">
        <v>1234.5082110779863</v>
      </c>
      <c r="H16" s="389">
        <v>10.360896557277535</v>
      </c>
      <c r="I16" s="413">
        <v>114.0603562118893</v>
      </c>
      <c r="J16" s="389">
        <v>0.95727800057780132</v>
      </c>
      <c r="K16" s="521">
        <v>0</v>
      </c>
      <c r="L16" s="521">
        <v>0</v>
      </c>
      <c r="M16" s="413">
        <v>89.665110238802782</v>
      </c>
      <c r="N16" s="389">
        <v>0.75253523925118293</v>
      </c>
      <c r="O16" s="413">
        <v>1105.2175592145372</v>
      </c>
      <c r="P16" s="389">
        <v>9.2757947671400238</v>
      </c>
      <c r="Q16" s="413">
        <v>5505.8488880226823</v>
      </c>
      <c r="R16" s="389">
        <v>46.209114104629364</v>
      </c>
      <c r="S16" s="413">
        <v>704.28331232735241</v>
      </c>
      <c r="T16" s="389">
        <v>5.9108610866740667</v>
      </c>
      <c r="U16" s="413">
        <v>400.09964721549858</v>
      </c>
      <c r="V16" s="389">
        <v>3.3579291091010348</v>
      </c>
      <c r="W16" s="48"/>
      <c r="X16" s="137"/>
      <c r="Y16" s="137"/>
      <c r="Z16" s="137"/>
      <c r="AA16" s="133"/>
    </row>
    <row r="17" spans="1:27" x14ac:dyDescent="0.2">
      <c r="A17" s="47"/>
      <c r="B17" s="83" t="s">
        <v>260</v>
      </c>
      <c r="C17" s="521">
        <v>0</v>
      </c>
      <c r="D17" s="521">
        <v>0</v>
      </c>
      <c r="E17" s="413">
        <v>5852.4614185654482</v>
      </c>
      <c r="F17" s="389">
        <v>17.545339215268257</v>
      </c>
      <c r="G17" s="413">
        <v>1006.1027764097483</v>
      </c>
      <c r="H17" s="389">
        <v>3.0162376537048883</v>
      </c>
      <c r="I17" s="413">
        <v>5008.2265385349983</v>
      </c>
      <c r="J17" s="389">
        <v>15.014372107906043</v>
      </c>
      <c r="K17" s="413">
        <v>684.59195323421432</v>
      </c>
      <c r="L17" s="389">
        <v>2.0523668905247701</v>
      </c>
      <c r="M17" s="413">
        <v>341.80258772615468</v>
      </c>
      <c r="N17" s="389">
        <v>1.0247042940407562</v>
      </c>
      <c r="O17" s="413">
        <v>702.24125046854761</v>
      </c>
      <c r="P17" s="389">
        <v>2.1052784579389772</v>
      </c>
      <c r="Q17" s="413">
        <v>18305.336890384173</v>
      </c>
      <c r="R17" s="389">
        <v>54.878336177102035</v>
      </c>
      <c r="S17" s="413">
        <v>924.82571339534695</v>
      </c>
      <c r="T17" s="389">
        <v>2.7725737422291665</v>
      </c>
      <c r="U17" s="413">
        <v>530.62785152951676</v>
      </c>
      <c r="V17" s="389">
        <v>1.5907914612850955</v>
      </c>
      <c r="W17" s="48"/>
      <c r="X17" s="137"/>
      <c r="Y17" s="137"/>
      <c r="Z17" s="137"/>
      <c r="AA17" s="133"/>
    </row>
    <row r="18" spans="1:27" ht="13.9" customHeight="1" x14ac:dyDescent="0.2">
      <c r="A18" s="47"/>
      <c r="B18" s="83" t="s">
        <v>361</v>
      </c>
      <c r="C18" s="413">
        <v>102.47882887331457</v>
      </c>
      <c r="D18" s="389">
        <v>4.7256188170512408</v>
      </c>
      <c r="E18" s="413">
        <v>419.41818086155996</v>
      </c>
      <c r="F18" s="389">
        <v>19.340682065590066</v>
      </c>
      <c r="G18" s="413">
        <v>159.55090601013652</v>
      </c>
      <c r="H18" s="389">
        <v>7.3573905167393079</v>
      </c>
      <c r="I18" s="521">
        <v>0</v>
      </c>
      <c r="J18" s="521">
        <v>0</v>
      </c>
      <c r="K18" s="480">
        <v>175.68332254115094</v>
      </c>
      <c r="L18" s="570">
        <v>8.1013066207934781</v>
      </c>
      <c r="M18" s="521">
        <v>0</v>
      </c>
      <c r="N18" s="521">
        <v>0</v>
      </c>
      <c r="O18" s="521">
        <v>0</v>
      </c>
      <c r="P18" s="521">
        <v>0</v>
      </c>
      <c r="Q18" s="413">
        <v>1206.6679723950933</v>
      </c>
      <c r="R18" s="389">
        <v>55.643228352389805</v>
      </c>
      <c r="S18" s="413">
        <v>37.07657309681192</v>
      </c>
      <c r="T18" s="389">
        <v>1.7097165670644656</v>
      </c>
      <c r="U18" s="413">
        <v>67.704307860825992</v>
      </c>
      <c r="V18" s="389">
        <v>3.1220570603716471</v>
      </c>
      <c r="W18" s="48"/>
      <c r="X18" s="137"/>
      <c r="Y18" s="137"/>
      <c r="Z18" s="137"/>
      <c r="AA18" s="133"/>
    </row>
    <row r="19" spans="1:27" ht="13.9" customHeight="1" x14ac:dyDescent="0.2">
      <c r="A19" s="47"/>
      <c r="B19" s="83" t="s">
        <v>262</v>
      </c>
      <c r="C19" s="413">
        <v>41.751921392595889</v>
      </c>
      <c r="D19" s="389">
        <v>0.91445365750269325</v>
      </c>
      <c r="E19" s="413">
        <v>1038.8176038818519</v>
      </c>
      <c r="F19" s="389">
        <v>22.752259672447163</v>
      </c>
      <c r="G19" s="413">
        <v>260.42459019809462</v>
      </c>
      <c r="H19" s="389">
        <v>5.703838555619611</v>
      </c>
      <c r="I19" s="413">
        <v>122.81794810745515</v>
      </c>
      <c r="J19" s="389">
        <v>2.6899677453827349</v>
      </c>
      <c r="K19" s="413">
        <v>46.58525274883629</v>
      </c>
      <c r="L19" s="389">
        <v>1.0203136368573267</v>
      </c>
      <c r="M19" s="521">
        <v>0</v>
      </c>
      <c r="N19" s="521">
        <v>0</v>
      </c>
      <c r="O19" s="413">
        <v>125.35946103162668</v>
      </c>
      <c r="P19" s="389">
        <v>2.7456321486384652</v>
      </c>
      <c r="Q19" s="413">
        <v>2362.8027198771251</v>
      </c>
      <c r="R19" s="389">
        <v>51.750279198698465</v>
      </c>
      <c r="S19" s="413">
        <v>136.34457005296818</v>
      </c>
      <c r="T19" s="389">
        <v>2.9862288155121717</v>
      </c>
      <c r="U19" s="413">
        <v>430.87365693194681</v>
      </c>
      <c r="V19" s="389">
        <v>9.4370265693413629</v>
      </c>
      <c r="W19" s="48"/>
      <c r="X19" s="137"/>
      <c r="Y19" s="137"/>
      <c r="Z19" s="137"/>
      <c r="AA19" s="133"/>
    </row>
    <row r="20" spans="1:27" x14ac:dyDescent="0.2">
      <c r="A20" s="47"/>
      <c r="B20" s="83" t="s">
        <v>263</v>
      </c>
      <c r="C20" s="413">
        <v>631.58247942202399</v>
      </c>
      <c r="D20" s="389">
        <v>15.683343072897129</v>
      </c>
      <c r="E20" s="413">
        <v>617.577941069134</v>
      </c>
      <c r="F20" s="389">
        <v>15.335584883393652</v>
      </c>
      <c r="G20" s="413">
        <v>520.54882315169993</v>
      </c>
      <c r="H20" s="389">
        <v>12.926175195917381</v>
      </c>
      <c r="I20" s="413">
        <v>224.79338804646659</v>
      </c>
      <c r="J20" s="389">
        <v>5.582029172940179</v>
      </c>
      <c r="K20" s="521">
        <v>0</v>
      </c>
      <c r="L20" s="521">
        <v>0</v>
      </c>
      <c r="M20" s="521">
        <v>0</v>
      </c>
      <c r="N20" s="521">
        <v>0</v>
      </c>
      <c r="O20" s="413">
        <v>219.24508155994278</v>
      </c>
      <c r="P20" s="389">
        <v>5.4442546194386887</v>
      </c>
      <c r="Q20" s="413">
        <v>881.69821460642606</v>
      </c>
      <c r="R20" s="389">
        <v>21.894172237152247</v>
      </c>
      <c r="S20" s="413">
        <v>340.89882534122177</v>
      </c>
      <c r="T20" s="389">
        <v>8.4651386084469369</v>
      </c>
      <c r="U20" s="413">
        <v>590.74613225008579</v>
      </c>
      <c r="V20" s="389">
        <v>14.669302209813766</v>
      </c>
      <c r="W20" s="48"/>
      <c r="X20" s="137"/>
      <c r="Y20" s="137"/>
      <c r="Z20" s="137"/>
      <c r="AA20" s="133"/>
    </row>
    <row r="21" spans="1:27" ht="13.9" customHeight="1" x14ac:dyDescent="0.2">
      <c r="A21" s="47"/>
      <c r="B21" s="83" t="s">
        <v>264</v>
      </c>
      <c r="C21" s="413">
        <v>1840.7360656520648</v>
      </c>
      <c r="D21" s="389">
        <v>4.8094613296843187</v>
      </c>
      <c r="E21" s="413">
        <v>13624.962583399954</v>
      </c>
      <c r="F21" s="389">
        <v>35.599199627810222</v>
      </c>
      <c r="G21" s="413">
        <v>1535.3588950625774</v>
      </c>
      <c r="H21" s="389">
        <v>4.0115741581748727</v>
      </c>
      <c r="I21" s="521">
        <v>0</v>
      </c>
      <c r="J21" s="521">
        <v>0</v>
      </c>
      <c r="K21" s="413">
        <v>593.77928700094117</v>
      </c>
      <c r="L21" s="389">
        <v>1.5514220493022857</v>
      </c>
      <c r="M21" s="413">
        <v>1743.7641631744843</v>
      </c>
      <c r="N21" s="389">
        <v>4.556093873189881</v>
      </c>
      <c r="O21" s="521">
        <v>0</v>
      </c>
      <c r="P21" s="521">
        <v>0</v>
      </c>
      <c r="Q21" s="413">
        <v>14442.041331547687</v>
      </c>
      <c r="R21" s="389">
        <v>37.734056827520341</v>
      </c>
      <c r="S21" s="413">
        <v>3871.6437120655273</v>
      </c>
      <c r="T21" s="389">
        <v>10.115801533392808</v>
      </c>
      <c r="U21" s="413">
        <v>620.94124206090657</v>
      </c>
      <c r="V21" s="389">
        <v>1.6223906009252751</v>
      </c>
      <c r="W21" s="48"/>
      <c r="X21" s="137"/>
      <c r="Y21" s="137"/>
      <c r="Z21" s="137"/>
      <c r="AA21" s="133"/>
    </row>
    <row r="22" spans="1:27" x14ac:dyDescent="0.2">
      <c r="A22" s="47"/>
      <c r="B22" s="83" t="s">
        <v>265</v>
      </c>
      <c r="C22" s="413">
        <v>114.3278431064038</v>
      </c>
      <c r="D22" s="389">
        <v>0.52963354135125162</v>
      </c>
      <c r="E22" s="413">
        <v>10450.343202766022</v>
      </c>
      <c r="F22" s="389">
        <v>48.412111419487871</v>
      </c>
      <c r="G22" s="413">
        <v>1944.6360007905253</v>
      </c>
      <c r="H22" s="389">
        <v>9.0086931035623756</v>
      </c>
      <c r="I22" s="413">
        <v>1686.6223671676007</v>
      </c>
      <c r="J22" s="389">
        <v>7.8134228108705708</v>
      </c>
      <c r="K22" s="413">
        <v>510.45384032505052</v>
      </c>
      <c r="L22" s="389">
        <v>2.3647212070299224</v>
      </c>
      <c r="M22" s="521">
        <v>0</v>
      </c>
      <c r="N22" s="521">
        <v>0</v>
      </c>
      <c r="O22" s="413">
        <v>423.79404711686578</v>
      </c>
      <c r="P22" s="389">
        <v>1.9632622804681639</v>
      </c>
      <c r="Q22" s="413">
        <v>5152.724895612826</v>
      </c>
      <c r="R22" s="389">
        <v>23.870440130076396</v>
      </c>
      <c r="S22" s="413">
        <v>259.07510594345911</v>
      </c>
      <c r="T22" s="389">
        <v>1.2001876542801599</v>
      </c>
      <c r="U22" s="413">
        <v>1044.2392375209574</v>
      </c>
      <c r="V22" s="389">
        <v>4.8375278528732846</v>
      </c>
      <c r="W22" s="48"/>
      <c r="X22" s="137"/>
      <c r="Y22" s="137"/>
      <c r="Z22" s="137"/>
      <c r="AA22" s="133"/>
    </row>
    <row r="23" spans="1:27" x14ac:dyDescent="0.2">
      <c r="A23" s="47"/>
      <c r="B23" s="83" t="s">
        <v>266</v>
      </c>
      <c r="C23" s="413">
        <v>259.19021469773412</v>
      </c>
      <c r="D23" s="389">
        <v>0.68477444088134776</v>
      </c>
      <c r="E23" s="413">
        <v>5285.9016041894256</v>
      </c>
      <c r="F23" s="389">
        <v>13.965227505922032</v>
      </c>
      <c r="G23" s="521">
        <v>0</v>
      </c>
      <c r="H23" s="520">
        <v>0</v>
      </c>
      <c r="I23" s="413">
        <v>787.97653856147326</v>
      </c>
      <c r="J23" s="389">
        <v>2.0818154506732225</v>
      </c>
      <c r="K23" s="521">
        <v>0</v>
      </c>
      <c r="L23" s="521">
        <v>0</v>
      </c>
      <c r="M23" s="413">
        <v>1594.1899813561417</v>
      </c>
      <c r="N23" s="389">
        <v>4.2118123726811421</v>
      </c>
      <c r="O23" s="413">
        <v>963.53519192061208</v>
      </c>
      <c r="P23" s="389">
        <v>2.5456372768022839</v>
      </c>
      <c r="Q23" s="413">
        <v>27867.902719347803</v>
      </c>
      <c r="R23" s="389">
        <v>73.626342435156801</v>
      </c>
      <c r="S23" s="413">
        <v>1091.754821689947</v>
      </c>
      <c r="T23" s="389">
        <v>2.8843905178831766</v>
      </c>
      <c r="U23" s="521">
        <v>0</v>
      </c>
      <c r="V23" s="521">
        <v>0</v>
      </c>
      <c r="W23" s="48"/>
      <c r="X23" s="137"/>
      <c r="Y23" s="137"/>
      <c r="Z23" s="137"/>
      <c r="AA23" s="133"/>
    </row>
    <row r="24" spans="1:27" ht="13.9" customHeight="1" x14ac:dyDescent="0.2">
      <c r="A24" s="47"/>
      <c r="B24" s="83" t="s">
        <v>267</v>
      </c>
      <c r="C24" s="413">
        <v>347.50382060082126</v>
      </c>
      <c r="D24" s="389">
        <v>13.678013435203507</v>
      </c>
      <c r="E24" s="413">
        <v>490.21160582491791</v>
      </c>
      <c r="F24" s="389">
        <v>19.295099889759506</v>
      </c>
      <c r="G24" s="413">
        <v>403.11153015222533</v>
      </c>
      <c r="H24" s="389">
        <v>15.866774977536895</v>
      </c>
      <c r="I24" s="413">
        <v>44.32354701501805</v>
      </c>
      <c r="J24" s="389">
        <v>1.7446083629212863</v>
      </c>
      <c r="K24" s="521">
        <v>0</v>
      </c>
      <c r="L24" s="521">
        <v>0</v>
      </c>
      <c r="M24" s="413">
        <v>137.75407405620058</v>
      </c>
      <c r="N24" s="389">
        <v>5.4221046330858025</v>
      </c>
      <c r="O24" s="413">
        <v>126.90957360745374</v>
      </c>
      <c r="P24" s="389">
        <v>4.9952568862622693</v>
      </c>
      <c r="Q24" s="413">
        <v>590.55774356191512</v>
      </c>
      <c r="R24" s="389">
        <v>23.244799831948242</v>
      </c>
      <c r="S24" s="413">
        <v>353.71987709038251</v>
      </c>
      <c r="T24" s="389">
        <v>13.922682124115187</v>
      </c>
      <c r="U24" s="413">
        <v>46.509772657766895</v>
      </c>
      <c r="V24" s="389">
        <v>1.8306598591672947</v>
      </c>
      <c r="W24" s="48"/>
      <c r="X24" s="137"/>
      <c r="Y24" s="137"/>
      <c r="Z24" s="137"/>
      <c r="AA24" s="133"/>
    </row>
    <row r="25" spans="1:27" ht="13.9" customHeight="1" x14ac:dyDescent="0.2">
      <c r="A25" s="47"/>
      <c r="B25" s="83" t="s">
        <v>362</v>
      </c>
      <c r="C25" s="521">
        <v>0</v>
      </c>
      <c r="D25" s="521">
        <v>0</v>
      </c>
      <c r="E25" s="413">
        <v>98.518518518518519</v>
      </c>
      <c r="F25" s="389">
        <v>14.814814814814813</v>
      </c>
      <c r="G25" s="413">
        <v>119.62962962962962</v>
      </c>
      <c r="H25" s="389">
        <v>17.989417989417987</v>
      </c>
      <c r="I25" s="413">
        <v>7.0370370370370363</v>
      </c>
      <c r="J25" s="389">
        <v>1.0582010582010581</v>
      </c>
      <c r="K25" s="521">
        <v>0</v>
      </c>
      <c r="L25" s="521">
        <v>0</v>
      </c>
      <c r="M25" s="480">
        <v>14.074074074074073</v>
      </c>
      <c r="N25" s="570">
        <v>2.1164021164021163</v>
      </c>
      <c r="O25" s="480">
        <v>59.81481481481481</v>
      </c>
      <c r="P25" s="570">
        <v>8.9947089947089935</v>
      </c>
      <c r="Q25" s="413">
        <v>158.33333333333331</v>
      </c>
      <c r="R25" s="389">
        <v>23.809523809523807</v>
      </c>
      <c r="S25" s="413">
        <v>190</v>
      </c>
      <c r="T25" s="389">
        <v>28.571428571428569</v>
      </c>
      <c r="U25" s="413">
        <v>17.592592592592592</v>
      </c>
      <c r="V25" s="389">
        <v>2.6455026455026456</v>
      </c>
      <c r="W25" s="48"/>
      <c r="X25" s="137"/>
      <c r="Y25" s="137"/>
      <c r="Z25" s="137"/>
      <c r="AA25" s="133"/>
    </row>
    <row r="26" spans="1:27" ht="13.9" customHeight="1" x14ac:dyDescent="0.2">
      <c r="A26" s="47"/>
      <c r="B26" s="83" t="s">
        <v>284</v>
      </c>
      <c r="C26" s="521">
        <v>0</v>
      </c>
      <c r="D26" s="521">
        <v>0</v>
      </c>
      <c r="E26" s="413">
        <v>801.63312489677128</v>
      </c>
      <c r="F26" s="389">
        <v>20.831109957209968</v>
      </c>
      <c r="G26" s="413">
        <v>338.65684324106462</v>
      </c>
      <c r="H26" s="389">
        <v>8.8002824736373988</v>
      </c>
      <c r="I26" s="413">
        <v>257.76202832305029</v>
      </c>
      <c r="J26" s="389">
        <v>6.6981627730046371</v>
      </c>
      <c r="K26" s="413">
        <v>235.11349860487053</v>
      </c>
      <c r="L26" s="389">
        <v>6.1096217081761415</v>
      </c>
      <c r="M26" s="521">
        <v>0</v>
      </c>
      <c r="N26" s="521">
        <v>0</v>
      </c>
      <c r="O26" s="413">
        <v>196.0143203533417</v>
      </c>
      <c r="P26" s="389">
        <v>5.0935967260510173</v>
      </c>
      <c r="Q26" s="413">
        <v>1845.9171779207834</v>
      </c>
      <c r="R26" s="389">
        <v>47.967708058623693</v>
      </c>
      <c r="S26" s="521">
        <v>0</v>
      </c>
      <c r="T26" s="521">
        <v>0</v>
      </c>
      <c r="U26" s="413">
        <v>173.15269927581966</v>
      </c>
      <c r="V26" s="389">
        <v>4.4995183032971466</v>
      </c>
      <c r="W26" s="48"/>
      <c r="X26" s="137"/>
      <c r="Y26" s="137"/>
      <c r="Z26" s="137"/>
      <c r="AA26" s="133"/>
    </row>
    <row r="27" spans="1:27" x14ac:dyDescent="0.2">
      <c r="A27" s="47"/>
      <c r="B27" s="83" t="s">
        <v>271</v>
      </c>
      <c r="C27" s="521">
        <v>0</v>
      </c>
      <c r="D27" s="521">
        <v>0</v>
      </c>
      <c r="E27" s="413">
        <v>10468.094576039051</v>
      </c>
      <c r="F27" s="389">
        <v>46.905580043074075</v>
      </c>
      <c r="G27" s="413">
        <v>2989.3462493532243</v>
      </c>
      <c r="H27" s="389">
        <v>13.39470318661915</v>
      </c>
      <c r="I27" s="521">
        <v>0</v>
      </c>
      <c r="J27" s="521">
        <v>0</v>
      </c>
      <c r="K27" s="521">
        <v>0</v>
      </c>
      <c r="L27" s="521">
        <v>0</v>
      </c>
      <c r="M27" s="521">
        <v>0</v>
      </c>
      <c r="N27" s="521">
        <v>0</v>
      </c>
      <c r="O27" s="521">
        <v>0</v>
      </c>
      <c r="P27" s="521">
        <v>0</v>
      </c>
      <c r="Q27" s="413">
        <v>7500.3291046597515</v>
      </c>
      <c r="R27" s="389">
        <v>33.60757629886966</v>
      </c>
      <c r="S27" s="413">
        <v>1359.6058841390525</v>
      </c>
      <c r="T27" s="389">
        <v>6.0921404714371112</v>
      </c>
      <c r="U27" s="521">
        <v>0</v>
      </c>
      <c r="V27" s="521">
        <v>0</v>
      </c>
      <c r="W27" s="48"/>
      <c r="X27" s="137"/>
      <c r="Y27" s="137"/>
      <c r="Z27" s="137"/>
      <c r="AA27" s="133"/>
    </row>
    <row r="28" spans="1:27" ht="13.9" customHeight="1" x14ac:dyDescent="0.2">
      <c r="A28" s="47"/>
      <c r="B28" s="83" t="s">
        <v>272</v>
      </c>
      <c r="C28" s="413">
        <v>2524.1658066060781</v>
      </c>
      <c r="D28" s="389">
        <v>10.296806779341836</v>
      </c>
      <c r="E28" s="413">
        <v>5386.6372853244484</v>
      </c>
      <c r="F28" s="389">
        <v>21.973660831718959</v>
      </c>
      <c r="G28" s="413">
        <v>4433.6562526479593</v>
      </c>
      <c r="H28" s="389">
        <v>18.086173911419824</v>
      </c>
      <c r="I28" s="413">
        <v>202.28579556552273</v>
      </c>
      <c r="J28" s="389">
        <v>0.82518261902304912</v>
      </c>
      <c r="K28" s="521">
        <v>0</v>
      </c>
      <c r="L28" s="521">
        <v>0</v>
      </c>
      <c r="M28" s="521">
        <v>0</v>
      </c>
      <c r="N28" s="521">
        <v>0</v>
      </c>
      <c r="O28" s="413">
        <v>1215.5866383396663</v>
      </c>
      <c r="P28" s="389">
        <v>4.958731595910006</v>
      </c>
      <c r="Q28" s="413">
        <v>6813.9858791488796</v>
      </c>
      <c r="R28" s="389">
        <v>27.796231060232113</v>
      </c>
      <c r="S28" s="413">
        <v>2932.3855172500462</v>
      </c>
      <c r="T28" s="389">
        <v>11.962053758371113</v>
      </c>
      <c r="U28" s="413">
        <v>1005.3608519401005</v>
      </c>
      <c r="V28" s="389">
        <v>4.1011594439830894</v>
      </c>
      <c r="W28" s="48"/>
      <c r="X28" s="137"/>
      <c r="Y28" s="137"/>
      <c r="Z28" s="137"/>
      <c r="AA28" s="133"/>
    </row>
    <row r="29" spans="1:27" x14ac:dyDescent="0.2">
      <c r="A29" s="47"/>
      <c r="B29" s="83" t="s">
        <v>363</v>
      </c>
      <c r="C29" s="413">
        <v>112.97538945387333</v>
      </c>
      <c r="D29" s="389">
        <v>6.449249668079565</v>
      </c>
      <c r="E29" s="413">
        <v>307.92522946735744</v>
      </c>
      <c r="F29" s="389">
        <v>17.5780468076766</v>
      </c>
      <c r="G29" s="413">
        <v>82.889908435752361</v>
      </c>
      <c r="H29" s="389">
        <v>4.7318067859786748</v>
      </c>
      <c r="I29" s="413">
        <v>87.699875458247604</v>
      </c>
      <c r="J29" s="389">
        <v>5.0063858635393377</v>
      </c>
      <c r="K29" s="480">
        <v>75.622307949282373</v>
      </c>
      <c r="L29" s="570">
        <v>4.3169326239892776</v>
      </c>
      <c r="M29" s="480">
        <v>79.664548141307336</v>
      </c>
      <c r="N29" s="570">
        <v>4.5476856786389259</v>
      </c>
      <c r="O29" s="480">
        <v>33.636099565402333</v>
      </c>
      <c r="P29" s="570">
        <v>1.9201314994911476</v>
      </c>
      <c r="Q29" s="413">
        <v>322.40184333863988</v>
      </c>
      <c r="R29" s="389">
        <v>18.404450661255733</v>
      </c>
      <c r="S29" s="413">
        <v>397.16622349391019</v>
      </c>
      <c r="T29" s="389">
        <v>22.672408100760009</v>
      </c>
      <c r="U29" s="413">
        <v>251.77878353172662</v>
      </c>
      <c r="V29" s="389">
        <v>14.372902310590737</v>
      </c>
      <c r="W29" s="48"/>
      <c r="X29" s="137"/>
      <c r="Y29" s="137"/>
      <c r="Z29" s="137"/>
      <c r="AA29" s="133"/>
    </row>
    <row r="30" spans="1:27" x14ac:dyDescent="0.2">
      <c r="A30" s="47"/>
      <c r="B30" s="83" t="s">
        <v>364</v>
      </c>
      <c r="C30" s="413">
        <v>43.94701986754967</v>
      </c>
      <c r="D30" s="389">
        <v>4.6357615894039732</v>
      </c>
      <c r="E30" s="413">
        <v>144.39735099337747</v>
      </c>
      <c r="F30" s="389">
        <v>15.231788079470199</v>
      </c>
      <c r="G30" s="413">
        <v>81.615894039735096</v>
      </c>
      <c r="H30" s="389">
        <v>8.6092715231788084</v>
      </c>
      <c r="I30" s="521">
        <v>0</v>
      </c>
      <c r="J30" s="521">
        <v>0</v>
      </c>
      <c r="K30" s="480">
        <v>62.78145695364239</v>
      </c>
      <c r="L30" s="570">
        <v>6.6225165562913908</v>
      </c>
      <c r="M30" s="480">
        <v>37.668874172185433</v>
      </c>
      <c r="N30" s="570">
        <v>3.9735099337748347</v>
      </c>
      <c r="O30" s="480">
        <v>87.894039735099341</v>
      </c>
      <c r="P30" s="570">
        <v>9.2715231788079464</v>
      </c>
      <c r="Q30" s="413">
        <v>395.52317880794703</v>
      </c>
      <c r="R30" s="389">
        <v>41.721854304635762</v>
      </c>
      <c r="S30" s="413">
        <v>56.503311258278146</v>
      </c>
      <c r="T30" s="389">
        <v>5.9602649006622519</v>
      </c>
      <c r="U30" s="413">
        <v>37.668874172185433</v>
      </c>
      <c r="V30" s="389">
        <v>3.9735099337748347</v>
      </c>
      <c r="W30" s="48"/>
      <c r="X30" s="137"/>
      <c r="Y30" s="137"/>
      <c r="Z30" s="137"/>
      <c r="AA30" s="133"/>
    </row>
    <row r="31" spans="1:27" x14ac:dyDescent="0.2">
      <c r="A31" s="47"/>
      <c r="B31" s="83" t="s">
        <v>274</v>
      </c>
      <c r="C31" s="413">
        <v>178.95230979759825</v>
      </c>
      <c r="D31" s="389">
        <v>2.3098975145692471</v>
      </c>
      <c r="E31" s="413">
        <v>1682.4164803032415</v>
      </c>
      <c r="F31" s="389">
        <v>21.716454236987754</v>
      </c>
      <c r="G31" s="413">
        <v>784.21290991356989</v>
      </c>
      <c r="H31" s="389">
        <v>10.122537415422528</v>
      </c>
      <c r="I31" s="413">
        <v>655.82791646628618</v>
      </c>
      <c r="J31" s="389">
        <v>8.4653574795653963</v>
      </c>
      <c r="K31" s="413">
        <v>330.747874234866</v>
      </c>
      <c r="L31" s="389">
        <v>4.2692586282249403</v>
      </c>
      <c r="M31" s="521">
        <v>0</v>
      </c>
      <c r="N31" s="521">
        <v>0</v>
      </c>
      <c r="O31" s="413">
        <v>272.98118963107345</v>
      </c>
      <c r="P31" s="389">
        <v>3.5236123644682662</v>
      </c>
      <c r="Q31" s="413">
        <v>2851.4390440281331</v>
      </c>
      <c r="R31" s="389">
        <v>36.806074021597752</v>
      </c>
      <c r="S31" s="413">
        <v>295.10898764597431</v>
      </c>
      <c r="T31" s="389">
        <v>3.8092356441863124</v>
      </c>
      <c r="U31" s="413">
        <v>695.51023801232202</v>
      </c>
      <c r="V31" s="389">
        <v>8.977572694977809</v>
      </c>
      <c r="W31" s="48"/>
      <c r="X31" s="137"/>
      <c r="Y31" s="137"/>
      <c r="Z31" s="137"/>
      <c r="AA31" s="133"/>
    </row>
    <row r="32" spans="1:27" x14ac:dyDescent="0.2">
      <c r="A32" s="47"/>
      <c r="B32" s="83" t="s">
        <v>275</v>
      </c>
      <c r="C32" s="413">
        <v>1743.8951111979063</v>
      </c>
      <c r="D32" s="389">
        <v>1.1078242616579428</v>
      </c>
      <c r="E32" s="413">
        <v>32128.927745484616</v>
      </c>
      <c r="F32" s="389">
        <v>20.410175720404084</v>
      </c>
      <c r="G32" s="413">
        <v>8289.4306671941031</v>
      </c>
      <c r="H32" s="389">
        <v>5.2659316202457402</v>
      </c>
      <c r="I32" s="413">
        <v>8952.9246191386192</v>
      </c>
      <c r="J32" s="389">
        <v>5.6874218192305506</v>
      </c>
      <c r="K32" s="521">
        <v>0</v>
      </c>
      <c r="L32" s="521">
        <v>0</v>
      </c>
      <c r="M32" s="521">
        <v>0</v>
      </c>
      <c r="N32" s="521">
        <v>0</v>
      </c>
      <c r="O32" s="521">
        <v>0</v>
      </c>
      <c r="P32" s="521">
        <v>0</v>
      </c>
      <c r="Q32" s="413">
        <v>72761.089895742261</v>
      </c>
      <c r="R32" s="389">
        <v>46.222103711161921</v>
      </c>
      <c r="S32" s="413">
        <v>31233.584989076178</v>
      </c>
      <c r="T32" s="389">
        <v>19.841401588473854</v>
      </c>
      <c r="U32" s="413">
        <v>2306.3700640884294</v>
      </c>
      <c r="V32" s="389">
        <v>1.4651412788259064</v>
      </c>
      <c r="W32" s="48"/>
      <c r="X32" s="137"/>
      <c r="Y32" s="137"/>
      <c r="Z32" s="137"/>
      <c r="AA32" s="133"/>
    </row>
    <row r="33" spans="1:27" x14ac:dyDescent="0.2">
      <c r="A33" s="47"/>
      <c r="B33" s="83" t="s">
        <v>276</v>
      </c>
      <c r="C33" s="413">
        <v>100.73716254051617</v>
      </c>
      <c r="D33" s="389">
        <v>1.7978914546695326</v>
      </c>
      <c r="E33" s="413">
        <v>1882.1387862242068</v>
      </c>
      <c r="F33" s="389">
        <v>33.591190727588753</v>
      </c>
      <c r="G33" s="413">
        <v>30.095076310428762</v>
      </c>
      <c r="H33" s="389">
        <v>0.53711737715845853</v>
      </c>
      <c r="I33" s="413">
        <v>30.095076310428762</v>
      </c>
      <c r="J33" s="389">
        <v>0.53711737715845853</v>
      </c>
      <c r="K33" s="413">
        <v>372.70606871880341</v>
      </c>
      <c r="L33" s="389">
        <v>6.6518158657040418</v>
      </c>
      <c r="M33" s="521">
        <v>0</v>
      </c>
      <c r="N33" s="521">
        <v>0</v>
      </c>
      <c r="O33" s="413">
        <v>49.275050997717038</v>
      </c>
      <c r="P33" s="389">
        <v>0.87942910920852868</v>
      </c>
      <c r="Q33" s="413">
        <v>2481.4686901556843</v>
      </c>
      <c r="R33" s="389">
        <v>44.287641626460719</v>
      </c>
      <c r="S33" s="413">
        <v>291.54352964502203</v>
      </c>
      <c r="T33" s="389">
        <v>5.203279578200962</v>
      </c>
      <c r="U33" s="413">
        <v>365.01310715780301</v>
      </c>
      <c r="V33" s="389">
        <v>6.5145168838505381</v>
      </c>
      <c r="W33" s="48"/>
      <c r="X33" s="137"/>
      <c r="Y33" s="137"/>
      <c r="Z33" s="137"/>
      <c r="AA33" s="133"/>
    </row>
    <row r="34" spans="1:27" x14ac:dyDescent="0.2">
      <c r="A34" s="47"/>
      <c r="B34" s="83" t="s">
        <v>286</v>
      </c>
      <c r="C34" s="521">
        <v>0</v>
      </c>
      <c r="D34" s="520">
        <v>0</v>
      </c>
      <c r="E34" s="413">
        <v>247.59260170007266</v>
      </c>
      <c r="F34" s="389">
        <v>11.792246098195667</v>
      </c>
      <c r="G34" s="413">
        <v>472.97297072784534</v>
      </c>
      <c r="H34" s="389">
        <v>22.52657644178635</v>
      </c>
      <c r="I34" s="413">
        <v>121.40195053934305</v>
      </c>
      <c r="J34" s="389">
        <v>5.7820858447746231</v>
      </c>
      <c r="K34" s="521">
        <v>0</v>
      </c>
      <c r="L34" s="521">
        <v>0</v>
      </c>
      <c r="M34" s="521">
        <v>0</v>
      </c>
      <c r="N34" s="521">
        <v>0</v>
      </c>
      <c r="O34" s="521">
        <v>0</v>
      </c>
      <c r="P34" s="521">
        <v>0</v>
      </c>
      <c r="Q34" s="413">
        <v>689.40165127433647</v>
      </c>
      <c r="R34" s="389">
        <v>32.834559177084884</v>
      </c>
      <c r="S34" s="521">
        <v>0</v>
      </c>
      <c r="T34" s="521">
        <v>0</v>
      </c>
      <c r="U34" s="413">
        <v>568.25289638290235</v>
      </c>
      <c r="V34" s="389">
        <v>27.064532438158473</v>
      </c>
      <c r="W34" s="48"/>
      <c r="X34" s="137"/>
      <c r="Y34" s="137"/>
      <c r="Z34" s="137"/>
      <c r="AA34" s="133"/>
    </row>
    <row r="35" spans="1:27" x14ac:dyDescent="0.2">
      <c r="A35" s="47"/>
      <c r="B35" s="83" t="s">
        <v>365</v>
      </c>
      <c r="C35" s="413">
        <v>14.882352941176471</v>
      </c>
      <c r="D35" s="389">
        <v>2.9411764705882351</v>
      </c>
      <c r="E35" s="413">
        <v>74.411764705882362</v>
      </c>
      <c r="F35" s="389">
        <v>14.705882352941178</v>
      </c>
      <c r="G35" s="413">
        <v>39.686274509803923</v>
      </c>
      <c r="H35" s="389">
        <v>7.8431372549019605</v>
      </c>
      <c r="I35" s="521">
        <v>0</v>
      </c>
      <c r="J35" s="521">
        <v>0</v>
      </c>
      <c r="K35" s="480">
        <v>79.372549019607845</v>
      </c>
      <c r="L35" s="570">
        <v>15.686274509803921</v>
      </c>
      <c r="M35" s="521">
        <v>0</v>
      </c>
      <c r="N35" s="521">
        <v>0</v>
      </c>
      <c r="O35" s="480">
        <v>19.843137254901961</v>
      </c>
      <c r="P35" s="570">
        <v>3.9215686274509802</v>
      </c>
      <c r="Q35" s="413">
        <v>257.96078431372547</v>
      </c>
      <c r="R35" s="389">
        <v>50.980392156862742</v>
      </c>
      <c r="S35" s="413">
        <v>14.882352941176471</v>
      </c>
      <c r="T35" s="389">
        <v>2.9411764705882351</v>
      </c>
      <c r="U35" s="413">
        <v>4.9607843137254903</v>
      </c>
      <c r="V35" s="389">
        <v>0.98039215686274506</v>
      </c>
      <c r="W35" s="48"/>
      <c r="X35" s="137"/>
      <c r="Y35" s="137"/>
      <c r="Z35" s="137"/>
      <c r="AA35" s="133"/>
    </row>
    <row r="36" spans="1:27" ht="13.9" customHeight="1" x14ac:dyDescent="0.2">
      <c r="A36" s="47"/>
      <c r="B36" s="83" t="s">
        <v>287</v>
      </c>
      <c r="C36" s="521">
        <v>0</v>
      </c>
      <c r="D36" s="520">
        <v>0</v>
      </c>
      <c r="E36" s="413">
        <v>1609.5974253812262</v>
      </c>
      <c r="F36" s="389">
        <v>35.453176320862589</v>
      </c>
      <c r="G36" s="413">
        <v>332.3104823058074</v>
      </c>
      <c r="H36" s="389">
        <v>7.3195085533069166</v>
      </c>
      <c r="I36" s="521">
        <v>0</v>
      </c>
      <c r="J36" s="521">
        <v>0</v>
      </c>
      <c r="K36" s="521">
        <v>0</v>
      </c>
      <c r="L36" s="521">
        <v>0</v>
      </c>
      <c r="M36" s="521">
        <v>0</v>
      </c>
      <c r="N36" s="521">
        <v>0</v>
      </c>
      <c r="O36" s="413">
        <v>258.44716725875344</v>
      </c>
      <c r="P36" s="389">
        <v>5.6925867586312062</v>
      </c>
      <c r="Q36" s="413">
        <v>2228.0966773613804</v>
      </c>
      <c r="R36" s="389">
        <v>49.07631132903429</v>
      </c>
      <c r="S36" s="413">
        <v>111.61374369763205</v>
      </c>
      <c r="T36" s="389">
        <v>2.4584170381649941</v>
      </c>
      <c r="U36" s="521">
        <v>0</v>
      </c>
      <c r="V36" s="521">
        <v>0</v>
      </c>
      <c r="W36" s="48"/>
      <c r="X36" s="137"/>
      <c r="Y36" s="137"/>
      <c r="Z36" s="137"/>
      <c r="AA36" s="133"/>
    </row>
    <row r="37" spans="1:27" ht="13.9" customHeight="1" x14ac:dyDescent="0.2">
      <c r="A37" s="47"/>
      <c r="B37" s="83" t="s">
        <v>366</v>
      </c>
      <c r="C37" s="413">
        <v>17.216216216216218</v>
      </c>
      <c r="D37" s="389">
        <v>7.0270270270270272</v>
      </c>
      <c r="E37" s="521">
        <v>0</v>
      </c>
      <c r="F37" s="521">
        <v>0</v>
      </c>
      <c r="G37" s="413">
        <v>67.540540540540547</v>
      </c>
      <c r="H37" s="389">
        <v>27.567567567567568</v>
      </c>
      <c r="I37" s="413">
        <v>9.2702702702702702</v>
      </c>
      <c r="J37" s="389">
        <v>3.7837837837837842</v>
      </c>
      <c r="K37" s="480">
        <v>30.45945945945946</v>
      </c>
      <c r="L37" s="570">
        <v>12.432432432432433</v>
      </c>
      <c r="M37" s="521">
        <v>0</v>
      </c>
      <c r="N37" s="521">
        <v>0</v>
      </c>
      <c r="O37" s="521">
        <v>0</v>
      </c>
      <c r="P37" s="521">
        <v>0</v>
      </c>
      <c r="Q37" s="413">
        <v>47.675675675675677</v>
      </c>
      <c r="R37" s="389">
        <v>19.45945945945946</v>
      </c>
      <c r="S37" s="413">
        <v>64.891891891891902</v>
      </c>
      <c r="T37" s="389">
        <v>26.486486486486488</v>
      </c>
      <c r="U37" s="413">
        <v>7.9459459459459465</v>
      </c>
      <c r="V37" s="389">
        <v>3.2432432432432434</v>
      </c>
      <c r="W37" s="48"/>
      <c r="X37" s="137"/>
      <c r="Y37" s="137"/>
      <c r="Z37" s="137"/>
      <c r="AA37" s="133"/>
    </row>
    <row r="38" spans="1:27" x14ac:dyDescent="0.2">
      <c r="A38" s="47"/>
      <c r="B38" s="83" t="s">
        <v>288</v>
      </c>
      <c r="C38" s="479">
        <v>24.945318477437887</v>
      </c>
      <c r="D38" s="459">
        <v>0.85820483061674868</v>
      </c>
      <c r="E38" s="479">
        <v>227.16734228923687</v>
      </c>
      <c r="F38" s="459">
        <v>7.8153386050100773</v>
      </c>
      <c r="G38" s="479">
        <v>207.62333751731754</v>
      </c>
      <c r="H38" s="459">
        <v>7.1429575600445343</v>
      </c>
      <c r="I38" s="479">
        <v>56.35469692586279</v>
      </c>
      <c r="J38" s="459">
        <v>1.9387955769521088</v>
      </c>
      <c r="K38" s="479">
        <v>24.945318477437887</v>
      </c>
      <c r="L38" s="459">
        <v>0.85820483061674868</v>
      </c>
      <c r="M38" s="521">
        <v>0</v>
      </c>
      <c r="N38" s="521">
        <v>0</v>
      </c>
      <c r="O38" s="479">
        <v>15.315430371006485</v>
      </c>
      <c r="P38" s="443">
        <v>0.52690352858233847</v>
      </c>
      <c r="Q38" s="479">
        <v>1454.3255336918628</v>
      </c>
      <c r="R38" s="443">
        <v>50.03380491744398</v>
      </c>
      <c r="S38" s="479">
        <v>896.00888412164011</v>
      </c>
      <c r="T38" s="443">
        <v>30.825790150733461</v>
      </c>
      <c r="U38" s="521">
        <v>0</v>
      </c>
      <c r="V38" s="521">
        <v>0</v>
      </c>
      <c r="W38" s="48"/>
      <c r="X38" s="213">
        <v>96839.53718528006</v>
      </c>
      <c r="Y38" s="152">
        <f t="shared" ref="Y38:Y49" si="0">C38+E38+G38+I38+K38+M38+O38+Q38+S38+U38</f>
        <v>2906.6858618718024</v>
      </c>
      <c r="Z38" s="174">
        <f t="shared" ref="Z38:Z49" si="1">D38+F38+H38+J38+L38+N38+P38+R38+T38+V38</f>
        <v>100</v>
      </c>
      <c r="AA38" s="133"/>
    </row>
    <row r="39" spans="1:27" x14ac:dyDescent="0.2">
      <c r="A39" s="47"/>
      <c r="B39" s="84" t="s">
        <v>289</v>
      </c>
      <c r="C39" s="479">
        <v>345.11259500505435</v>
      </c>
      <c r="D39" s="459">
        <v>7.8752452553394292</v>
      </c>
      <c r="E39" s="479">
        <v>1856.82601124135</v>
      </c>
      <c r="F39" s="459">
        <v>42.371563503224557</v>
      </c>
      <c r="G39" s="479">
        <v>276.95487129218583</v>
      </c>
      <c r="H39" s="459">
        <v>6.3199302710322289</v>
      </c>
      <c r="I39" s="479">
        <v>134.20524781604678</v>
      </c>
      <c r="J39" s="459">
        <v>3.0624765841695689</v>
      </c>
      <c r="K39" s="479">
        <v>192.6509118611813</v>
      </c>
      <c r="L39" s="459">
        <v>4.3961686751808138</v>
      </c>
      <c r="M39" s="521">
        <v>0</v>
      </c>
      <c r="N39" s="521">
        <v>0</v>
      </c>
      <c r="O39" s="521">
        <v>0</v>
      </c>
      <c r="P39" s="521">
        <v>0</v>
      </c>
      <c r="Q39" s="479">
        <v>1474.4529212385928</v>
      </c>
      <c r="R39" s="443">
        <v>33.646057954029551</v>
      </c>
      <c r="S39" s="479">
        <v>102.04312171748521</v>
      </c>
      <c r="T39" s="443">
        <v>2.3285577570238485</v>
      </c>
      <c r="U39" s="521">
        <v>0</v>
      </c>
      <c r="V39" s="521">
        <v>0</v>
      </c>
      <c r="W39" s="48"/>
      <c r="X39" s="213">
        <v>222457.85471775301</v>
      </c>
      <c r="Y39" s="152">
        <f t="shared" si="0"/>
        <v>4382.2456801718972</v>
      </c>
      <c r="Z39" s="174">
        <f t="shared" si="1"/>
        <v>100</v>
      </c>
      <c r="AA39" s="133"/>
    </row>
    <row r="40" spans="1:27" x14ac:dyDescent="0.2">
      <c r="A40" s="47"/>
      <c r="B40" s="83" t="s">
        <v>279</v>
      </c>
      <c r="C40" s="467">
        <v>1772.9313957998777</v>
      </c>
      <c r="D40" s="459">
        <v>5.3083333574209899</v>
      </c>
      <c r="E40" s="479">
        <v>5783.3350890039092</v>
      </c>
      <c r="F40" s="459">
        <v>17.315881845643641</v>
      </c>
      <c r="G40" s="479">
        <v>1892.5504596013895</v>
      </c>
      <c r="H40" s="459">
        <v>5.6664847602701442</v>
      </c>
      <c r="I40" s="479">
        <v>2887.5002347626241</v>
      </c>
      <c r="J40" s="459">
        <v>8.6454635819882153</v>
      </c>
      <c r="K40" s="479">
        <v>2836.4124903524885</v>
      </c>
      <c r="L40" s="459">
        <v>8.4925017818586781</v>
      </c>
      <c r="M40" s="521">
        <v>0</v>
      </c>
      <c r="N40" s="521">
        <v>0</v>
      </c>
      <c r="O40" s="479">
        <v>1677.899653937935</v>
      </c>
      <c r="P40" s="443">
        <v>5.0237988477751845</v>
      </c>
      <c r="Q40" s="479">
        <v>15256.318104657692</v>
      </c>
      <c r="R40" s="443">
        <v>45.678937435615005</v>
      </c>
      <c r="S40" s="479">
        <v>1292.074005256191</v>
      </c>
      <c r="T40" s="443">
        <v>3.8685983894281351</v>
      </c>
      <c r="U40" s="521">
        <v>0</v>
      </c>
      <c r="V40" s="521">
        <v>0</v>
      </c>
      <c r="W40" s="48"/>
      <c r="X40" s="213">
        <v>58400.154378324907</v>
      </c>
      <c r="Y40" s="152">
        <f t="shared" si="0"/>
        <v>33399.021433372101</v>
      </c>
      <c r="Z40" s="174">
        <f t="shared" si="1"/>
        <v>99.999999999999986</v>
      </c>
      <c r="AA40" s="133"/>
    </row>
    <row r="41" spans="1:27" x14ac:dyDescent="0.2">
      <c r="A41" s="47"/>
      <c r="B41" s="83"/>
      <c r="C41" s="473"/>
      <c r="D41" s="353"/>
      <c r="E41" s="473"/>
      <c r="F41" s="351"/>
      <c r="G41" s="477"/>
      <c r="H41" s="351"/>
      <c r="I41" s="477"/>
      <c r="J41" s="351"/>
      <c r="K41" s="477"/>
      <c r="L41" s="351"/>
      <c r="M41" s="477"/>
      <c r="N41" s="361"/>
      <c r="O41" s="477"/>
      <c r="P41" s="361"/>
      <c r="Q41" s="477"/>
      <c r="R41" s="361"/>
      <c r="S41" s="477"/>
      <c r="T41" s="361"/>
      <c r="U41" s="477"/>
      <c r="V41" s="361"/>
      <c r="W41" s="48"/>
      <c r="X41" s="213">
        <v>141029.17999929894</v>
      </c>
      <c r="Y41" s="152">
        <f t="shared" si="0"/>
        <v>0</v>
      </c>
      <c r="Z41" s="174">
        <f t="shared" si="1"/>
        <v>0</v>
      </c>
      <c r="AA41" s="133"/>
    </row>
    <row r="42" spans="1:27" ht="15" x14ac:dyDescent="0.2">
      <c r="A42" s="47"/>
      <c r="B42" s="80" t="s">
        <v>280</v>
      </c>
      <c r="C42" s="473"/>
      <c r="D42" s="353"/>
      <c r="E42" s="473"/>
      <c r="F42" s="351"/>
      <c r="G42" s="477"/>
      <c r="H42" s="351"/>
      <c r="I42" s="477"/>
      <c r="J42" s="351"/>
      <c r="K42" s="477"/>
      <c r="L42" s="351"/>
      <c r="M42" s="477"/>
      <c r="N42" s="361"/>
      <c r="O42" s="477"/>
      <c r="P42" s="361"/>
      <c r="Q42" s="477"/>
      <c r="R42" s="361"/>
      <c r="S42" s="477"/>
      <c r="T42" s="361"/>
      <c r="U42" s="477"/>
      <c r="V42" s="361"/>
      <c r="W42" s="48"/>
      <c r="X42" s="213">
        <v>388559.83322918398</v>
      </c>
      <c r="Y42" s="152">
        <f t="shared" si="0"/>
        <v>0</v>
      </c>
      <c r="Z42" s="174">
        <f t="shared" si="1"/>
        <v>0</v>
      </c>
      <c r="AA42" s="133"/>
    </row>
    <row r="43" spans="1:27" x14ac:dyDescent="0.2">
      <c r="A43" s="47"/>
      <c r="B43" s="82" t="s">
        <v>282</v>
      </c>
      <c r="C43" s="522">
        <v>0</v>
      </c>
      <c r="D43" s="522">
        <v>0</v>
      </c>
      <c r="E43" s="467">
        <v>623.14725948853265</v>
      </c>
      <c r="F43" s="262">
        <v>24.697338315785501</v>
      </c>
      <c r="G43" s="468">
        <v>107.49389062520163</v>
      </c>
      <c r="H43" s="262">
        <v>4.2603300315075883</v>
      </c>
      <c r="I43" s="522">
        <v>0</v>
      </c>
      <c r="J43" s="522">
        <v>0</v>
      </c>
      <c r="K43" s="468">
        <v>212.6336282961442</v>
      </c>
      <c r="L43" s="262">
        <v>8.4273573788211351</v>
      </c>
      <c r="M43" s="522">
        <v>0</v>
      </c>
      <c r="N43" s="522">
        <v>0</v>
      </c>
      <c r="O43" s="431">
        <v>278.81105875565294</v>
      </c>
      <c r="P43" s="230">
        <v>11.050182664563938</v>
      </c>
      <c r="Q43" s="468">
        <v>1162.5081139386159</v>
      </c>
      <c r="R43" s="230">
        <v>46.073950815980538</v>
      </c>
      <c r="S43" s="522">
        <v>0</v>
      </c>
      <c r="T43" s="522">
        <v>0</v>
      </c>
      <c r="U43" s="468">
        <v>138.54134194175603</v>
      </c>
      <c r="V43" s="230">
        <v>5.4908407933413006</v>
      </c>
      <c r="W43" s="48"/>
      <c r="X43" s="213">
        <v>10106.415363423172</v>
      </c>
      <c r="Y43" s="152">
        <f t="shared" si="0"/>
        <v>2523.1352930459034</v>
      </c>
      <c r="Z43" s="174">
        <f t="shared" si="1"/>
        <v>100</v>
      </c>
      <c r="AA43" s="133"/>
    </row>
    <row r="44" spans="1:27" x14ac:dyDescent="0.2">
      <c r="A44" s="47"/>
      <c r="B44" s="82" t="s">
        <v>261</v>
      </c>
      <c r="C44" s="522">
        <v>0</v>
      </c>
      <c r="D44" s="522">
        <v>0</v>
      </c>
      <c r="E44" s="467">
        <v>668.027846254525</v>
      </c>
      <c r="F44" s="262">
        <v>15.900788873869873</v>
      </c>
      <c r="G44" s="468">
        <v>844.72063443638604</v>
      </c>
      <c r="H44" s="262">
        <v>20.10653379328857</v>
      </c>
      <c r="I44" s="468">
        <v>260.33050395602368</v>
      </c>
      <c r="J44" s="262">
        <v>6.1965386683232735</v>
      </c>
      <c r="K44" s="522">
        <v>0</v>
      </c>
      <c r="L44" s="522">
        <v>0</v>
      </c>
      <c r="M44" s="522">
        <v>0</v>
      </c>
      <c r="N44" s="522">
        <v>0</v>
      </c>
      <c r="O44" s="468">
        <v>566.08589279077682</v>
      </c>
      <c r="P44" s="230">
        <v>13.474306971198818</v>
      </c>
      <c r="Q44" s="468">
        <v>1720.8156849621359</v>
      </c>
      <c r="R44" s="230">
        <v>40.959859758602619</v>
      </c>
      <c r="S44" s="468">
        <v>27.2689194271214</v>
      </c>
      <c r="T44" s="230">
        <v>0.64907074317381264</v>
      </c>
      <c r="U44" s="468">
        <v>113.97507095173162</v>
      </c>
      <c r="V44" s="230">
        <v>2.7129011915430277</v>
      </c>
      <c r="W44" s="48"/>
      <c r="X44" s="213">
        <v>35013.812698472335</v>
      </c>
      <c r="Y44" s="152">
        <f t="shared" si="0"/>
        <v>4201.2245527787009</v>
      </c>
      <c r="Z44" s="174">
        <f t="shared" si="1"/>
        <v>99.999999999999986</v>
      </c>
      <c r="AA44" s="133"/>
    </row>
    <row r="45" spans="1:27" x14ac:dyDescent="0.2">
      <c r="A45" s="47"/>
      <c r="B45" s="81" t="s">
        <v>283</v>
      </c>
      <c r="C45" s="467">
        <v>53.445945945945951</v>
      </c>
      <c r="D45" s="263">
        <v>6.756756756756757</v>
      </c>
      <c r="E45" s="467">
        <v>74.824324324324323</v>
      </c>
      <c r="F45" s="262">
        <v>9.4594594594594597</v>
      </c>
      <c r="G45" s="468">
        <v>53.445945945945951</v>
      </c>
      <c r="H45" s="262">
        <v>6.756756756756757</v>
      </c>
      <c r="I45" s="468">
        <v>64.135135135135144</v>
      </c>
      <c r="J45" s="262">
        <v>8.1081081081081088</v>
      </c>
      <c r="K45" s="522">
        <v>0</v>
      </c>
      <c r="L45" s="522">
        <v>0</v>
      </c>
      <c r="M45" s="468">
        <v>10.689189189189189</v>
      </c>
      <c r="N45" s="230">
        <v>1.3513513513513513</v>
      </c>
      <c r="O45" s="468">
        <v>42.756756756756758</v>
      </c>
      <c r="P45" s="230">
        <v>5.4054054054054053</v>
      </c>
      <c r="Q45" s="468">
        <v>416.87837837837833</v>
      </c>
      <c r="R45" s="230">
        <v>52.702702702702695</v>
      </c>
      <c r="S45" s="522">
        <v>0</v>
      </c>
      <c r="T45" s="522">
        <v>0</v>
      </c>
      <c r="U45" s="468">
        <v>74.824324324324323</v>
      </c>
      <c r="V45" s="230">
        <v>9.4594594594594597</v>
      </c>
      <c r="W45" s="48"/>
      <c r="X45" s="213">
        <v>75818.581202921487</v>
      </c>
      <c r="Y45" s="152">
        <f t="shared" si="0"/>
        <v>791</v>
      </c>
      <c r="Z45" s="174">
        <f t="shared" si="1"/>
        <v>100</v>
      </c>
      <c r="AA45" s="133"/>
    </row>
    <row r="46" spans="1:27" x14ac:dyDescent="0.2">
      <c r="A46" s="47"/>
      <c r="B46" s="82" t="s">
        <v>268</v>
      </c>
      <c r="C46" s="467">
        <v>282.80417251753408</v>
      </c>
      <c r="D46" s="263">
        <v>0.85413216206534237</v>
      </c>
      <c r="E46" s="467">
        <v>10543.985192409966</v>
      </c>
      <c r="F46" s="262">
        <v>31.845205072494831</v>
      </c>
      <c r="G46" s="522">
        <v>0</v>
      </c>
      <c r="H46" s="522">
        <v>0</v>
      </c>
      <c r="I46" s="522">
        <v>0</v>
      </c>
      <c r="J46" s="522">
        <v>0</v>
      </c>
      <c r="K46" s="468">
        <v>960.83798928245835</v>
      </c>
      <c r="L46" s="262">
        <v>2.9019466787727803</v>
      </c>
      <c r="M46" s="468">
        <v>1900.5445615450119</v>
      </c>
      <c r="N46" s="230">
        <v>5.7400717287978571</v>
      </c>
      <c r="O46" s="468">
        <v>1316.4420340995555</v>
      </c>
      <c r="P46" s="230">
        <v>3.9759508171663764</v>
      </c>
      <c r="Q46" s="468">
        <v>16218.745233034952</v>
      </c>
      <c r="R46" s="230">
        <v>48.984255814048197</v>
      </c>
      <c r="S46" s="468">
        <v>1653.8148876917919</v>
      </c>
      <c r="T46" s="230">
        <v>4.9948926605475057</v>
      </c>
      <c r="U46" s="468">
        <v>232.944606333644</v>
      </c>
      <c r="V46" s="230">
        <v>0.70354506610711121</v>
      </c>
      <c r="W46" s="48"/>
      <c r="X46" s="213">
        <v>112436.9109320967</v>
      </c>
      <c r="Y46" s="152">
        <f t="shared" si="0"/>
        <v>33110.118676914914</v>
      </c>
      <c r="Z46" s="174">
        <f t="shared" si="1"/>
        <v>100</v>
      </c>
      <c r="AA46" s="133"/>
    </row>
    <row r="47" spans="1:27" ht="15" x14ac:dyDescent="0.2">
      <c r="A47" s="47"/>
      <c r="B47" s="100" t="s">
        <v>269</v>
      </c>
      <c r="C47" s="561">
        <v>238.04034895495369</v>
      </c>
      <c r="D47" s="562">
        <v>3.514458827050952</v>
      </c>
      <c r="E47" s="561">
        <v>841.24083638002458</v>
      </c>
      <c r="F47" s="563">
        <v>12.420189669823527</v>
      </c>
      <c r="G47" s="564">
        <v>666.02945518778529</v>
      </c>
      <c r="H47" s="563">
        <v>9.8333459354136821</v>
      </c>
      <c r="I47" s="565">
        <v>0</v>
      </c>
      <c r="J47" s="565">
        <v>0</v>
      </c>
      <c r="K47" s="564">
        <v>121.89924688945943</v>
      </c>
      <c r="L47" s="563">
        <v>1.7997364149495325</v>
      </c>
      <c r="M47" s="565">
        <v>0</v>
      </c>
      <c r="N47" s="565">
        <v>0</v>
      </c>
      <c r="O47" s="564">
        <v>208.88691580346335</v>
      </c>
      <c r="P47" s="560">
        <v>3.084033729255939</v>
      </c>
      <c r="Q47" s="564">
        <v>4316.6413241236351</v>
      </c>
      <c r="R47" s="560">
        <v>63.731456752527649</v>
      </c>
      <c r="S47" s="565">
        <v>0</v>
      </c>
      <c r="T47" s="565">
        <v>0</v>
      </c>
      <c r="U47" s="564">
        <v>380.43409259810034</v>
      </c>
      <c r="V47" s="560">
        <v>5.6167786709787091</v>
      </c>
      <c r="W47" s="48"/>
      <c r="X47" s="213">
        <v>119193.62879120361</v>
      </c>
      <c r="Y47" s="152">
        <f t="shared" si="0"/>
        <v>6773.1722199374217</v>
      </c>
      <c r="Z47" s="174">
        <f t="shared" si="1"/>
        <v>99.999999999999986</v>
      </c>
      <c r="AA47" s="133"/>
    </row>
    <row r="48" spans="1:27" x14ac:dyDescent="0.2">
      <c r="A48" s="47"/>
      <c r="B48" s="82" t="s">
        <v>270</v>
      </c>
      <c r="C48" s="522">
        <v>0</v>
      </c>
      <c r="D48" s="522">
        <v>0</v>
      </c>
      <c r="E48" s="467">
        <v>429.64556770679462</v>
      </c>
      <c r="F48" s="262">
        <v>6.1846751433662011</v>
      </c>
      <c r="G48" s="468">
        <v>615.76879244761119</v>
      </c>
      <c r="H48" s="262">
        <v>8.8638874247861477</v>
      </c>
      <c r="I48" s="468">
        <v>244.32184622749054</v>
      </c>
      <c r="J48" s="262">
        <v>3.5169715759192819</v>
      </c>
      <c r="K48" s="468">
        <v>185.32372147930425</v>
      </c>
      <c r="L48" s="262">
        <v>2.6677035674469214</v>
      </c>
      <c r="M48" s="522">
        <v>0</v>
      </c>
      <c r="N48" s="522">
        <v>0</v>
      </c>
      <c r="O48" s="468">
        <v>209.66963732624038</v>
      </c>
      <c r="P48" s="230">
        <v>3.018158900629333</v>
      </c>
      <c r="Q48" s="468">
        <v>5262.2087581235346</v>
      </c>
      <c r="R48" s="230">
        <v>75.748603387852114</v>
      </c>
      <c r="S48" s="522">
        <v>0</v>
      </c>
      <c r="T48" s="522">
        <v>0</v>
      </c>
      <c r="U48" s="522">
        <v>0</v>
      </c>
      <c r="V48" s="522">
        <v>0</v>
      </c>
      <c r="W48" s="48"/>
      <c r="X48" s="213">
        <v>34997.969041075179</v>
      </c>
      <c r="Y48" s="152">
        <f t="shared" si="0"/>
        <v>6946.9383233109756</v>
      </c>
      <c r="Z48" s="174">
        <f t="shared" si="1"/>
        <v>100</v>
      </c>
      <c r="AA48" s="133"/>
    </row>
    <row r="49" spans="1:27" x14ac:dyDescent="0.2">
      <c r="A49" s="47"/>
      <c r="B49" s="82" t="s">
        <v>285</v>
      </c>
      <c r="C49" s="467">
        <v>7.061093247588424</v>
      </c>
      <c r="D49" s="263">
        <v>0.64308681672025725</v>
      </c>
      <c r="E49" s="467">
        <v>148.28295819935693</v>
      </c>
      <c r="F49" s="262">
        <v>13.504823151125404</v>
      </c>
      <c r="G49" s="468">
        <v>176.52733118971062</v>
      </c>
      <c r="H49" s="262">
        <v>16.077170418006432</v>
      </c>
      <c r="I49" s="468">
        <v>10.591639871382638</v>
      </c>
      <c r="J49" s="262">
        <v>0.96463022508038598</v>
      </c>
      <c r="K49" s="468">
        <v>14.122186495176848</v>
      </c>
      <c r="L49" s="262">
        <v>1.2861736334405145</v>
      </c>
      <c r="M49" s="522">
        <v>0</v>
      </c>
      <c r="N49" s="522">
        <v>0</v>
      </c>
      <c r="O49" s="468">
        <v>49.427652733118975</v>
      </c>
      <c r="P49" s="230">
        <v>4.501607717041801</v>
      </c>
      <c r="Q49" s="468">
        <v>564.88745980707392</v>
      </c>
      <c r="R49" s="230">
        <v>51.446945337620576</v>
      </c>
      <c r="S49" s="468">
        <v>95.324758842443742</v>
      </c>
      <c r="T49" s="230">
        <v>8.6816720257234739</v>
      </c>
      <c r="U49" s="468">
        <v>31.774919614147908</v>
      </c>
      <c r="V49" s="230">
        <v>2.8938906752411575</v>
      </c>
      <c r="W49" s="48"/>
      <c r="X49" s="213">
        <v>440216.35389199312</v>
      </c>
      <c r="Y49" s="152">
        <f t="shared" si="0"/>
        <v>1098</v>
      </c>
      <c r="Z49" s="174">
        <f t="shared" si="1"/>
        <v>99.999999999999986</v>
      </c>
      <c r="AA49" s="133"/>
    </row>
    <row r="50" spans="1:27" x14ac:dyDescent="0.2">
      <c r="A50" s="47"/>
      <c r="B50" s="82" t="s">
        <v>273</v>
      </c>
      <c r="C50" s="467">
        <v>300.67895844660256</v>
      </c>
      <c r="D50" s="263">
        <v>5.7814290084808722</v>
      </c>
      <c r="E50" s="467">
        <v>1209.4023681536296</v>
      </c>
      <c r="F50" s="262">
        <v>23.25428413844455</v>
      </c>
      <c r="G50" s="468">
        <v>286.3807547962773</v>
      </c>
      <c r="H50" s="262">
        <v>5.5065043852873341</v>
      </c>
      <c r="I50" s="468">
        <v>126.89626494676737</v>
      </c>
      <c r="J50" s="262">
        <v>2.4399504076418519</v>
      </c>
      <c r="K50" s="468">
        <v>87.640370063647381</v>
      </c>
      <c r="L50" s="262">
        <v>1.6851414559158513</v>
      </c>
      <c r="M50" s="468">
        <v>183.65753308667456</v>
      </c>
      <c r="N50" s="230">
        <v>3.531351162379063</v>
      </c>
      <c r="O50" s="468">
        <v>310.34217542981764</v>
      </c>
      <c r="P50" s="230">
        <v>5.9672325089008265</v>
      </c>
      <c r="Q50" s="468">
        <v>2613.6863868515784</v>
      </c>
      <c r="R50" s="230">
        <v>50.255735799014353</v>
      </c>
      <c r="S50" s="522">
        <v>0</v>
      </c>
      <c r="T50" s="522">
        <v>0</v>
      </c>
      <c r="U50" s="468">
        <v>82.087488732919766</v>
      </c>
      <c r="V50" s="230">
        <v>1.5783711339353004</v>
      </c>
      <c r="W50" s="48"/>
      <c r="X50" s="213"/>
      <c r="Y50" s="152"/>
      <c r="Z50" s="174"/>
      <c r="AA50" s="133"/>
    </row>
    <row r="51" spans="1:27" x14ac:dyDescent="0.2">
      <c r="A51" s="47"/>
      <c r="B51" s="82" t="s">
        <v>290</v>
      </c>
      <c r="C51" s="467">
        <v>16.220183486238533</v>
      </c>
      <c r="D51" s="263">
        <v>1.834862385321101</v>
      </c>
      <c r="E51" s="467">
        <v>145.9816513761468</v>
      </c>
      <c r="F51" s="262">
        <v>16.513761467889911</v>
      </c>
      <c r="G51" s="468">
        <v>105.43119266055047</v>
      </c>
      <c r="H51" s="262">
        <v>11.926605504587156</v>
      </c>
      <c r="I51" s="468">
        <v>89.211009174311926</v>
      </c>
      <c r="J51" s="262">
        <v>10.091743119266056</v>
      </c>
      <c r="K51" s="468">
        <v>16.220183486238533</v>
      </c>
      <c r="L51" s="262">
        <v>1.834862385321101</v>
      </c>
      <c r="M51" s="522">
        <v>0</v>
      </c>
      <c r="N51" s="522">
        <v>0</v>
      </c>
      <c r="O51" s="468">
        <v>56.770642201834868</v>
      </c>
      <c r="P51" s="230">
        <v>6.4220183486238538</v>
      </c>
      <c r="Q51" s="468">
        <v>437.94495412844037</v>
      </c>
      <c r="R51" s="230">
        <v>49.541284403669728</v>
      </c>
      <c r="S51" s="522">
        <v>0</v>
      </c>
      <c r="T51" s="522">
        <v>0</v>
      </c>
      <c r="U51" s="468">
        <v>16.220183486238533</v>
      </c>
      <c r="V51" s="230">
        <v>1.834862385321101</v>
      </c>
      <c r="W51" s="48"/>
      <c r="X51" s="213"/>
      <c r="Y51" s="152"/>
      <c r="Z51" s="174"/>
      <c r="AA51" s="133"/>
    </row>
    <row r="52" spans="1:27" x14ac:dyDescent="0.2">
      <c r="A52" s="47"/>
      <c r="B52" s="82" t="s">
        <v>277</v>
      </c>
      <c r="C52" s="522">
        <v>0</v>
      </c>
      <c r="D52" s="522">
        <v>0</v>
      </c>
      <c r="E52" s="467">
        <v>4514.6643712353198</v>
      </c>
      <c r="F52" s="262">
        <v>57.308011550966654</v>
      </c>
      <c r="G52" s="468">
        <v>291.21015772335505</v>
      </c>
      <c r="H52" s="262">
        <v>3.6965483389859242</v>
      </c>
      <c r="I52" s="522">
        <v>0</v>
      </c>
      <c r="J52" s="522">
        <v>0</v>
      </c>
      <c r="K52" s="522">
        <v>0</v>
      </c>
      <c r="L52" s="522">
        <v>0</v>
      </c>
      <c r="M52" s="522">
        <v>0</v>
      </c>
      <c r="N52" s="522">
        <v>0</v>
      </c>
      <c r="O52" s="468">
        <v>357.40281944142424</v>
      </c>
      <c r="P52" s="230">
        <v>4.5367813021486718</v>
      </c>
      <c r="Q52" s="468">
        <v>2464.2217964128918</v>
      </c>
      <c r="R52" s="230">
        <v>31.280210345809767</v>
      </c>
      <c r="S52" s="522">
        <v>0</v>
      </c>
      <c r="T52" s="522">
        <v>0</v>
      </c>
      <c r="U52" s="468">
        <v>250.39479889891186</v>
      </c>
      <c r="V52" s="230">
        <v>3.1784484620889799</v>
      </c>
      <c r="W52" s="48"/>
      <c r="X52" s="213"/>
      <c r="Y52" s="152"/>
      <c r="Z52" s="174"/>
      <c r="AA52" s="133"/>
    </row>
    <row r="53" spans="1:27" x14ac:dyDescent="0.2">
      <c r="A53" s="47"/>
      <c r="B53" s="82" t="s">
        <v>278</v>
      </c>
      <c r="C53" s="467">
        <v>60.758017053869274</v>
      </c>
      <c r="D53" s="263">
        <v>1.0087490599549553</v>
      </c>
      <c r="E53" s="467">
        <v>1931.0512764642297</v>
      </c>
      <c r="F53" s="262">
        <v>32.060726375105695</v>
      </c>
      <c r="G53" s="468">
        <v>328.800840353821</v>
      </c>
      <c r="H53" s="262">
        <v>5.4589921577796785</v>
      </c>
      <c r="I53" s="522">
        <v>0</v>
      </c>
      <c r="J53" s="522">
        <v>0</v>
      </c>
      <c r="K53" s="522">
        <v>0</v>
      </c>
      <c r="L53" s="522">
        <v>0</v>
      </c>
      <c r="M53" s="522">
        <v>0</v>
      </c>
      <c r="N53" s="522">
        <v>0</v>
      </c>
      <c r="O53" s="522">
        <v>0</v>
      </c>
      <c r="P53" s="522">
        <v>0</v>
      </c>
      <c r="Q53" s="468">
        <v>2894.303152823954</v>
      </c>
      <c r="R53" s="230">
        <v>48.053338904184919</v>
      </c>
      <c r="S53" s="468">
        <v>513.75385925238857</v>
      </c>
      <c r="T53" s="230">
        <v>8.5297175203987941</v>
      </c>
      <c r="U53" s="522">
        <v>0</v>
      </c>
      <c r="V53" s="522">
        <v>0</v>
      </c>
      <c r="W53" s="48"/>
      <c r="X53" s="213"/>
      <c r="Y53" s="152"/>
      <c r="Z53" s="174"/>
      <c r="AA53" s="133"/>
    </row>
    <row r="54" spans="1:27" x14ac:dyDescent="0.2">
      <c r="A54" s="47"/>
      <c r="B54" s="43"/>
      <c r="C54" s="72"/>
      <c r="D54" s="43"/>
      <c r="E54" s="72"/>
      <c r="F54" s="43"/>
      <c r="G54" s="72"/>
      <c r="H54" s="43"/>
      <c r="I54" s="72"/>
      <c r="J54" s="43"/>
      <c r="K54" s="72"/>
      <c r="L54" s="43"/>
      <c r="M54" s="72"/>
      <c r="N54" s="43"/>
      <c r="O54" s="72"/>
      <c r="P54" s="43"/>
      <c r="Q54" s="72"/>
      <c r="R54" s="43"/>
      <c r="S54" s="72"/>
      <c r="T54" s="43"/>
      <c r="U54" s="72"/>
      <c r="V54" s="43"/>
      <c r="W54" s="48"/>
      <c r="X54" s="133"/>
      <c r="Y54" s="133"/>
      <c r="Z54" s="133"/>
      <c r="AA54" s="133"/>
    </row>
    <row r="55" spans="1:27" x14ac:dyDescent="0.2">
      <c r="A55" s="188" t="s">
        <v>137</v>
      </c>
      <c r="B55" s="189"/>
      <c r="C55" s="474"/>
      <c r="D55" s="189"/>
      <c r="E55" s="474"/>
      <c r="F55" s="50"/>
      <c r="G55" s="478"/>
      <c r="H55" s="50"/>
      <c r="I55" s="478"/>
      <c r="J55" s="50"/>
      <c r="K55" s="478"/>
      <c r="L55" s="50"/>
      <c r="M55" s="478"/>
      <c r="N55" s="50"/>
      <c r="O55" s="478"/>
      <c r="P55" s="50"/>
      <c r="Q55" s="478"/>
      <c r="R55" s="50"/>
      <c r="S55" s="478"/>
      <c r="T55" s="50"/>
      <c r="U55" s="478"/>
      <c r="V55" s="50"/>
      <c r="W55" s="51"/>
      <c r="X55" s="133"/>
      <c r="Y55" s="133"/>
      <c r="Z55" s="133"/>
      <c r="AA55" s="133"/>
    </row>
    <row r="56" spans="1:27" x14ac:dyDescent="0.2">
      <c r="X56" s="133"/>
      <c r="Y56" s="133"/>
      <c r="Z56" s="133"/>
      <c r="AA56" s="133"/>
    </row>
    <row r="57" spans="1:27" x14ac:dyDescent="0.2">
      <c r="X57" s="133"/>
      <c r="Y57" s="133"/>
      <c r="Z57" s="133"/>
      <c r="AA57" s="133"/>
    </row>
  </sheetData>
  <sortState ref="B15:V40">
    <sortCondition ref="B15:B40"/>
  </sortState>
  <mergeCells count="5">
    <mergeCell ref="F11:F12"/>
    <mergeCell ref="C8:V8"/>
    <mergeCell ref="C9:V9"/>
    <mergeCell ref="C11:C12"/>
    <mergeCell ref="E11:E12"/>
  </mergeCells>
  <pageMargins left="0.70866141732283472" right="0.70866141732283472" top="0.74803149606299213" bottom="0.74803149606299213" header="0.31496062992125984" footer="0.31496062992125984"/>
  <pageSetup scale="37" orientation="portrait" horizontalDpi="4294967294" r:id="rId1"/>
  <headerFooter>
    <oddFooter>&amp;CPágina 27</oddFooter>
  </headerFooter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N56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5703125" style="13" customWidth="1"/>
    <col min="3" max="3" width="28.140625" style="13" customWidth="1"/>
    <col min="4" max="4" width="16.7109375" style="13" customWidth="1"/>
    <col min="5" max="5" width="18.5703125" style="13" customWidth="1"/>
    <col min="6" max="6" width="14.5703125" style="13" customWidth="1"/>
    <col min="7" max="7" width="18.7109375" style="13" customWidth="1"/>
    <col min="8" max="8" width="14.7109375" style="13" customWidth="1"/>
    <col min="9" max="9" width="1.85546875" style="13" customWidth="1"/>
    <col min="10" max="16384" width="11.42578125" style="13"/>
  </cols>
  <sheetData>
    <row r="1" spans="1:14" x14ac:dyDescent="0.2">
      <c r="A1" s="44"/>
      <c r="B1" s="45"/>
      <c r="C1" s="45"/>
      <c r="D1" s="45"/>
      <c r="E1" s="45"/>
      <c r="F1" s="45"/>
      <c r="G1" s="45"/>
      <c r="H1" s="45"/>
      <c r="I1" s="46"/>
    </row>
    <row r="2" spans="1:14" x14ac:dyDescent="0.2">
      <c r="A2" s="47"/>
      <c r="B2" s="43"/>
      <c r="C2" s="43"/>
      <c r="D2" s="43"/>
      <c r="E2" s="43"/>
      <c r="F2" s="43"/>
      <c r="G2" s="43"/>
      <c r="H2" s="43"/>
      <c r="I2" s="48"/>
    </row>
    <row r="3" spans="1:14" x14ac:dyDescent="0.2">
      <c r="A3" s="47"/>
      <c r="B3" s="43"/>
      <c r="C3" s="43"/>
      <c r="D3" s="43"/>
      <c r="E3" s="43"/>
      <c r="F3" s="43"/>
      <c r="G3" s="43"/>
      <c r="H3" s="43"/>
      <c r="I3" s="48"/>
    </row>
    <row r="4" spans="1:14" x14ac:dyDescent="0.2">
      <c r="A4" s="47"/>
      <c r="B4" s="43"/>
      <c r="C4" s="43"/>
      <c r="D4" s="43"/>
      <c r="E4" s="43"/>
      <c r="F4" s="43"/>
      <c r="G4" s="43"/>
      <c r="H4" s="43"/>
      <c r="I4" s="48"/>
    </row>
    <row r="5" spans="1:14" ht="15.75" x14ac:dyDescent="0.25">
      <c r="A5" s="47"/>
      <c r="B5" s="43"/>
      <c r="C5" s="43"/>
      <c r="D5" s="43"/>
      <c r="E5" s="43"/>
      <c r="F5" s="43"/>
      <c r="G5" s="43"/>
      <c r="H5" s="43"/>
      <c r="I5" s="48"/>
      <c r="N5" s="177"/>
    </row>
    <row r="6" spans="1:14" x14ac:dyDescent="0.2">
      <c r="A6" s="47"/>
      <c r="B6" s="43"/>
      <c r="C6" s="43"/>
      <c r="D6" s="43"/>
      <c r="E6" s="43"/>
      <c r="F6" s="43"/>
      <c r="G6" s="43"/>
      <c r="H6" s="43"/>
      <c r="I6" s="48"/>
    </row>
    <row r="7" spans="1:14" x14ac:dyDescent="0.2">
      <c r="A7" s="47"/>
      <c r="B7" s="43"/>
      <c r="C7" s="43"/>
      <c r="D7" s="43"/>
      <c r="E7" s="43"/>
      <c r="F7" s="43"/>
      <c r="G7" s="43"/>
      <c r="H7" s="43"/>
      <c r="I7" s="48"/>
    </row>
    <row r="8" spans="1:14" ht="17.25" customHeight="1" x14ac:dyDescent="0.25">
      <c r="A8" s="47"/>
      <c r="B8" s="58"/>
      <c r="C8" s="614" t="s">
        <v>357</v>
      </c>
      <c r="D8" s="614"/>
      <c r="E8" s="614"/>
      <c r="F8" s="614"/>
      <c r="G8" s="614"/>
      <c r="H8" s="614"/>
      <c r="I8" s="48"/>
    </row>
    <row r="9" spans="1:14" x14ac:dyDescent="0.2">
      <c r="A9" s="47"/>
      <c r="C9" s="614"/>
      <c r="D9" s="614"/>
      <c r="E9" s="614"/>
      <c r="F9" s="614"/>
      <c r="G9" s="614"/>
      <c r="H9" s="614"/>
      <c r="I9" s="48"/>
    </row>
    <row r="10" spans="1:14" ht="15" x14ac:dyDescent="0.25">
      <c r="A10" s="47"/>
      <c r="B10" s="113"/>
      <c r="C10" s="113"/>
      <c r="D10" s="234"/>
      <c r="E10" s="113"/>
      <c r="F10" s="234"/>
      <c r="G10" s="234"/>
      <c r="H10" s="234"/>
      <c r="I10" s="48"/>
    </row>
    <row r="11" spans="1:14" ht="15" customHeight="1" x14ac:dyDescent="0.2">
      <c r="A11" s="47"/>
      <c r="B11" s="43"/>
      <c r="C11" s="593" t="s">
        <v>190</v>
      </c>
      <c r="D11" s="584" t="s">
        <v>191</v>
      </c>
      <c r="E11" s="584" t="s">
        <v>192</v>
      </c>
      <c r="F11" s="584" t="s">
        <v>193</v>
      </c>
      <c r="G11" s="584" t="s">
        <v>194</v>
      </c>
      <c r="H11" s="584" t="s">
        <v>195</v>
      </c>
      <c r="I11" s="48"/>
    </row>
    <row r="12" spans="1:14" ht="32.450000000000003" customHeight="1" x14ac:dyDescent="0.2">
      <c r="A12" s="47"/>
      <c r="B12" s="43"/>
      <c r="C12" s="602"/>
      <c r="D12" s="602"/>
      <c r="E12" s="602"/>
      <c r="F12" s="602"/>
      <c r="G12" s="602"/>
      <c r="H12" s="602"/>
      <c r="I12" s="48"/>
    </row>
    <row r="13" spans="1:14" x14ac:dyDescent="0.2">
      <c r="A13" s="47"/>
      <c r="B13" s="43"/>
      <c r="C13" s="49"/>
      <c r="D13" s="49"/>
      <c r="E13" s="49"/>
      <c r="F13" s="49"/>
      <c r="G13" s="49"/>
      <c r="H13" s="49"/>
      <c r="I13" s="48"/>
      <c r="J13" s="133"/>
      <c r="K13" s="133"/>
      <c r="L13" s="133"/>
      <c r="M13" s="133"/>
    </row>
    <row r="14" spans="1:14" ht="15" x14ac:dyDescent="0.25">
      <c r="A14" s="47"/>
      <c r="B14" s="57" t="s">
        <v>281</v>
      </c>
      <c r="C14" s="49"/>
      <c r="D14" s="49"/>
      <c r="E14" s="49"/>
      <c r="F14" s="49"/>
      <c r="G14" s="49"/>
      <c r="H14" s="49"/>
      <c r="I14" s="48"/>
      <c r="J14" s="133"/>
      <c r="K14" s="133"/>
      <c r="L14" s="133"/>
      <c r="M14" s="133"/>
    </row>
    <row r="15" spans="1:14" x14ac:dyDescent="0.2">
      <c r="A15" s="47"/>
      <c r="B15" s="83" t="s">
        <v>258</v>
      </c>
      <c r="C15" s="536">
        <v>506.8846661</v>
      </c>
      <c r="D15" s="536">
        <v>260.85378980000002</v>
      </c>
      <c r="E15" s="536">
        <v>1057.3590282</v>
      </c>
      <c r="F15" s="536">
        <v>45.046294799999998</v>
      </c>
      <c r="G15" s="536">
        <v>1129.9000168</v>
      </c>
      <c r="H15" s="536">
        <v>26.283833999999999</v>
      </c>
      <c r="I15" s="48"/>
      <c r="J15" s="133"/>
      <c r="K15" s="133"/>
      <c r="L15" s="133"/>
      <c r="M15" s="133"/>
    </row>
    <row r="16" spans="1:14" x14ac:dyDescent="0.2">
      <c r="A16" s="47"/>
      <c r="B16" s="83" t="s">
        <v>259</v>
      </c>
      <c r="C16" s="414">
        <v>3807.6751887999999</v>
      </c>
      <c r="D16" s="414">
        <v>1719.3752970999999</v>
      </c>
      <c r="E16" s="414">
        <v>4367.5767261999999</v>
      </c>
      <c r="F16" s="414">
        <v>229.63877450000001</v>
      </c>
      <c r="G16" s="414">
        <v>4428.3524375999996</v>
      </c>
      <c r="H16" s="414">
        <v>108.1604543</v>
      </c>
      <c r="I16" s="48"/>
      <c r="J16" s="133"/>
      <c r="K16" s="133"/>
      <c r="L16" s="133"/>
      <c r="M16" s="133"/>
    </row>
    <row r="17" spans="1:13" x14ac:dyDescent="0.2">
      <c r="A17" s="47"/>
      <c r="B17" s="83" t="s">
        <v>260</v>
      </c>
      <c r="C17" s="414">
        <v>5958.2170900000001</v>
      </c>
      <c r="D17" s="414">
        <v>5581.6947993000003</v>
      </c>
      <c r="E17" s="414">
        <v>10330.7909074</v>
      </c>
      <c r="F17" s="414">
        <v>894.14695070000005</v>
      </c>
      <c r="G17" s="414">
        <v>12893.187690500001</v>
      </c>
      <c r="H17" s="414">
        <v>143.18780949999999</v>
      </c>
      <c r="I17" s="48"/>
      <c r="J17" s="133"/>
      <c r="K17" s="133"/>
      <c r="L17" s="133"/>
      <c r="M17" s="133"/>
    </row>
    <row r="18" spans="1:13" x14ac:dyDescent="0.2">
      <c r="A18" s="47"/>
      <c r="B18" s="83" t="s">
        <v>361</v>
      </c>
      <c r="C18" s="414">
        <v>678.14253900000006</v>
      </c>
      <c r="D18" s="414">
        <v>260.90669689999999</v>
      </c>
      <c r="E18" s="414">
        <v>509.27861330000002</v>
      </c>
      <c r="F18" s="414">
        <v>51.713043599999999</v>
      </c>
      <c r="G18" s="414">
        <v>1143.1509140999999</v>
      </c>
      <c r="H18" s="414">
        <v>48.0302066</v>
      </c>
      <c r="I18" s="48"/>
      <c r="J18" s="133"/>
      <c r="K18" s="133"/>
      <c r="L18" s="133"/>
      <c r="M18" s="133"/>
    </row>
    <row r="19" spans="1:13" x14ac:dyDescent="0.2">
      <c r="A19" s="47"/>
      <c r="B19" s="83" t="s">
        <v>262</v>
      </c>
      <c r="C19" s="414">
        <v>1441.2958020000001</v>
      </c>
      <c r="D19" s="414">
        <v>1096.3936965</v>
      </c>
      <c r="E19" s="414">
        <v>1421.7569741</v>
      </c>
      <c r="F19" s="414">
        <v>87.566618500000004</v>
      </c>
      <c r="G19" s="414">
        <v>1690.0509449000001</v>
      </c>
      <c r="H19" s="414">
        <v>88.083255899999997</v>
      </c>
      <c r="I19" s="48"/>
      <c r="J19" s="133"/>
      <c r="K19" s="133"/>
      <c r="L19" s="133"/>
      <c r="M19" s="133"/>
    </row>
    <row r="20" spans="1:13" x14ac:dyDescent="0.2">
      <c r="A20" s="47"/>
      <c r="B20" s="83" t="s">
        <v>263</v>
      </c>
      <c r="C20" s="414">
        <v>511.43061519999998</v>
      </c>
      <c r="D20" s="414">
        <v>436.96006699999998</v>
      </c>
      <c r="E20" s="414">
        <v>1798.0158592</v>
      </c>
      <c r="F20" s="414">
        <v>51.661449400000002</v>
      </c>
      <c r="G20" s="414">
        <v>1602.8625411</v>
      </c>
      <c r="H20" s="414">
        <v>5.9353448999999996</v>
      </c>
      <c r="I20" s="48"/>
      <c r="J20" s="133"/>
      <c r="K20" s="133"/>
      <c r="L20" s="133"/>
      <c r="M20" s="133"/>
    </row>
    <row r="21" spans="1:13" x14ac:dyDescent="0.2">
      <c r="A21" s="47"/>
      <c r="B21" s="83" t="s">
        <v>264</v>
      </c>
      <c r="C21" s="414">
        <v>4323.8433218999999</v>
      </c>
      <c r="D21" s="414">
        <v>2538.2456713000001</v>
      </c>
      <c r="E21" s="414">
        <v>12667.5381141</v>
      </c>
      <c r="F21" s="414">
        <v>571.10798209999996</v>
      </c>
      <c r="G21" s="414">
        <v>18686.284955700001</v>
      </c>
      <c r="H21" s="414">
        <v>282.93830359999998</v>
      </c>
      <c r="I21" s="48"/>
      <c r="J21" s="133"/>
      <c r="K21" s="133"/>
      <c r="L21" s="133"/>
      <c r="M21" s="133"/>
    </row>
    <row r="22" spans="1:13" x14ac:dyDescent="0.2">
      <c r="A22" s="47"/>
      <c r="B22" s="83" t="s">
        <v>265</v>
      </c>
      <c r="C22" s="414">
        <v>5904.7374393999999</v>
      </c>
      <c r="D22" s="414">
        <v>1944.3009901</v>
      </c>
      <c r="E22" s="414">
        <v>7681.0689965000001</v>
      </c>
      <c r="F22" s="414">
        <v>292.59659099999999</v>
      </c>
      <c r="G22" s="414">
        <v>8825.3609293000009</v>
      </c>
      <c r="H22" s="414">
        <v>129.16050559999999</v>
      </c>
      <c r="I22" s="48"/>
      <c r="J22" s="133"/>
      <c r="K22" s="133"/>
      <c r="L22" s="133"/>
      <c r="M22" s="133"/>
    </row>
    <row r="23" spans="1:13" x14ac:dyDescent="0.2">
      <c r="A23" s="47"/>
      <c r="B23" s="83" t="s">
        <v>266</v>
      </c>
      <c r="C23" s="414">
        <v>11622.983225800001</v>
      </c>
      <c r="D23" s="414">
        <v>7083.1010177999997</v>
      </c>
      <c r="E23" s="414">
        <v>8476.9996358000008</v>
      </c>
      <c r="F23" s="414">
        <v>1020.4780974</v>
      </c>
      <c r="G23" s="414">
        <v>15723.7078146</v>
      </c>
      <c r="H23" s="414">
        <v>231.06442630000001</v>
      </c>
      <c r="I23" s="48"/>
      <c r="J23" s="133"/>
      <c r="K23" s="133"/>
      <c r="L23" s="133"/>
      <c r="M23" s="133"/>
    </row>
    <row r="24" spans="1:13" x14ac:dyDescent="0.2">
      <c r="A24" s="47"/>
      <c r="B24" s="83" t="s">
        <v>267</v>
      </c>
      <c r="C24" s="414">
        <v>551.34783449999998</v>
      </c>
      <c r="D24" s="414">
        <v>124.17165919999999</v>
      </c>
      <c r="E24" s="414">
        <v>904.92873320000001</v>
      </c>
      <c r="F24" s="414">
        <v>38.635132800000001</v>
      </c>
      <c r="G24" s="414">
        <v>1292.3563144</v>
      </c>
      <c r="H24" s="414">
        <v>20.005069299999999</v>
      </c>
      <c r="I24" s="48"/>
      <c r="J24" s="133"/>
      <c r="K24" s="133"/>
      <c r="L24" s="133"/>
      <c r="M24" s="133"/>
    </row>
    <row r="25" spans="1:13" x14ac:dyDescent="0.2">
      <c r="A25" s="47"/>
      <c r="B25" s="83" t="s">
        <v>362</v>
      </c>
      <c r="C25" s="414">
        <v>119</v>
      </c>
      <c r="D25" s="414">
        <v>191</v>
      </c>
      <c r="E25" s="414">
        <v>124</v>
      </c>
      <c r="F25" s="414">
        <v>18</v>
      </c>
      <c r="G25" s="414">
        <v>240</v>
      </c>
      <c r="H25" s="414">
        <v>3</v>
      </c>
      <c r="I25" s="48"/>
      <c r="J25" s="133"/>
      <c r="K25" s="133"/>
      <c r="L25" s="133"/>
      <c r="M25" s="133"/>
    </row>
    <row r="26" spans="1:13" x14ac:dyDescent="0.2">
      <c r="A26" s="47"/>
      <c r="B26" s="83" t="s">
        <v>284</v>
      </c>
      <c r="C26" s="414">
        <v>1006.9800629</v>
      </c>
      <c r="D26" s="414">
        <v>770.52515930000004</v>
      </c>
      <c r="E26" s="414">
        <v>758.54744670000002</v>
      </c>
      <c r="F26" s="414">
        <v>59.594007900000001</v>
      </c>
      <c r="G26" s="414">
        <v>1712.4382843000001</v>
      </c>
      <c r="H26" s="414">
        <v>70.258211599999996</v>
      </c>
      <c r="I26" s="48"/>
      <c r="J26" s="133"/>
      <c r="K26" s="133"/>
      <c r="L26" s="133"/>
      <c r="M26" s="133"/>
    </row>
    <row r="27" spans="1:13" x14ac:dyDescent="0.2">
      <c r="A27" s="47"/>
      <c r="B27" s="83" t="s">
        <v>271</v>
      </c>
      <c r="C27" s="414">
        <v>4017.4138388000001</v>
      </c>
      <c r="D27" s="414">
        <v>2196.4109822</v>
      </c>
      <c r="E27" s="414">
        <v>8054.6603637999997</v>
      </c>
      <c r="F27" s="414">
        <v>469.27244999999999</v>
      </c>
      <c r="G27" s="414">
        <v>9458.2177635999997</v>
      </c>
      <c r="H27" s="414">
        <v>96.570651400000003</v>
      </c>
      <c r="I27" s="48"/>
      <c r="J27" s="133"/>
      <c r="K27" s="133"/>
      <c r="L27" s="133"/>
      <c r="M27" s="133"/>
    </row>
    <row r="28" spans="1:13" x14ac:dyDescent="0.2">
      <c r="A28" s="47"/>
      <c r="B28" s="83" t="s">
        <v>272</v>
      </c>
      <c r="C28" s="414">
        <v>6345.3773744999999</v>
      </c>
      <c r="D28" s="414">
        <v>1549.8648317</v>
      </c>
      <c r="E28" s="414">
        <v>8978.0609404000006</v>
      </c>
      <c r="F28" s="414">
        <v>391.20758769999998</v>
      </c>
      <c r="G28" s="414">
        <v>10204.9856298</v>
      </c>
      <c r="H28" s="414">
        <v>103.48335830000001</v>
      </c>
      <c r="I28" s="48"/>
      <c r="J28" s="133"/>
      <c r="K28" s="133"/>
      <c r="L28" s="133"/>
      <c r="M28" s="133"/>
    </row>
    <row r="29" spans="1:13" x14ac:dyDescent="0.2">
      <c r="A29" s="47"/>
      <c r="B29" s="83" t="s">
        <v>363</v>
      </c>
      <c r="C29" s="414">
        <v>240.0282109</v>
      </c>
      <c r="D29" s="414">
        <v>94.521059600000001</v>
      </c>
      <c r="E29" s="414">
        <v>482.92564090000002</v>
      </c>
      <c r="F29" s="414">
        <v>60.378618699999997</v>
      </c>
      <c r="G29" s="414">
        <v>1039.4382029999999</v>
      </c>
      <c r="H29" s="414">
        <v>9.4773081999999995</v>
      </c>
      <c r="I29" s="48"/>
      <c r="J29" s="133"/>
      <c r="K29" s="133"/>
      <c r="L29" s="133"/>
      <c r="M29" s="133"/>
    </row>
    <row r="30" spans="1:13" x14ac:dyDescent="0.2">
      <c r="A30" s="47"/>
      <c r="B30" s="83" t="s">
        <v>364</v>
      </c>
      <c r="C30" s="414">
        <v>676</v>
      </c>
      <c r="D30" s="414">
        <v>365</v>
      </c>
      <c r="E30" s="414">
        <v>422</v>
      </c>
      <c r="F30" s="414">
        <v>64</v>
      </c>
      <c r="G30" s="414">
        <v>457</v>
      </c>
      <c r="H30" s="414">
        <v>10</v>
      </c>
      <c r="I30" s="48"/>
      <c r="J30" s="133"/>
      <c r="K30" s="133"/>
      <c r="L30" s="133"/>
      <c r="M30" s="133"/>
    </row>
    <row r="31" spans="1:13" x14ac:dyDescent="0.2">
      <c r="A31" s="47"/>
      <c r="B31" s="83" t="s">
        <v>274</v>
      </c>
      <c r="C31" s="414">
        <v>2951.8118634000002</v>
      </c>
      <c r="D31" s="414">
        <v>909.55092179999997</v>
      </c>
      <c r="E31" s="414">
        <v>1753.2893762000001</v>
      </c>
      <c r="F31" s="414">
        <v>61.463139599999998</v>
      </c>
      <c r="G31" s="414">
        <v>3683.2787727999998</v>
      </c>
      <c r="H31" s="414">
        <v>117.0177147</v>
      </c>
      <c r="I31" s="48"/>
      <c r="J31" s="133"/>
      <c r="K31" s="133"/>
      <c r="L31" s="133"/>
      <c r="M31" s="133"/>
    </row>
    <row r="32" spans="1:13" x14ac:dyDescent="0.2">
      <c r="A32" s="47"/>
      <c r="B32" s="83" t="s">
        <v>275</v>
      </c>
      <c r="C32" s="414">
        <v>38761.434255400003</v>
      </c>
      <c r="D32" s="414">
        <v>13339.7861761</v>
      </c>
      <c r="E32" s="414">
        <v>50212.651171700003</v>
      </c>
      <c r="F32" s="414">
        <v>2448.9068821000001</v>
      </c>
      <c r="G32" s="414">
        <v>55967.250239100002</v>
      </c>
      <c r="H32" s="414">
        <v>902.5986868</v>
      </c>
      <c r="I32" s="48"/>
      <c r="J32" s="133"/>
      <c r="K32" s="133"/>
      <c r="L32" s="133"/>
      <c r="M32" s="133"/>
    </row>
    <row r="33" spans="1:13" x14ac:dyDescent="0.2">
      <c r="A33" s="47"/>
      <c r="B33" s="83" t="s">
        <v>276</v>
      </c>
      <c r="C33" s="414">
        <v>1941.5497445999999</v>
      </c>
      <c r="D33" s="414">
        <v>663.785797</v>
      </c>
      <c r="E33" s="414">
        <v>1799.7542725000001</v>
      </c>
      <c r="F33" s="414">
        <v>103.9823931</v>
      </c>
      <c r="G33" s="414">
        <v>2171.5945378000001</v>
      </c>
      <c r="H33" s="414">
        <v>86.501133899999999</v>
      </c>
      <c r="I33" s="48"/>
      <c r="J33" s="133"/>
      <c r="K33" s="133"/>
      <c r="L33" s="133"/>
      <c r="M33" s="133"/>
    </row>
    <row r="34" spans="1:13" x14ac:dyDescent="0.2">
      <c r="A34" s="47"/>
      <c r="B34" s="83" t="s">
        <v>286</v>
      </c>
      <c r="C34" s="414">
        <v>250.36272310000001</v>
      </c>
      <c r="D34" s="414">
        <v>361.27138550000001</v>
      </c>
      <c r="E34" s="414">
        <v>702.65393989999995</v>
      </c>
      <c r="F34" s="414">
        <v>50.8751009</v>
      </c>
      <c r="G34" s="414">
        <v>786.24072939999996</v>
      </c>
      <c r="H34" s="414">
        <v>3.7644031999999998</v>
      </c>
      <c r="I34" s="48"/>
      <c r="J34" s="133"/>
      <c r="K34" s="133"/>
      <c r="L34" s="133"/>
      <c r="M34" s="133"/>
    </row>
    <row r="35" spans="1:13" x14ac:dyDescent="0.2">
      <c r="A35" s="47"/>
      <c r="B35" s="83" t="s">
        <v>365</v>
      </c>
      <c r="C35" s="414">
        <v>80</v>
      </c>
      <c r="D35" s="414">
        <v>51</v>
      </c>
      <c r="E35" s="414">
        <v>116</v>
      </c>
      <c r="F35" s="414">
        <v>17</v>
      </c>
      <c r="G35" s="414">
        <v>297</v>
      </c>
      <c r="H35" s="414">
        <v>2</v>
      </c>
      <c r="I35" s="48"/>
      <c r="J35" s="133"/>
      <c r="K35" s="133"/>
      <c r="L35" s="133"/>
      <c r="M35" s="133"/>
    </row>
    <row r="36" spans="1:13" x14ac:dyDescent="0.2">
      <c r="A36" s="47"/>
      <c r="B36" s="83" t="s">
        <v>287</v>
      </c>
      <c r="C36" s="414">
        <v>288.61194690000002</v>
      </c>
      <c r="D36" s="414">
        <v>271.99246399999998</v>
      </c>
      <c r="E36" s="414">
        <v>1393.2394629</v>
      </c>
      <c r="F36" s="414">
        <v>239.1180142</v>
      </c>
      <c r="G36" s="414">
        <v>2452.9574174999998</v>
      </c>
      <c r="H36" s="414">
        <v>5.2436515000000004</v>
      </c>
      <c r="I36" s="48"/>
      <c r="J36" s="133"/>
      <c r="K36" s="133"/>
      <c r="L36" s="133"/>
      <c r="M36" s="133"/>
    </row>
    <row r="37" spans="1:13" x14ac:dyDescent="0.2">
      <c r="A37" s="47"/>
      <c r="B37" s="83" t="s">
        <v>366</v>
      </c>
      <c r="C37" s="414">
        <v>76</v>
      </c>
      <c r="D37" s="414">
        <v>19</v>
      </c>
      <c r="E37" s="414">
        <v>73</v>
      </c>
      <c r="F37" s="414">
        <v>5</v>
      </c>
      <c r="G37" s="414">
        <v>114</v>
      </c>
      <c r="H37" s="414">
        <v>2</v>
      </c>
      <c r="I37" s="48"/>
      <c r="J37" s="133"/>
      <c r="K37" s="133"/>
      <c r="L37" s="133"/>
      <c r="M37" s="133"/>
    </row>
    <row r="38" spans="1:13" x14ac:dyDescent="0.2">
      <c r="A38" s="47"/>
      <c r="B38" s="83" t="s">
        <v>288</v>
      </c>
      <c r="C38" s="468">
        <v>970.05206239999995</v>
      </c>
      <c r="D38" s="468">
        <v>349.68213950000001</v>
      </c>
      <c r="E38" s="468">
        <v>710.21803379999994</v>
      </c>
      <c r="F38" s="468">
        <v>29.001327100000001</v>
      </c>
      <c r="G38" s="468">
        <v>1474.5858122</v>
      </c>
      <c r="H38" s="468">
        <v>12.5591004</v>
      </c>
      <c r="I38" s="48"/>
      <c r="J38" s="248"/>
      <c r="K38" s="248"/>
      <c r="L38" s="247"/>
      <c r="M38" s="249"/>
    </row>
    <row r="39" spans="1:13" x14ac:dyDescent="0.2">
      <c r="A39" s="47"/>
      <c r="B39" s="84" t="s">
        <v>289</v>
      </c>
      <c r="C39" s="468">
        <v>1100.0178412</v>
      </c>
      <c r="D39" s="468">
        <v>508.04070230000002</v>
      </c>
      <c r="E39" s="468">
        <v>1684.1611518</v>
      </c>
      <c r="F39" s="468">
        <v>78.744745300000005</v>
      </c>
      <c r="G39" s="468">
        <v>1912.2217802</v>
      </c>
      <c r="H39" s="468">
        <v>27.4608451</v>
      </c>
      <c r="I39" s="48"/>
      <c r="J39" s="248"/>
      <c r="K39" s="248"/>
      <c r="L39" s="247"/>
      <c r="M39" s="249"/>
    </row>
    <row r="40" spans="1:13" x14ac:dyDescent="0.2">
      <c r="A40" s="47"/>
      <c r="B40" s="83" t="s">
        <v>279</v>
      </c>
      <c r="C40" s="468">
        <v>7026.0192512000003</v>
      </c>
      <c r="D40" s="468">
        <v>3359.8127545000002</v>
      </c>
      <c r="E40" s="468">
        <v>7855.3633927000001</v>
      </c>
      <c r="F40" s="468">
        <v>1435.0070467999999</v>
      </c>
      <c r="G40" s="468">
        <v>17190.437210600001</v>
      </c>
      <c r="H40" s="468">
        <v>244.83650710000001</v>
      </c>
      <c r="I40" s="48"/>
      <c r="J40" s="248"/>
      <c r="K40" s="248"/>
      <c r="L40" s="247"/>
      <c r="M40" s="249"/>
    </row>
    <row r="41" spans="1:13" x14ac:dyDescent="0.2">
      <c r="A41" s="47"/>
      <c r="B41" s="83"/>
      <c r="C41" s="352"/>
      <c r="D41" s="352"/>
      <c r="E41" s="352"/>
      <c r="F41" s="258"/>
      <c r="G41" s="258"/>
      <c r="H41" s="258"/>
      <c r="I41" s="48"/>
      <c r="J41" s="248"/>
      <c r="K41" s="248"/>
      <c r="L41" s="247"/>
      <c r="M41" s="249"/>
    </row>
    <row r="42" spans="1:13" ht="15" x14ac:dyDescent="0.2">
      <c r="A42" s="47"/>
      <c r="B42" s="80" t="s">
        <v>280</v>
      </c>
      <c r="C42" s="352"/>
      <c r="D42" s="352"/>
      <c r="E42" s="352"/>
      <c r="F42" s="258"/>
      <c r="G42" s="258"/>
      <c r="H42" s="258"/>
      <c r="I42" s="48"/>
      <c r="J42" s="248"/>
      <c r="K42" s="248"/>
      <c r="L42" s="247"/>
      <c r="M42" s="249"/>
    </row>
    <row r="43" spans="1:13" x14ac:dyDescent="0.2">
      <c r="A43" s="47"/>
      <c r="B43" s="82" t="s">
        <v>282</v>
      </c>
      <c r="C43" s="217">
        <v>829.25626609999995</v>
      </c>
      <c r="D43" s="217">
        <v>529.1804578</v>
      </c>
      <c r="E43" s="217">
        <v>256.6526197</v>
      </c>
      <c r="F43" s="218">
        <v>88.771239199999997</v>
      </c>
      <c r="G43" s="218">
        <v>945.99706179999998</v>
      </c>
      <c r="H43" s="218">
        <v>9.0915570999999993</v>
      </c>
      <c r="I43" s="48"/>
      <c r="J43" s="248"/>
      <c r="K43" s="248"/>
      <c r="L43" s="247"/>
      <c r="M43" s="249"/>
    </row>
    <row r="44" spans="1:13" x14ac:dyDescent="0.2">
      <c r="A44" s="47"/>
      <c r="B44" s="82" t="s">
        <v>261</v>
      </c>
      <c r="C44" s="217">
        <v>3501.2803947000002</v>
      </c>
      <c r="D44" s="217">
        <v>1238.9232546000001</v>
      </c>
      <c r="E44" s="217">
        <v>1617.5620567000001</v>
      </c>
      <c r="F44" s="218">
        <v>121.83931339999999</v>
      </c>
      <c r="G44" s="218">
        <v>2168.3377811</v>
      </c>
      <c r="H44" s="218">
        <v>12.2387535</v>
      </c>
      <c r="I44" s="48"/>
      <c r="J44" s="248"/>
      <c r="K44" s="248"/>
      <c r="L44" s="247"/>
      <c r="M44" s="249"/>
    </row>
    <row r="45" spans="1:13" x14ac:dyDescent="0.2">
      <c r="A45" s="47"/>
      <c r="B45" s="81" t="s">
        <v>283</v>
      </c>
      <c r="C45" s="217">
        <v>212</v>
      </c>
      <c r="D45" s="217">
        <v>339</v>
      </c>
      <c r="E45" s="217">
        <v>111</v>
      </c>
      <c r="F45" s="218">
        <v>23</v>
      </c>
      <c r="G45" s="218">
        <v>212</v>
      </c>
      <c r="H45" s="218">
        <v>3</v>
      </c>
      <c r="I45" s="48"/>
      <c r="J45" s="248"/>
      <c r="K45" s="248"/>
      <c r="L45" s="247"/>
      <c r="M45" s="249"/>
    </row>
    <row r="46" spans="1:13" x14ac:dyDescent="0.2">
      <c r="A46" s="47"/>
      <c r="B46" s="82" t="s">
        <v>268</v>
      </c>
      <c r="C46" s="217">
        <v>7838.5023327999997</v>
      </c>
      <c r="D46" s="217">
        <v>6085.6584782999998</v>
      </c>
      <c r="E46" s="217">
        <v>8975.1011576000001</v>
      </c>
      <c r="F46" s="218">
        <v>601.53839919999996</v>
      </c>
      <c r="G46" s="218">
        <v>9349.0859278999997</v>
      </c>
      <c r="H46" s="218">
        <v>26.1126401</v>
      </c>
      <c r="I46" s="48"/>
      <c r="J46" s="248"/>
      <c r="K46" s="248"/>
      <c r="L46" s="247"/>
      <c r="M46" s="249"/>
    </row>
    <row r="47" spans="1:13" ht="15" x14ac:dyDescent="0.2">
      <c r="A47" s="47"/>
      <c r="B47" s="100" t="s">
        <v>269</v>
      </c>
      <c r="C47" s="215">
        <v>2423.4745002</v>
      </c>
      <c r="D47" s="215">
        <v>2061.0499131000001</v>
      </c>
      <c r="E47" s="215">
        <v>1874.6081789</v>
      </c>
      <c r="F47" s="216">
        <v>156.98818410000001</v>
      </c>
      <c r="G47" s="216">
        <v>1684.1696419</v>
      </c>
      <c r="H47" s="216">
        <v>54.8412443</v>
      </c>
      <c r="I47" s="48"/>
      <c r="J47" s="248"/>
      <c r="K47" s="248"/>
      <c r="L47" s="247"/>
      <c r="M47" s="249"/>
    </row>
    <row r="48" spans="1:13" x14ac:dyDescent="0.2">
      <c r="A48" s="47"/>
      <c r="B48" s="82" t="s">
        <v>270</v>
      </c>
      <c r="C48" s="217">
        <v>1609.7494403000001</v>
      </c>
      <c r="D48" s="217">
        <v>1921.4222563000001</v>
      </c>
      <c r="E48" s="217">
        <v>1225.7649383999999</v>
      </c>
      <c r="F48" s="218">
        <v>99.668706599999993</v>
      </c>
      <c r="G48" s="218">
        <v>2365.3492688000001</v>
      </c>
      <c r="H48" s="218">
        <v>6.4723781999999996</v>
      </c>
      <c r="I48" s="48"/>
      <c r="J48" s="248"/>
      <c r="K48" s="248"/>
      <c r="L48" s="247"/>
      <c r="M48" s="249"/>
    </row>
    <row r="49" spans="1:13" x14ac:dyDescent="0.2">
      <c r="A49" s="47"/>
      <c r="B49" s="82" t="s">
        <v>285</v>
      </c>
      <c r="C49" s="217">
        <v>339</v>
      </c>
      <c r="D49" s="217">
        <v>374</v>
      </c>
      <c r="E49" s="217">
        <v>206</v>
      </c>
      <c r="F49" s="218">
        <v>34</v>
      </c>
      <c r="G49" s="218">
        <v>219</v>
      </c>
      <c r="H49" s="218">
        <v>0</v>
      </c>
      <c r="I49" s="48"/>
      <c r="J49" s="248"/>
      <c r="K49" s="248"/>
      <c r="L49" s="247"/>
      <c r="M49" s="249"/>
    </row>
    <row r="50" spans="1:13" x14ac:dyDescent="0.2">
      <c r="A50" s="47"/>
      <c r="B50" s="82" t="s">
        <v>273</v>
      </c>
      <c r="C50" s="217">
        <v>756.05398200000002</v>
      </c>
      <c r="D50" s="217">
        <v>1972.8350651000001</v>
      </c>
      <c r="E50" s="217">
        <v>916.29187839999997</v>
      </c>
      <c r="F50" s="218">
        <v>85.866788400000004</v>
      </c>
      <c r="G50" s="218">
        <v>2061.8754484999999</v>
      </c>
      <c r="H50" s="218">
        <v>12.278412899999999</v>
      </c>
      <c r="I50" s="48"/>
      <c r="J50" s="248"/>
      <c r="K50" s="248"/>
      <c r="L50" s="247"/>
      <c r="M50" s="249"/>
    </row>
    <row r="51" spans="1:13" x14ac:dyDescent="0.2">
      <c r="A51" s="47"/>
      <c r="B51" s="82" t="s">
        <v>290</v>
      </c>
      <c r="C51" s="217">
        <v>318</v>
      </c>
      <c r="D51" s="217">
        <v>401</v>
      </c>
      <c r="E51" s="217">
        <v>93</v>
      </c>
      <c r="F51" s="218">
        <v>23</v>
      </c>
      <c r="G51" s="218">
        <v>241</v>
      </c>
      <c r="H51" s="218">
        <v>11</v>
      </c>
      <c r="I51" s="48"/>
      <c r="J51" s="248"/>
      <c r="K51" s="248"/>
      <c r="L51" s="247"/>
      <c r="M51" s="249"/>
    </row>
    <row r="52" spans="1:13" x14ac:dyDescent="0.2">
      <c r="A52" s="47"/>
      <c r="B52" s="82" t="s">
        <v>277</v>
      </c>
      <c r="C52" s="217">
        <v>1337.8718322</v>
      </c>
      <c r="D52" s="217">
        <v>1035.85743</v>
      </c>
      <c r="E52" s="217">
        <v>2010.6082005999999</v>
      </c>
      <c r="F52" s="218">
        <v>257.02057580000002</v>
      </c>
      <c r="G52" s="218">
        <v>4203.8395068</v>
      </c>
      <c r="H52" s="218">
        <v>22.828406300000001</v>
      </c>
      <c r="I52" s="48"/>
      <c r="J52" s="248"/>
      <c r="K52" s="248"/>
      <c r="L52" s="247"/>
      <c r="M52" s="249"/>
    </row>
    <row r="53" spans="1:13" x14ac:dyDescent="0.2">
      <c r="A53" s="47"/>
      <c r="B53" s="82" t="s">
        <v>278</v>
      </c>
      <c r="C53" s="217">
        <v>1077.2709712999999</v>
      </c>
      <c r="D53" s="217">
        <v>1908.4882709000001</v>
      </c>
      <c r="E53" s="217">
        <v>1535.4707671000001</v>
      </c>
      <c r="F53" s="218">
        <v>85.687111299999998</v>
      </c>
      <c r="G53" s="218">
        <v>1673.368714</v>
      </c>
      <c r="H53" s="218">
        <v>0</v>
      </c>
      <c r="I53" s="48"/>
      <c r="J53" s="248"/>
      <c r="K53" s="248"/>
      <c r="L53" s="247"/>
      <c r="M53" s="249"/>
    </row>
    <row r="54" spans="1:13" ht="13.9" customHeight="1" x14ac:dyDescent="0.2">
      <c r="A54" s="290"/>
      <c r="B54" s="43"/>
      <c r="C54" s="43"/>
      <c r="D54" s="43"/>
      <c r="E54" s="43"/>
      <c r="F54" s="43"/>
      <c r="G54" s="43"/>
      <c r="H54" s="43"/>
      <c r="I54" s="48"/>
      <c r="J54" s="133"/>
      <c r="K54" s="133"/>
      <c r="L54" s="133"/>
      <c r="M54" s="133"/>
    </row>
    <row r="55" spans="1:13" ht="13.9" customHeight="1" x14ac:dyDescent="0.2">
      <c r="A55" s="291" t="s">
        <v>246</v>
      </c>
      <c r="B55" s="43"/>
      <c r="C55" s="43"/>
      <c r="D55" s="43"/>
      <c r="E55" s="43"/>
      <c r="F55" s="43"/>
      <c r="G55" s="43"/>
      <c r="H55" s="43"/>
      <c r="I55" s="48"/>
      <c r="J55" s="133"/>
      <c r="K55" s="133"/>
      <c r="L55" s="133"/>
      <c r="M55" s="133"/>
    </row>
    <row r="56" spans="1:13" x14ac:dyDescent="0.2">
      <c r="A56" s="188" t="s">
        <v>137</v>
      </c>
      <c r="B56" s="189"/>
      <c r="C56" s="189"/>
      <c r="D56" s="189"/>
      <c r="E56" s="50"/>
      <c r="F56" s="50"/>
      <c r="G56" s="50"/>
      <c r="H56" s="50"/>
      <c r="I56" s="51"/>
    </row>
  </sheetData>
  <sortState ref="B15:H40">
    <sortCondition ref="B15:B40"/>
  </sortState>
  <mergeCells count="7">
    <mergeCell ref="H11:H12"/>
    <mergeCell ref="C8:H9"/>
    <mergeCell ref="C11:C12"/>
    <mergeCell ref="D11:D12"/>
    <mergeCell ref="E11:E12"/>
    <mergeCell ref="F11:F12"/>
    <mergeCell ref="G11:G12"/>
  </mergeCells>
  <pageMargins left="0.70866141732283472" right="0.70866141732283472" top="0.74803149606299213" bottom="0.74803149606299213" header="0.31496062992125984" footer="0.31496062992125984"/>
  <pageSetup scale="65" orientation="portrait" horizontalDpi="4294967294" r:id="rId1"/>
  <headerFooter>
    <oddFooter>&amp;CPágina 27</oddFoot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O58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4.85546875" style="13" customWidth="1"/>
    <col min="3" max="3" width="15.140625" style="13" customWidth="1"/>
    <col min="4" max="4" width="28.42578125" style="13" customWidth="1"/>
    <col min="5" max="5" width="14.85546875" style="13" customWidth="1"/>
    <col min="6" max="6" width="27.7109375" style="13" customWidth="1"/>
    <col min="7" max="7" width="18.42578125" style="13" customWidth="1"/>
    <col min="8" max="8" width="18.140625" style="13" customWidth="1"/>
    <col min="9" max="9" width="20.42578125" style="13" customWidth="1"/>
    <col min="10" max="10" width="1.85546875" style="13" customWidth="1"/>
    <col min="11" max="16384" width="11.42578125" style="13"/>
  </cols>
  <sheetData>
    <row r="1" spans="1:15" x14ac:dyDescent="0.2">
      <c r="A1" s="44"/>
      <c r="B1" s="45"/>
      <c r="C1" s="45"/>
      <c r="D1" s="45"/>
      <c r="E1" s="45"/>
      <c r="F1" s="45"/>
      <c r="G1" s="45"/>
      <c r="H1" s="45"/>
      <c r="I1" s="45"/>
      <c r="J1" s="46"/>
    </row>
    <row r="2" spans="1:15" x14ac:dyDescent="0.2">
      <c r="A2" s="47"/>
      <c r="B2" s="43"/>
      <c r="C2" s="43"/>
      <c r="D2" s="43"/>
      <c r="E2" s="43"/>
      <c r="F2" s="43"/>
      <c r="G2" s="43"/>
      <c r="H2" s="43"/>
      <c r="I2" s="43"/>
      <c r="J2" s="48"/>
    </row>
    <row r="3" spans="1:15" x14ac:dyDescent="0.2">
      <c r="A3" s="47"/>
      <c r="B3" s="43"/>
      <c r="C3" s="43"/>
      <c r="D3" s="43"/>
      <c r="E3" s="43"/>
      <c r="F3" s="43"/>
      <c r="G3" s="43"/>
      <c r="H3" s="43"/>
      <c r="I3" s="43"/>
      <c r="J3" s="48"/>
    </row>
    <row r="4" spans="1:15" x14ac:dyDescent="0.2">
      <c r="A4" s="47"/>
      <c r="B4" s="43"/>
      <c r="C4" s="43"/>
      <c r="D4" s="43"/>
      <c r="E4" s="43"/>
      <c r="F4" s="43"/>
      <c r="G4" s="43"/>
      <c r="H4" s="43"/>
      <c r="I4" s="43"/>
      <c r="J4" s="48"/>
    </row>
    <row r="5" spans="1:15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8"/>
      <c r="O5" s="177"/>
    </row>
    <row r="6" spans="1:15" x14ac:dyDescent="0.2">
      <c r="A6" s="47"/>
      <c r="B6" s="43"/>
      <c r="C6" s="43"/>
      <c r="D6" s="43"/>
      <c r="E6" s="43"/>
      <c r="F6" s="43"/>
      <c r="G6" s="43"/>
      <c r="H6" s="43"/>
      <c r="I6" s="43"/>
      <c r="J6" s="48"/>
    </row>
    <row r="7" spans="1:15" x14ac:dyDescent="0.2">
      <c r="A7" s="47"/>
      <c r="B7" s="43"/>
      <c r="C7" s="43"/>
      <c r="D7" s="43"/>
      <c r="E7" s="43"/>
      <c r="F7" s="43"/>
      <c r="G7" s="43"/>
      <c r="H7" s="43"/>
      <c r="I7" s="43"/>
      <c r="J7" s="48"/>
    </row>
    <row r="8" spans="1:15" ht="17.25" customHeight="1" x14ac:dyDescent="0.25">
      <c r="A8" s="47"/>
      <c r="B8" s="58"/>
      <c r="C8" s="580" t="s">
        <v>358</v>
      </c>
      <c r="D8" s="580"/>
      <c r="E8" s="580"/>
      <c r="F8" s="580"/>
      <c r="G8" s="580"/>
      <c r="H8" s="580"/>
      <c r="I8" s="580"/>
      <c r="J8" s="48"/>
    </row>
    <row r="9" spans="1:15" ht="15" x14ac:dyDescent="0.25">
      <c r="A9" s="47"/>
      <c r="C9" s="581" t="s">
        <v>144</v>
      </c>
      <c r="D9" s="581"/>
      <c r="E9" s="581"/>
      <c r="F9" s="581"/>
      <c r="G9" s="581"/>
      <c r="H9" s="581"/>
      <c r="I9" s="581"/>
      <c r="J9" s="48"/>
    </row>
    <row r="10" spans="1:15" ht="15" x14ac:dyDescent="0.25">
      <c r="A10" s="47"/>
      <c r="C10" s="238"/>
      <c r="D10" s="238"/>
      <c r="E10" s="238"/>
      <c r="F10" s="238"/>
      <c r="G10" s="238"/>
      <c r="H10" s="238"/>
      <c r="I10" s="238"/>
      <c r="J10" s="48"/>
    </row>
    <row r="11" spans="1:15" ht="14.45" customHeight="1" x14ac:dyDescent="0.2">
      <c r="A11" s="47"/>
      <c r="C11" s="615" t="s">
        <v>222</v>
      </c>
      <c r="D11" s="615" t="s">
        <v>223</v>
      </c>
      <c r="E11" s="617" t="s">
        <v>224</v>
      </c>
      <c r="F11" s="617" t="s">
        <v>225</v>
      </c>
      <c r="G11" s="617" t="s">
        <v>226</v>
      </c>
      <c r="H11" s="617" t="s">
        <v>227</v>
      </c>
      <c r="I11" s="617" t="s">
        <v>228</v>
      </c>
      <c r="J11" s="48"/>
    </row>
    <row r="12" spans="1:15" x14ac:dyDescent="0.2">
      <c r="A12" s="47"/>
      <c r="C12" s="615"/>
      <c r="D12" s="615"/>
      <c r="E12" s="617"/>
      <c r="F12" s="617"/>
      <c r="G12" s="617"/>
      <c r="H12" s="617"/>
      <c r="I12" s="617"/>
      <c r="J12" s="48"/>
    </row>
    <row r="13" spans="1:15" ht="14.45" customHeight="1" x14ac:dyDescent="0.25">
      <c r="A13" s="47"/>
      <c r="B13" s="113"/>
      <c r="C13" s="615"/>
      <c r="D13" s="615"/>
      <c r="E13" s="617"/>
      <c r="F13" s="617"/>
      <c r="G13" s="617"/>
      <c r="H13" s="617"/>
      <c r="I13" s="617"/>
      <c r="J13" s="48"/>
    </row>
    <row r="14" spans="1:15" ht="15" customHeight="1" x14ac:dyDescent="0.2">
      <c r="A14" s="47"/>
      <c r="B14" s="43"/>
      <c r="C14" s="615"/>
      <c r="D14" s="615"/>
      <c r="E14" s="617"/>
      <c r="F14" s="617"/>
      <c r="G14" s="617"/>
      <c r="H14" s="617"/>
      <c r="I14" s="617"/>
      <c r="J14" s="48"/>
    </row>
    <row r="15" spans="1:15" ht="8.25" customHeight="1" x14ac:dyDescent="0.2">
      <c r="A15" s="47"/>
      <c r="B15" s="43"/>
      <c r="C15" s="616"/>
      <c r="D15" s="616"/>
      <c r="E15" s="618"/>
      <c r="F15" s="618"/>
      <c r="G15" s="618"/>
      <c r="H15" s="618"/>
      <c r="I15" s="618"/>
      <c r="J15" s="48"/>
    </row>
    <row r="16" spans="1:15" x14ac:dyDescent="0.2">
      <c r="A16" s="47"/>
      <c r="B16" s="43"/>
      <c r="C16" s="49"/>
      <c r="D16" s="49"/>
      <c r="E16" s="49"/>
      <c r="F16" s="49"/>
      <c r="G16" s="49"/>
      <c r="H16" s="49"/>
      <c r="J16" s="48"/>
    </row>
    <row r="17" spans="1:10" ht="15" x14ac:dyDescent="0.25">
      <c r="A17" s="47"/>
      <c r="B17" s="57" t="s">
        <v>281</v>
      </c>
      <c r="C17" s="49"/>
      <c r="D17" s="49"/>
      <c r="E17" s="49"/>
      <c r="F17" s="49"/>
      <c r="G17" s="49"/>
      <c r="H17" s="49"/>
      <c r="J17" s="48"/>
    </row>
    <row r="18" spans="1:10" x14ac:dyDescent="0.2">
      <c r="A18" s="47"/>
      <c r="B18" s="83" t="s">
        <v>258</v>
      </c>
      <c r="C18" s="536">
        <v>30574.429768239163</v>
      </c>
      <c r="D18" s="536">
        <v>64048.112459197378</v>
      </c>
      <c r="E18" s="536">
        <v>14701.044333084235</v>
      </c>
      <c r="F18" s="536">
        <v>58771.021804834621</v>
      </c>
      <c r="G18" s="536">
        <v>51652.589472240164</v>
      </c>
      <c r="H18" s="536">
        <v>10309.276365483429</v>
      </c>
      <c r="I18" s="536">
        <v>7146.4300205163527</v>
      </c>
      <c r="J18" s="48"/>
    </row>
    <row r="19" spans="1:10" x14ac:dyDescent="0.2">
      <c r="A19" s="47"/>
      <c r="B19" s="83" t="s">
        <v>259</v>
      </c>
      <c r="C19" s="414">
        <v>39277.380353247914</v>
      </c>
      <c r="D19" s="414">
        <v>68951.971494746496</v>
      </c>
      <c r="E19" s="414">
        <v>27834.585878384354</v>
      </c>
      <c r="F19" s="414">
        <v>67344.620304471784</v>
      </c>
      <c r="G19" s="414">
        <v>74314.937135375512</v>
      </c>
      <c r="H19" s="414">
        <v>15687.767043348784</v>
      </c>
      <c r="I19" s="414">
        <v>8768.3337777324068</v>
      </c>
      <c r="J19" s="48"/>
    </row>
    <row r="20" spans="1:10" x14ac:dyDescent="0.2">
      <c r="A20" s="47"/>
      <c r="B20" s="83" t="s">
        <v>260</v>
      </c>
      <c r="C20" s="414">
        <v>61072.880037936171</v>
      </c>
      <c r="D20" s="414">
        <v>72087.281526986611</v>
      </c>
      <c r="E20" s="414">
        <v>22842.155366499079</v>
      </c>
      <c r="F20" s="414">
        <v>91490.055368350018</v>
      </c>
      <c r="G20" s="414">
        <v>99908.153873395015</v>
      </c>
      <c r="H20" s="414">
        <v>11850.992285655637</v>
      </c>
      <c r="I20" s="414">
        <v>8523.7346138673493</v>
      </c>
      <c r="J20" s="48"/>
    </row>
    <row r="21" spans="1:10" x14ac:dyDescent="0.2">
      <c r="A21" s="47"/>
      <c r="B21" s="83" t="s">
        <v>361</v>
      </c>
      <c r="C21" s="414">
        <v>28361.943013671455</v>
      </c>
      <c r="D21" s="414">
        <v>69383.48001975115</v>
      </c>
      <c r="E21" s="414">
        <v>23056.00767441206</v>
      </c>
      <c r="F21" s="414">
        <v>76244.380485259942</v>
      </c>
      <c r="G21" s="414">
        <v>82961.693071955597</v>
      </c>
      <c r="H21" s="414">
        <v>23616.734055063604</v>
      </c>
      <c r="I21" s="414">
        <v>5901.0251808566418</v>
      </c>
      <c r="J21" s="48"/>
    </row>
    <row r="22" spans="1:10" x14ac:dyDescent="0.2">
      <c r="A22" s="47"/>
      <c r="B22" s="83" t="s">
        <v>262</v>
      </c>
      <c r="C22" s="414">
        <v>44186.24237646284</v>
      </c>
      <c r="D22" s="414">
        <v>76165.313910577272</v>
      </c>
      <c r="E22" s="414">
        <v>44130.398759023272</v>
      </c>
      <c r="F22" s="414">
        <v>94022.547162413655</v>
      </c>
      <c r="G22" s="414">
        <v>89175.258777416326</v>
      </c>
      <c r="H22" s="414">
        <v>16760.675054015937</v>
      </c>
      <c r="I22" s="414">
        <v>11406.097554484109</v>
      </c>
      <c r="J22" s="48"/>
    </row>
    <row r="23" spans="1:10" x14ac:dyDescent="0.2">
      <c r="A23" s="47"/>
      <c r="B23" s="83" t="s">
        <v>263</v>
      </c>
      <c r="C23" s="414">
        <v>32268.603958169188</v>
      </c>
      <c r="D23" s="414">
        <v>59647.082678413812</v>
      </c>
      <c r="E23" s="414">
        <v>26119.142735464357</v>
      </c>
      <c r="F23" s="414">
        <v>53327.686164193852</v>
      </c>
      <c r="G23" s="414">
        <v>45547.894710990309</v>
      </c>
      <c r="H23" s="414">
        <v>8712.023704390378</v>
      </c>
      <c r="I23" s="414">
        <v>6970.545148407251</v>
      </c>
      <c r="J23" s="48"/>
    </row>
    <row r="24" spans="1:10" x14ac:dyDescent="0.2">
      <c r="A24" s="47"/>
      <c r="B24" s="83" t="s">
        <v>264</v>
      </c>
      <c r="C24" s="414">
        <v>28440.081962914468</v>
      </c>
      <c r="D24" s="414">
        <v>76198.320655301621</v>
      </c>
      <c r="E24" s="414">
        <v>30722.500043856184</v>
      </c>
      <c r="F24" s="414">
        <v>74446.214003785048</v>
      </c>
      <c r="G24" s="414">
        <v>72397.214369703841</v>
      </c>
      <c r="H24" s="414">
        <v>11028.623761146753</v>
      </c>
      <c r="I24" s="414">
        <v>7049.7597203607411</v>
      </c>
      <c r="J24" s="48"/>
    </row>
    <row r="25" spans="1:10" x14ac:dyDescent="0.2">
      <c r="A25" s="47"/>
      <c r="B25" s="83" t="s">
        <v>265</v>
      </c>
      <c r="C25" s="414">
        <v>29407.614682669751</v>
      </c>
      <c r="D25" s="414">
        <v>72469.60917392101</v>
      </c>
      <c r="E25" s="414">
        <v>13622.58072463642</v>
      </c>
      <c r="F25" s="414">
        <v>76334.312403760574</v>
      </c>
      <c r="G25" s="414">
        <v>64470.290637657476</v>
      </c>
      <c r="H25" s="414">
        <v>21087.974347534218</v>
      </c>
      <c r="I25" s="414">
        <v>10379.086041024835</v>
      </c>
      <c r="J25" s="48"/>
    </row>
    <row r="26" spans="1:10" x14ac:dyDescent="0.2">
      <c r="A26" s="47"/>
      <c r="B26" s="83" t="s">
        <v>266</v>
      </c>
      <c r="C26" s="414">
        <v>24944.970399414826</v>
      </c>
      <c r="D26" s="414">
        <v>42662.157108751118</v>
      </c>
      <c r="E26" s="414">
        <v>41732.196892934939</v>
      </c>
      <c r="F26" s="414">
        <v>47259.975163061092</v>
      </c>
      <c r="G26" s="414">
        <v>66764.574399257777</v>
      </c>
      <c r="H26" s="414">
        <v>8794.9775488666892</v>
      </c>
      <c r="I26" s="414">
        <v>13381.099470725043</v>
      </c>
      <c r="J26" s="48"/>
    </row>
    <row r="27" spans="1:10" x14ac:dyDescent="0.2">
      <c r="A27" s="47"/>
      <c r="B27" s="83" t="s">
        <v>267</v>
      </c>
      <c r="C27" s="414">
        <v>31451.661109189543</v>
      </c>
      <c r="D27" s="414">
        <v>64966.390940641424</v>
      </c>
      <c r="E27" s="414">
        <v>12899.349120811859</v>
      </c>
      <c r="F27" s="414">
        <v>62364.051915697069</v>
      </c>
      <c r="G27" s="414">
        <v>52315.388525496091</v>
      </c>
      <c r="H27" s="414">
        <v>22787.911110914756</v>
      </c>
      <c r="I27" s="414">
        <v>8233.3176221655922</v>
      </c>
      <c r="J27" s="48"/>
    </row>
    <row r="28" spans="1:10" x14ac:dyDescent="0.2">
      <c r="A28" s="47"/>
      <c r="B28" s="83" t="s">
        <v>362</v>
      </c>
      <c r="C28" s="414">
        <v>31526.923076923078</v>
      </c>
      <c r="D28" s="414">
        <v>79100</v>
      </c>
      <c r="E28" s="414">
        <v>36428.571428571428</v>
      </c>
      <c r="F28" s="414">
        <v>66150.909090909088</v>
      </c>
      <c r="G28" s="414">
        <v>78427.184466019418</v>
      </c>
      <c r="H28" s="414">
        <v>21275</v>
      </c>
      <c r="I28" s="414">
        <v>7646.666666666667</v>
      </c>
      <c r="J28" s="48"/>
    </row>
    <row r="29" spans="1:10" x14ac:dyDescent="0.2">
      <c r="A29" s="47"/>
      <c r="B29" s="83" t="s">
        <v>284</v>
      </c>
      <c r="C29" s="414">
        <v>52659.709187058914</v>
      </c>
      <c r="D29" s="414">
        <v>80666.310935397196</v>
      </c>
      <c r="E29" s="414">
        <v>39450.543693613254</v>
      </c>
      <c r="F29" s="414">
        <v>90170.390375156727</v>
      </c>
      <c r="G29" s="414">
        <v>89362.311679788327</v>
      </c>
      <c r="H29" s="414">
        <v>16289.72377002853</v>
      </c>
      <c r="I29" s="414">
        <v>12528.153400208656</v>
      </c>
      <c r="J29" s="48"/>
    </row>
    <row r="30" spans="1:10" x14ac:dyDescent="0.2">
      <c r="A30" s="47"/>
      <c r="B30" s="83" t="s">
        <v>271</v>
      </c>
      <c r="C30" s="414">
        <v>36114.333853329852</v>
      </c>
      <c r="D30" s="414">
        <v>63263.911600717525</v>
      </c>
      <c r="E30" s="414">
        <v>63129.062307117019</v>
      </c>
      <c r="F30" s="414">
        <v>42754.360416836753</v>
      </c>
      <c r="G30" s="414">
        <v>57304.43864964867</v>
      </c>
      <c r="H30" s="414">
        <v>11631.022995025281</v>
      </c>
      <c r="I30" s="414">
        <v>8414.7583883867028</v>
      </c>
      <c r="J30" s="48"/>
    </row>
    <row r="31" spans="1:10" x14ac:dyDescent="0.2">
      <c r="A31" s="47"/>
      <c r="B31" s="83" t="s">
        <v>272</v>
      </c>
      <c r="C31" s="414">
        <v>25681.996289562441</v>
      </c>
      <c r="D31" s="414">
        <v>61766.736740891851</v>
      </c>
      <c r="E31" s="414">
        <v>91811.123541719542</v>
      </c>
      <c r="F31" s="414">
        <v>57729.614971076218</v>
      </c>
      <c r="G31" s="414">
        <v>57276.749563059624</v>
      </c>
      <c r="H31" s="414">
        <v>13187.152578772268</v>
      </c>
      <c r="I31" s="414">
        <v>6897.5545467446927</v>
      </c>
      <c r="J31" s="48"/>
    </row>
    <row r="32" spans="1:10" x14ac:dyDescent="0.2">
      <c r="A32" s="47"/>
      <c r="B32" s="83" t="s">
        <v>363</v>
      </c>
      <c r="C32" s="414">
        <v>44277.525515110276</v>
      </c>
      <c r="D32" s="414">
        <v>93261.899827648784</v>
      </c>
      <c r="E32" s="414">
        <v>36786.809499015399</v>
      </c>
      <c r="F32" s="414">
        <v>95496.104838705156</v>
      </c>
      <c r="G32" s="414">
        <v>76504.012519550088</v>
      </c>
      <c r="H32" s="414">
        <v>8317.3201722992544</v>
      </c>
      <c r="I32" s="414">
        <v>16485.124409574873</v>
      </c>
      <c r="J32" s="48"/>
    </row>
    <row r="33" spans="1:13" x14ac:dyDescent="0.2">
      <c r="A33" s="47"/>
      <c r="B33" s="83" t="s">
        <v>364</v>
      </c>
      <c r="C33" s="414">
        <v>33683.333333333336</v>
      </c>
      <c r="D33" s="414">
        <v>83478.934010152283</v>
      </c>
      <c r="E33" s="414">
        <v>16000</v>
      </c>
      <c r="F33" s="414">
        <v>70904.977375565606</v>
      </c>
      <c r="G33" s="414">
        <v>75596.069868995633</v>
      </c>
      <c r="H33" s="414">
        <v>11900</v>
      </c>
      <c r="I33" s="414">
        <v>13127.118644067798</v>
      </c>
      <c r="J33" s="48"/>
    </row>
    <row r="34" spans="1:13" x14ac:dyDescent="0.2">
      <c r="A34" s="47"/>
      <c r="B34" s="83" t="s">
        <v>274</v>
      </c>
      <c r="C34" s="414">
        <v>29607.126690109533</v>
      </c>
      <c r="D34" s="414">
        <v>59426.156588413112</v>
      </c>
      <c r="E34" s="414">
        <v>13088.34451590465</v>
      </c>
      <c r="F34" s="414">
        <v>66744.328770403648</v>
      </c>
      <c r="G34" s="414">
        <v>57283.320231823294</v>
      </c>
      <c r="H34" s="414">
        <v>21664.009363279831</v>
      </c>
      <c r="I34" s="414">
        <v>9098.1608748664839</v>
      </c>
      <c r="J34" s="48"/>
    </row>
    <row r="35" spans="1:13" x14ac:dyDescent="0.2">
      <c r="A35" s="47"/>
      <c r="B35" s="83" t="s">
        <v>275</v>
      </c>
      <c r="C35" s="414">
        <v>18900.543684782948</v>
      </c>
      <c r="D35" s="414">
        <v>62760.600011864939</v>
      </c>
      <c r="E35" s="414">
        <v>51692.162253453571</v>
      </c>
      <c r="F35" s="414">
        <v>87156.139977568062</v>
      </c>
      <c r="G35" s="414">
        <v>56115.85897584122</v>
      </c>
      <c r="H35" s="414">
        <v>11554.858239454805</v>
      </c>
      <c r="I35" s="414">
        <v>7733.8891946373033</v>
      </c>
      <c r="J35" s="48"/>
    </row>
    <row r="36" spans="1:13" x14ac:dyDescent="0.2">
      <c r="A36" s="47"/>
      <c r="B36" s="83" t="s">
        <v>276</v>
      </c>
      <c r="C36" s="414">
        <v>40008.465279928489</v>
      </c>
      <c r="D36" s="414">
        <v>72206.195488089681</v>
      </c>
      <c r="E36" s="414">
        <v>18519.967113976843</v>
      </c>
      <c r="F36" s="414">
        <v>69195.697234658772</v>
      </c>
      <c r="G36" s="414">
        <v>72245.241495944676</v>
      </c>
      <c r="H36" s="414">
        <v>17530.236122886025</v>
      </c>
      <c r="I36" s="414">
        <v>9301.6103243912876</v>
      </c>
      <c r="J36" s="48"/>
    </row>
    <row r="37" spans="1:13" x14ac:dyDescent="0.2">
      <c r="A37" s="47"/>
      <c r="B37" s="83" t="s">
        <v>286</v>
      </c>
      <c r="C37" s="414">
        <v>24340.427998744646</v>
      </c>
      <c r="D37" s="414">
        <v>120665.10540084215</v>
      </c>
      <c r="E37" s="414">
        <v>30493.298916678112</v>
      </c>
      <c r="F37" s="414">
        <v>72096.137838281342</v>
      </c>
      <c r="G37" s="414">
        <v>69344.817964471571</v>
      </c>
      <c r="H37" s="414">
        <v>11394.07524754284</v>
      </c>
      <c r="I37" s="414">
        <v>10911.570416759099</v>
      </c>
      <c r="J37" s="48"/>
    </row>
    <row r="38" spans="1:13" x14ac:dyDescent="0.2">
      <c r="A38" s="47"/>
      <c r="B38" s="83" t="s">
        <v>365</v>
      </c>
      <c r="C38" s="414">
        <v>41582.608695652176</v>
      </c>
      <c r="D38" s="414">
        <v>43896.825396825399</v>
      </c>
      <c r="E38" s="414">
        <v>70000</v>
      </c>
      <c r="F38" s="414">
        <v>60194.805194805194</v>
      </c>
      <c r="G38" s="414">
        <v>56589.743589743586</v>
      </c>
      <c r="H38" s="414">
        <v>2850</v>
      </c>
      <c r="I38" s="414">
        <v>9238.0952380952385</v>
      </c>
      <c r="J38" s="48"/>
    </row>
    <row r="39" spans="1:13" x14ac:dyDescent="0.2">
      <c r="A39" s="47"/>
      <c r="B39" s="83" t="s">
        <v>287</v>
      </c>
      <c r="C39" s="414">
        <v>33843.318111000248</v>
      </c>
      <c r="D39" s="414">
        <v>126380.72584044021</v>
      </c>
      <c r="E39" s="414">
        <v>2000</v>
      </c>
      <c r="F39" s="414">
        <v>164289.25737517115</v>
      </c>
      <c r="G39" s="414">
        <v>156627.60335203391</v>
      </c>
      <c r="H39" s="414">
        <v>25109.513347568922</v>
      </c>
      <c r="I39" s="414">
        <v>13516.677252755768</v>
      </c>
      <c r="J39" s="48"/>
    </row>
    <row r="40" spans="1:13" x14ac:dyDescent="0.2">
      <c r="A40" s="47"/>
      <c r="B40" s="83" t="s">
        <v>366</v>
      </c>
      <c r="C40" s="414">
        <v>17466.666666666668</v>
      </c>
      <c r="D40" s="414">
        <v>73994.20289855072</v>
      </c>
      <c r="E40" s="414">
        <v>9000</v>
      </c>
      <c r="F40" s="414">
        <v>58222.222222222219</v>
      </c>
      <c r="G40" s="414">
        <v>65538.461538461532</v>
      </c>
      <c r="H40" s="414">
        <v>5666.666666666667</v>
      </c>
      <c r="I40" s="414">
        <v>5708.333333333333</v>
      </c>
      <c r="J40" s="48"/>
    </row>
    <row r="41" spans="1:13" x14ac:dyDescent="0.2">
      <c r="A41" s="47"/>
      <c r="B41" s="83" t="s">
        <v>288</v>
      </c>
      <c r="C41" s="468">
        <v>31704.055921469331</v>
      </c>
      <c r="D41" s="468">
        <v>97957.802765265325</v>
      </c>
      <c r="E41" s="468">
        <v>18963.178400092074</v>
      </c>
      <c r="F41" s="468">
        <v>81090.27366958042</v>
      </c>
      <c r="G41" s="468">
        <v>88592.772420564885</v>
      </c>
      <c r="H41" s="468">
        <v>8562.0831081530123</v>
      </c>
      <c r="I41" s="468">
        <v>10787.196146876622</v>
      </c>
      <c r="J41" s="48"/>
      <c r="L41" s="94"/>
      <c r="M41" s="94"/>
    </row>
    <row r="42" spans="1:13" x14ac:dyDescent="0.2">
      <c r="A42" s="47"/>
      <c r="B42" s="84" t="s">
        <v>289</v>
      </c>
      <c r="C42" s="468">
        <v>40963.385538393573</v>
      </c>
      <c r="D42" s="468">
        <v>67472.502036629769</v>
      </c>
      <c r="E42" s="468">
        <v>34273.113236237958</v>
      </c>
      <c r="F42" s="468">
        <v>88462.83349791645</v>
      </c>
      <c r="G42" s="468">
        <v>58529.425935209671</v>
      </c>
      <c r="H42" s="468">
        <v>23184.347040474731</v>
      </c>
      <c r="I42" s="468">
        <v>8795.4025709788511</v>
      </c>
      <c r="J42" s="48"/>
      <c r="L42" s="94"/>
      <c r="M42" s="94"/>
    </row>
    <row r="43" spans="1:13" x14ac:dyDescent="0.2">
      <c r="A43" s="47"/>
      <c r="B43" s="83" t="s">
        <v>279</v>
      </c>
      <c r="C43" s="468">
        <v>24253.504613452584</v>
      </c>
      <c r="D43" s="468">
        <v>64186.537186972899</v>
      </c>
      <c r="E43" s="468">
        <v>9699.2038768644979</v>
      </c>
      <c r="F43" s="468">
        <v>75596.672531947232</v>
      </c>
      <c r="G43" s="468">
        <v>74271.00688505033</v>
      </c>
      <c r="H43" s="468">
        <v>10917.922987687492</v>
      </c>
      <c r="I43" s="468">
        <v>8842.6721495378606</v>
      </c>
      <c r="J43" s="48"/>
      <c r="L43" s="94"/>
      <c r="M43" s="94"/>
    </row>
    <row r="44" spans="1:13" x14ac:dyDescent="0.2">
      <c r="A44" s="47"/>
      <c r="B44" s="83"/>
      <c r="C44" s="352"/>
      <c r="D44" s="352"/>
      <c r="E44" s="258"/>
      <c r="F44" s="258"/>
      <c r="G44" s="258"/>
      <c r="H44" s="258"/>
      <c r="I44" s="362"/>
      <c r="J44" s="48"/>
      <c r="L44" s="94"/>
      <c r="M44" s="94"/>
    </row>
    <row r="45" spans="1:13" ht="15" x14ac:dyDescent="0.2">
      <c r="A45" s="47"/>
      <c r="B45" s="80" t="s">
        <v>280</v>
      </c>
      <c r="C45" s="352"/>
      <c r="D45" s="352"/>
      <c r="E45" s="258"/>
      <c r="F45" s="258"/>
      <c r="G45" s="258"/>
      <c r="H45" s="258"/>
      <c r="I45" s="362"/>
      <c r="J45" s="48"/>
      <c r="L45" s="94"/>
      <c r="M45" s="94"/>
    </row>
    <row r="46" spans="1:13" x14ac:dyDescent="0.2">
      <c r="A46" s="47"/>
      <c r="B46" s="82" t="s">
        <v>282</v>
      </c>
      <c r="C46" s="217">
        <v>34971.104992487948</v>
      </c>
      <c r="D46" s="217">
        <v>94251.150369475712</v>
      </c>
      <c r="E46" s="218">
        <v>68802.724235614281</v>
      </c>
      <c r="F46" s="218">
        <v>80025.902001214985</v>
      </c>
      <c r="G46" s="218">
        <v>65676.298395520149</v>
      </c>
      <c r="H46" s="218">
        <v>26237.729163403386</v>
      </c>
      <c r="I46" s="235">
        <v>21053.152950353582</v>
      </c>
      <c r="J46" s="48"/>
      <c r="L46" s="94"/>
      <c r="M46" s="94"/>
    </row>
    <row r="47" spans="1:13" x14ac:dyDescent="0.2">
      <c r="A47" s="47"/>
      <c r="B47" s="82" t="s">
        <v>261</v>
      </c>
      <c r="C47" s="217">
        <v>37418.396393436131</v>
      </c>
      <c r="D47" s="217">
        <v>93393.289222521445</v>
      </c>
      <c r="E47" s="218">
        <v>67227.32584790964</v>
      </c>
      <c r="F47" s="218">
        <v>55703.859794568074</v>
      </c>
      <c r="G47" s="218">
        <v>57749.497780262434</v>
      </c>
      <c r="H47" s="218">
        <v>26706.876714560669</v>
      </c>
      <c r="I47" s="235">
        <v>10516.100272546842</v>
      </c>
      <c r="J47" s="48"/>
      <c r="L47" s="94"/>
      <c r="M47" s="94"/>
    </row>
    <row r="48" spans="1:13" x14ac:dyDescent="0.2">
      <c r="A48" s="47"/>
      <c r="B48" s="81" t="s">
        <v>283</v>
      </c>
      <c r="C48" s="217">
        <v>49621.62162162162</v>
      </c>
      <c r="D48" s="217">
        <v>102514.01869158879</v>
      </c>
      <c r="E48" s="218">
        <v>22818.18181818182</v>
      </c>
      <c r="F48" s="218">
        <v>81596.774193548394</v>
      </c>
      <c r="G48" s="218">
        <v>65459.363957597176</v>
      </c>
      <c r="H48" s="218">
        <v>44823.529411764706</v>
      </c>
      <c r="I48" s="235">
        <v>13513.513513513513</v>
      </c>
      <c r="J48" s="48"/>
      <c r="L48" s="94"/>
      <c r="M48" s="94"/>
    </row>
    <row r="49" spans="1:13" x14ac:dyDescent="0.2">
      <c r="A49" s="47"/>
      <c r="B49" s="82" t="s">
        <v>268</v>
      </c>
      <c r="C49" s="217">
        <v>37540.515261279965</v>
      </c>
      <c r="D49" s="217">
        <v>32039.671190491943</v>
      </c>
      <c r="E49" s="218">
        <v>15508.539639539573</v>
      </c>
      <c r="F49" s="218">
        <v>33450.415293891041</v>
      </c>
      <c r="G49" s="218">
        <v>66187.957672123492</v>
      </c>
      <c r="H49" s="218">
        <v>16754.94801681396</v>
      </c>
      <c r="I49" s="235">
        <v>7065.9593086038203</v>
      </c>
      <c r="J49" s="48"/>
      <c r="L49" s="94"/>
      <c r="M49" s="94"/>
    </row>
    <row r="50" spans="1:13" ht="15" x14ac:dyDescent="0.2">
      <c r="A50" s="47"/>
      <c r="B50" s="100" t="s">
        <v>269</v>
      </c>
      <c r="C50" s="215">
        <v>28605.427392931138</v>
      </c>
      <c r="D50" s="215">
        <v>63531.080008169942</v>
      </c>
      <c r="E50" s="216">
        <v>47140.457113588862</v>
      </c>
      <c r="F50" s="216">
        <v>31961.16273037023</v>
      </c>
      <c r="G50" s="216">
        <v>69414.21529297957</v>
      </c>
      <c r="H50" s="216">
        <v>23387.738213835921</v>
      </c>
      <c r="I50" s="567">
        <v>9963.0335451547653</v>
      </c>
      <c r="J50" s="48"/>
      <c r="L50" s="94"/>
      <c r="M50" s="94"/>
    </row>
    <row r="51" spans="1:13" x14ac:dyDescent="0.2">
      <c r="A51" s="47"/>
      <c r="B51" s="82" t="s">
        <v>270</v>
      </c>
      <c r="C51" s="217">
        <v>33447.550480633632</v>
      </c>
      <c r="D51" s="217">
        <v>47204.751517044635</v>
      </c>
      <c r="E51" s="218">
        <v>37601.530269801115</v>
      </c>
      <c r="F51" s="218">
        <v>53615.382663210832</v>
      </c>
      <c r="G51" s="218">
        <v>62226.768418640298</v>
      </c>
      <c r="H51" s="218">
        <v>15704.170199533366</v>
      </c>
      <c r="I51" s="235">
        <v>11954.312744954144</v>
      </c>
      <c r="J51" s="48"/>
      <c r="L51" s="94"/>
      <c r="M51" s="94"/>
    </row>
    <row r="52" spans="1:13" x14ac:dyDescent="0.2">
      <c r="A52" s="47"/>
      <c r="B52" s="82" t="s">
        <v>285</v>
      </c>
      <c r="C52" s="217">
        <v>40806.849315068495</v>
      </c>
      <c r="D52" s="217">
        <v>106475.17730496454</v>
      </c>
      <c r="E52" s="218">
        <v>34629.411764705881</v>
      </c>
      <c r="F52" s="218">
        <v>42433.07086614173</v>
      </c>
      <c r="G52" s="218">
        <v>45108.303249097473</v>
      </c>
      <c r="H52" s="218">
        <v>16772.727272727272</v>
      </c>
      <c r="I52" s="235">
        <v>5519.5121951219517</v>
      </c>
      <c r="J52" s="48"/>
      <c r="L52" s="94"/>
      <c r="M52" s="94"/>
    </row>
    <row r="53" spans="1:13" x14ac:dyDescent="0.2">
      <c r="A53" s="47"/>
      <c r="B53" s="82" t="s">
        <v>273</v>
      </c>
      <c r="C53" s="285">
        <v>33874.811348567062</v>
      </c>
      <c r="D53" s="285">
        <v>56138.617698828362</v>
      </c>
      <c r="E53" s="286">
        <v>16429.687282830055</v>
      </c>
      <c r="F53" s="286">
        <v>54771.538599765001</v>
      </c>
      <c r="G53" s="286">
        <v>65011.378028603227</v>
      </c>
      <c r="H53" s="286">
        <v>12012.628727780006</v>
      </c>
      <c r="I53" s="287">
        <v>5631.1455957437656</v>
      </c>
      <c r="J53" s="48"/>
      <c r="L53" s="94"/>
      <c r="M53" s="94"/>
    </row>
    <row r="54" spans="1:13" x14ac:dyDescent="0.2">
      <c r="A54" s="47"/>
      <c r="B54" s="82" t="s">
        <v>290</v>
      </c>
      <c r="C54" s="285">
        <v>39728.571428571428</v>
      </c>
      <c r="D54" s="285">
        <v>84235.84905660378</v>
      </c>
      <c r="E54" s="286">
        <v>20333.333333333332</v>
      </c>
      <c r="F54" s="286">
        <v>65408.441558441562</v>
      </c>
      <c r="G54" s="286">
        <v>65572.625698324016</v>
      </c>
      <c r="H54" s="286">
        <v>20254.545454545456</v>
      </c>
      <c r="I54" s="287">
        <v>9702.1428571428569</v>
      </c>
      <c r="J54" s="48"/>
      <c r="L54" s="94"/>
      <c r="M54" s="94"/>
    </row>
    <row r="55" spans="1:13" x14ac:dyDescent="0.2">
      <c r="A55" s="47"/>
      <c r="B55" s="82" t="s">
        <v>277</v>
      </c>
      <c r="C55" s="285">
        <v>39393.504756488313</v>
      </c>
      <c r="D55" s="285">
        <v>67312.894531247017</v>
      </c>
      <c r="E55" s="286">
        <v>27215.622437036931</v>
      </c>
      <c r="F55" s="286">
        <v>63280.958038949975</v>
      </c>
      <c r="G55" s="286">
        <v>44592.496495290987</v>
      </c>
      <c r="H55" s="286">
        <v>23477.163396612235</v>
      </c>
      <c r="I55" s="287">
        <v>6189.2602940325214</v>
      </c>
      <c r="J55" s="48"/>
      <c r="L55" s="94"/>
      <c r="M55" s="94"/>
    </row>
    <row r="56" spans="1:13" x14ac:dyDescent="0.2">
      <c r="A56" s="47"/>
      <c r="B56" s="82" t="s">
        <v>278</v>
      </c>
      <c r="C56" s="285">
        <v>27318.498926820244</v>
      </c>
      <c r="D56" s="285">
        <v>38316.547797581959</v>
      </c>
      <c r="E56" s="286">
        <v>48517.397194228201</v>
      </c>
      <c r="F56" s="286">
        <v>41943.292607507952</v>
      </c>
      <c r="G56" s="286">
        <v>96855.863870149595</v>
      </c>
      <c r="H56" s="286">
        <v>24689.945175201308</v>
      </c>
      <c r="I56" s="287">
        <v>11486.943192031191</v>
      </c>
      <c r="J56" s="48"/>
      <c r="L56" s="94"/>
      <c r="M56" s="94"/>
    </row>
    <row r="57" spans="1:13" x14ac:dyDescent="0.2">
      <c r="A57" s="47"/>
      <c r="B57" s="43"/>
      <c r="C57" s="43"/>
      <c r="D57" s="43"/>
      <c r="E57" s="43"/>
      <c r="F57" s="43"/>
      <c r="G57" s="43"/>
      <c r="H57" s="43"/>
      <c r="I57" s="43"/>
      <c r="J57" s="48"/>
    </row>
    <row r="58" spans="1:13" x14ac:dyDescent="0.2">
      <c r="A58" s="188" t="s">
        <v>137</v>
      </c>
      <c r="B58" s="189"/>
      <c r="C58" s="189"/>
      <c r="D58" s="189"/>
      <c r="E58" s="50"/>
      <c r="F58" s="50"/>
      <c r="G58" s="50"/>
      <c r="H58" s="50"/>
      <c r="I58" s="50"/>
      <c r="J58" s="51"/>
    </row>
  </sheetData>
  <sortState ref="B18:I43">
    <sortCondition ref="B18:B43"/>
  </sortState>
  <mergeCells count="9">
    <mergeCell ref="C8:I8"/>
    <mergeCell ref="C9:I9"/>
    <mergeCell ref="C11:C15"/>
    <mergeCell ref="D11:D15"/>
    <mergeCell ref="E11:E15"/>
    <mergeCell ref="F11:F15"/>
    <mergeCell ref="G11:G15"/>
    <mergeCell ref="H11:H15"/>
    <mergeCell ref="I11:I15"/>
  </mergeCells>
  <pageMargins left="0.70866141732283472" right="0.70866141732283472" top="0.74803149606299213" bottom="0.74803149606299213" header="0.31496062992125984" footer="0.31496062992125984"/>
  <pageSetup scale="52" orientation="portrait" horizontalDpi="4294967294" r:id="rId1"/>
  <headerFooter>
    <oddFooter>&amp;CPágina 27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53722D"/>
  </sheetPr>
  <dimension ref="A1:K57"/>
  <sheetViews>
    <sheetView showGridLines="0" zoomScaleNormal="100" zoomScaleSheetLayoutView="80" workbookViewId="0">
      <selection activeCell="H1" sqref="H1"/>
    </sheetView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9.28515625" style="13" customWidth="1"/>
    <col min="6" max="6" width="18.140625" style="13" customWidth="1"/>
    <col min="7" max="7" width="1.85546875" style="13" customWidth="1"/>
    <col min="8" max="8" width="11.42578125" style="13"/>
    <col min="9" max="9" width="14.42578125" style="13" customWidth="1"/>
    <col min="10" max="16384" width="11.42578125" style="13"/>
  </cols>
  <sheetData>
    <row r="1" spans="1:11" x14ac:dyDescent="0.2">
      <c r="A1" s="44"/>
      <c r="B1" s="45"/>
      <c r="C1" s="45"/>
      <c r="D1" s="45"/>
      <c r="E1" s="45"/>
      <c r="F1" s="45"/>
      <c r="G1" s="46"/>
    </row>
    <row r="2" spans="1:11" x14ac:dyDescent="0.2">
      <c r="A2" s="47"/>
      <c r="B2" s="43"/>
      <c r="C2" s="43"/>
      <c r="D2" s="43"/>
      <c r="E2" s="43"/>
      <c r="F2" s="43"/>
      <c r="G2" s="48"/>
    </row>
    <row r="3" spans="1:11" x14ac:dyDescent="0.2">
      <c r="A3" s="47"/>
      <c r="B3" s="43"/>
      <c r="C3" s="43"/>
      <c r="D3" s="43"/>
      <c r="E3" s="43"/>
      <c r="F3" s="43"/>
      <c r="G3" s="48"/>
    </row>
    <row r="4" spans="1:11" x14ac:dyDescent="0.2">
      <c r="A4" s="47"/>
      <c r="B4" s="43"/>
      <c r="C4" s="43"/>
      <c r="D4" s="43"/>
      <c r="E4" s="43"/>
      <c r="F4" s="43"/>
      <c r="G4" s="48"/>
    </row>
    <row r="5" spans="1:11" ht="15.75" x14ac:dyDescent="0.25">
      <c r="A5" s="47"/>
      <c r="B5" s="43"/>
      <c r="C5" s="43"/>
      <c r="D5" s="43"/>
      <c r="E5" s="43"/>
      <c r="F5" s="43"/>
      <c r="G5" s="48"/>
      <c r="K5" s="177"/>
    </row>
    <row r="6" spans="1:11" x14ac:dyDescent="0.2">
      <c r="A6" s="47"/>
      <c r="B6" s="43"/>
      <c r="C6" s="43"/>
      <c r="D6" s="43"/>
      <c r="E6" s="43"/>
      <c r="F6" s="43"/>
      <c r="G6" s="48"/>
    </row>
    <row r="7" spans="1:11" x14ac:dyDescent="0.2">
      <c r="A7" s="47"/>
      <c r="B7" s="43"/>
      <c r="C7" s="43"/>
      <c r="D7" s="43"/>
      <c r="E7" s="43"/>
      <c r="F7" s="43"/>
      <c r="G7" s="48"/>
    </row>
    <row r="8" spans="1:11" ht="15" x14ac:dyDescent="0.25">
      <c r="A8" s="47"/>
      <c r="B8" s="58"/>
      <c r="G8" s="48"/>
    </row>
    <row r="9" spans="1:11" ht="14.45" customHeight="1" x14ac:dyDescent="0.2">
      <c r="A9" s="47"/>
      <c r="B9" s="579" t="s">
        <v>295</v>
      </c>
      <c r="C9" s="579"/>
      <c r="D9" s="579"/>
      <c r="E9" s="579"/>
      <c r="F9" s="579"/>
      <c r="G9" s="48"/>
    </row>
    <row r="10" spans="1:11" ht="14.45" customHeight="1" x14ac:dyDescent="0.2">
      <c r="A10" s="47"/>
      <c r="B10" s="579" t="s">
        <v>142</v>
      </c>
      <c r="C10" s="579"/>
      <c r="D10" s="579"/>
      <c r="E10" s="579"/>
      <c r="F10" s="579"/>
      <c r="G10" s="48"/>
    </row>
    <row r="11" spans="1:11" ht="15" x14ac:dyDescent="0.25">
      <c r="A11" s="47"/>
      <c r="B11" s="55"/>
      <c r="C11" s="55"/>
      <c r="D11" s="106"/>
      <c r="E11" s="55"/>
      <c r="F11" s="55"/>
      <c r="G11" s="48"/>
    </row>
    <row r="12" spans="1:11" ht="15" customHeight="1" x14ac:dyDescent="0.25">
      <c r="A12" s="47"/>
      <c r="B12" s="43"/>
      <c r="C12" s="55"/>
      <c r="D12" s="106"/>
      <c r="E12" s="575" t="s">
        <v>97</v>
      </c>
      <c r="F12" s="585" t="s">
        <v>100</v>
      </c>
      <c r="G12" s="48"/>
    </row>
    <row r="13" spans="1:11" ht="15" x14ac:dyDescent="0.25">
      <c r="A13" s="47"/>
      <c r="B13" s="43"/>
      <c r="C13" s="56">
        <v>2014</v>
      </c>
      <c r="D13" s="109">
        <v>2017</v>
      </c>
      <c r="E13" s="587"/>
      <c r="F13" s="586"/>
      <c r="G13" s="48"/>
    </row>
    <row r="14" spans="1:11" x14ac:dyDescent="0.2">
      <c r="A14" s="47"/>
      <c r="B14" s="43"/>
      <c r="C14" s="49"/>
      <c r="D14" s="49"/>
      <c r="E14" s="49"/>
      <c r="F14" s="49"/>
      <c r="G14" s="48"/>
    </row>
    <row r="15" spans="1:11" ht="15" x14ac:dyDescent="0.25">
      <c r="A15" s="47"/>
      <c r="B15" s="57" t="s">
        <v>281</v>
      </c>
      <c r="C15" s="49"/>
      <c r="D15" s="49"/>
      <c r="E15" s="49"/>
      <c r="F15" s="49"/>
      <c r="G15" s="48"/>
    </row>
    <row r="16" spans="1:11" ht="15" x14ac:dyDescent="0.25">
      <c r="A16" s="47"/>
      <c r="B16" s="43" t="s">
        <v>263</v>
      </c>
      <c r="C16" s="389">
        <v>65.512198862436705</v>
      </c>
      <c r="D16" s="389">
        <v>66.352675339987911</v>
      </c>
      <c r="E16" s="389">
        <v>0.84047647755120636</v>
      </c>
      <c r="F16" s="415">
        <v>1</v>
      </c>
      <c r="G16" s="48"/>
      <c r="H16" s="252"/>
      <c r="I16" s="137"/>
    </row>
    <row r="17" spans="1:9" ht="15" x14ac:dyDescent="0.25">
      <c r="A17" s="47"/>
      <c r="B17" s="43" t="s">
        <v>276</v>
      </c>
      <c r="C17" s="389">
        <v>59.593786525386314</v>
      </c>
      <c r="D17" s="389">
        <v>65.795188952856591</v>
      </c>
      <c r="E17" s="389">
        <v>6.2014024274702777</v>
      </c>
      <c r="F17" s="415">
        <v>2</v>
      </c>
      <c r="G17" s="48"/>
      <c r="H17" s="252"/>
      <c r="I17" s="137"/>
    </row>
    <row r="18" spans="1:9" ht="15" x14ac:dyDescent="0.25">
      <c r="A18" s="47"/>
      <c r="B18" s="43" t="s">
        <v>286</v>
      </c>
      <c r="C18" s="389">
        <v>62.195443719512198</v>
      </c>
      <c r="D18" s="389">
        <v>64.559469970707681</v>
      </c>
      <c r="E18" s="389">
        <v>2.364026251195483</v>
      </c>
      <c r="F18" s="415">
        <v>3</v>
      </c>
      <c r="G18" s="48"/>
      <c r="H18" s="252"/>
      <c r="I18" s="137"/>
    </row>
    <row r="19" spans="1:9" ht="15" x14ac:dyDescent="0.25">
      <c r="A19" s="47"/>
      <c r="B19" s="43" t="s">
        <v>284</v>
      </c>
      <c r="C19" s="389">
        <v>63.77086336169787</v>
      </c>
      <c r="D19" s="389">
        <v>64.42539993389309</v>
      </c>
      <c r="E19" s="389">
        <v>0.65453657219521943</v>
      </c>
      <c r="F19" s="415">
        <v>4</v>
      </c>
      <c r="G19" s="48"/>
      <c r="H19" s="252"/>
      <c r="I19" s="137"/>
    </row>
    <row r="20" spans="1:9" ht="15" x14ac:dyDescent="0.25">
      <c r="A20" s="47"/>
      <c r="B20" s="43" t="s">
        <v>262</v>
      </c>
      <c r="C20" s="389">
        <v>64.59481260513617</v>
      </c>
      <c r="D20" s="389">
        <v>64.303194499663107</v>
      </c>
      <c r="E20" s="389">
        <v>-0.29161810547306288</v>
      </c>
      <c r="F20" s="415">
        <v>5</v>
      </c>
      <c r="G20" s="48"/>
      <c r="H20" s="252"/>
      <c r="I20" s="137"/>
    </row>
    <row r="21" spans="1:9" ht="15" x14ac:dyDescent="0.25">
      <c r="A21" s="47"/>
      <c r="B21" s="43" t="s">
        <v>288</v>
      </c>
      <c r="C21" s="389">
        <v>64.30597005515429</v>
      </c>
      <c r="D21" s="389">
        <v>63.38304780625549</v>
      </c>
      <c r="E21" s="389">
        <v>-0.92292224889880004</v>
      </c>
      <c r="F21" s="415">
        <v>6</v>
      </c>
      <c r="G21" s="48"/>
      <c r="H21" s="252"/>
      <c r="I21" s="137"/>
    </row>
    <row r="22" spans="1:9" ht="15" x14ac:dyDescent="0.25">
      <c r="A22" s="47"/>
      <c r="B22" s="43" t="s">
        <v>258</v>
      </c>
      <c r="C22" s="527">
        <v>63.295550054427771</v>
      </c>
      <c r="D22" s="527">
        <v>62.58326917052802</v>
      </c>
      <c r="E22" s="527">
        <v>-0.71228088389975142</v>
      </c>
      <c r="F22" s="529">
        <v>7</v>
      </c>
      <c r="G22" s="48"/>
      <c r="H22" s="252"/>
      <c r="I22" s="137"/>
    </row>
    <row r="23" spans="1:9" ht="15" x14ac:dyDescent="0.25">
      <c r="A23" s="47"/>
      <c r="B23" s="43" t="s">
        <v>289</v>
      </c>
      <c r="C23" s="389">
        <v>62.743345109468294</v>
      </c>
      <c r="D23" s="389">
        <v>62.452171087242739</v>
      </c>
      <c r="E23" s="389">
        <v>-0.29117402222555455</v>
      </c>
      <c r="F23" s="415">
        <v>8</v>
      </c>
      <c r="G23" s="48"/>
      <c r="H23" s="252"/>
      <c r="I23" s="137"/>
    </row>
    <row r="24" spans="1:9" ht="15" x14ac:dyDescent="0.25">
      <c r="A24" s="47"/>
      <c r="B24" s="43" t="s">
        <v>271</v>
      </c>
      <c r="C24" s="389">
        <v>61.472777912370148</v>
      </c>
      <c r="D24" s="389">
        <v>62.258391556289418</v>
      </c>
      <c r="E24" s="389">
        <v>0.78561364391926958</v>
      </c>
      <c r="F24" s="415">
        <v>9</v>
      </c>
      <c r="G24" s="48"/>
      <c r="H24" s="252"/>
      <c r="I24" s="137"/>
    </row>
    <row r="25" spans="1:9" ht="15" x14ac:dyDescent="0.25">
      <c r="A25" s="47"/>
      <c r="B25" s="43" t="s">
        <v>272</v>
      </c>
      <c r="C25" s="389">
        <v>63.236860084000469</v>
      </c>
      <c r="D25" s="389">
        <v>61.678639553649141</v>
      </c>
      <c r="E25" s="389">
        <v>-1.5582205303513277</v>
      </c>
      <c r="F25" s="415">
        <v>10</v>
      </c>
      <c r="G25" s="48"/>
      <c r="H25" s="252"/>
      <c r="I25" s="137"/>
    </row>
    <row r="26" spans="1:9" ht="15" x14ac:dyDescent="0.25">
      <c r="A26" s="47"/>
      <c r="B26" s="43" t="s">
        <v>364</v>
      </c>
      <c r="C26" s="389" t="s">
        <v>367</v>
      </c>
      <c r="D26" s="389">
        <v>61.557079467527231</v>
      </c>
      <c r="E26" s="389" t="s">
        <v>367</v>
      </c>
      <c r="F26" s="415">
        <v>11</v>
      </c>
      <c r="G26" s="48"/>
      <c r="H26" s="252"/>
      <c r="I26" s="137"/>
    </row>
    <row r="27" spans="1:9" ht="15" x14ac:dyDescent="0.25">
      <c r="A27" s="47"/>
      <c r="B27" s="43" t="s">
        <v>259</v>
      </c>
      <c r="C27" s="389">
        <v>62.642524903129136</v>
      </c>
      <c r="D27" s="389">
        <v>60.698673652455625</v>
      </c>
      <c r="E27" s="389">
        <v>-1.9438512506735108</v>
      </c>
      <c r="F27" s="415">
        <v>12</v>
      </c>
      <c r="G27" s="48"/>
      <c r="H27" s="252"/>
      <c r="I27" s="137"/>
    </row>
    <row r="28" spans="1:9" ht="15" x14ac:dyDescent="0.25">
      <c r="A28" s="47"/>
      <c r="B28" s="43" t="s">
        <v>265</v>
      </c>
      <c r="C28" s="389">
        <v>60.799454126114028</v>
      </c>
      <c r="D28" s="389">
        <v>59.971973979449785</v>
      </c>
      <c r="E28" s="389">
        <v>-0.82748014666424297</v>
      </c>
      <c r="F28" s="415">
        <v>13</v>
      </c>
      <c r="G28" s="48"/>
      <c r="H28" s="252"/>
      <c r="I28" s="137"/>
    </row>
    <row r="29" spans="1:9" ht="15" x14ac:dyDescent="0.25">
      <c r="A29" s="47"/>
      <c r="B29" s="43" t="s">
        <v>260</v>
      </c>
      <c r="C29" s="389">
        <v>60.130993197600461</v>
      </c>
      <c r="D29" s="389">
        <v>59.904605875313933</v>
      </c>
      <c r="E29" s="389">
        <v>-0.22638732228652714</v>
      </c>
      <c r="F29" s="415">
        <v>14</v>
      </c>
      <c r="G29" s="48"/>
      <c r="H29" s="252"/>
      <c r="I29" s="137"/>
    </row>
    <row r="30" spans="1:9" ht="15" x14ac:dyDescent="0.25">
      <c r="A30" s="47"/>
      <c r="B30" s="43" t="s">
        <v>275</v>
      </c>
      <c r="C30" s="389">
        <v>58.96930955777804</v>
      </c>
      <c r="D30" s="389">
        <v>59.775630900041101</v>
      </c>
      <c r="E30" s="389">
        <v>0.80632134226306107</v>
      </c>
      <c r="F30" s="415">
        <v>15</v>
      </c>
      <c r="G30" s="48"/>
      <c r="H30" s="252"/>
      <c r="I30" s="137"/>
    </row>
    <row r="31" spans="1:9" ht="15" x14ac:dyDescent="0.25">
      <c r="A31" s="47"/>
      <c r="B31" s="43" t="s">
        <v>267</v>
      </c>
      <c r="C31" s="389">
        <v>60.323591788870715</v>
      </c>
      <c r="D31" s="389">
        <v>59.141643316579483</v>
      </c>
      <c r="E31" s="389">
        <v>-1.1819484722912321</v>
      </c>
      <c r="F31" s="415">
        <v>16</v>
      </c>
      <c r="G31" s="48"/>
      <c r="H31" s="252"/>
      <c r="I31" s="137"/>
    </row>
    <row r="32" spans="1:9" ht="15" x14ac:dyDescent="0.25">
      <c r="A32" s="47"/>
      <c r="B32" s="43" t="s">
        <v>274</v>
      </c>
      <c r="C32" s="389">
        <v>54.739130545314893</v>
      </c>
      <c r="D32" s="389">
        <v>58.811066971544776</v>
      </c>
      <c r="E32" s="389">
        <v>4.0719364262298825</v>
      </c>
      <c r="F32" s="415">
        <v>17</v>
      </c>
      <c r="G32" s="48"/>
      <c r="H32" s="252"/>
      <c r="I32" s="137"/>
    </row>
    <row r="33" spans="1:11" ht="15" x14ac:dyDescent="0.25">
      <c r="A33" s="47"/>
      <c r="B33" s="43" t="s">
        <v>362</v>
      </c>
      <c r="C33" s="389" t="s">
        <v>367</v>
      </c>
      <c r="D33" s="389">
        <v>58.383594692400486</v>
      </c>
      <c r="E33" s="389" t="s">
        <v>367</v>
      </c>
      <c r="F33" s="415">
        <v>18</v>
      </c>
      <c r="G33" s="48"/>
      <c r="H33" s="252"/>
      <c r="I33" s="137"/>
    </row>
    <row r="34" spans="1:11" ht="15" x14ac:dyDescent="0.25">
      <c r="A34" s="47"/>
      <c r="B34" s="43" t="s">
        <v>264</v>
      </c>
      <c r="C34" s="389">
        <v>58.820795891057934</v>
      </c>
      <c r="D34" s="389">
        <v>58.299976640913201</v>
      </c>
      <c r="E34" s="389">
        <v>-0.52081925014473285</v>
      </c>
      <c r="F34" s="415">
        <v>19</v>
      </c>
      <c r="G34" s="48"/>
      <c r="H34" s="252"/>
      <c r="I34" s="137"/>
    </row>
    <row r="35" spans="1:11" ht="15" x14ac:dyDescent="0.25">
      <c r="A35" s="47"/>
      <c r="B35" s="43" t="s">
        <v>366</v>
      </c>
      <c r="C35" s="389" t="s">
        <v>367</v>
      </c>
      <c r="D35" s="389">
        <v>57.957957957957959</v>
      </c>
      <c r="E35" s="389" t="s">
        <v>367</v>
      </c>
      <c r="F35" s="415">
        <v>20</v>
      </c>
      <c r="G35" s="48"/>
      <c r="H35" s="252"/>
      <c r="I35" s="137"/>
    </row>
    <row r="36" spans="1:11" ht="15" x14ac:dyDescent="0.25">
      <c r="A36" s="47"/>
      <c r="B36" s="43" t="s">
        <v>279</v>
      </c>
      <c r="C36" s="389">
        <v>59.03445021783962</v>
      </c>
      <c r="D36" s="389">
        <v>57.792303661700494</v>
      </c>
      <c r="E36" s="389">
        <v>-1.2421465561391258</v>
      </c>
      <c r="F36" s="415">
        <v>21</v>
      </c>
      <c r="G36" s="48"/>
      <c r="H36" s="252"/>
      <c r="I36" s="137"/>
    </row>
    <row r="37" spans="1:11" ht="15" x14ac:dyDescent="0.25">
      <c r="A37" s="47"/>
      <c r="B37" s="43" t="s">
        <v>363</v>
      </c>
      <c r="C37" s="389" t="s">
        <v>367</v>
      </c>
      <c r="D37" s="389">
        <v>56.066847928122435</v>
      </c>
      <c r="E37" s="389" t="s">
        <v>367</v>
      </c>
      <c r="F37" s="415">
        <v>22</v>
      </c>
      <c r="G37" s="48"/>
      <c r="H37" s="252"/>
      <c r="I37" s="137"/>
    </row>
    <row r="38" spans="1:11" ht="15" x14ac:dyDescent="0.25">
      <c r="A38" s="47"/>
      <c r="B38" s="43" t="s">
        <v>361</v>
      </c>
      <c r="C38" s="389" t="s">
        <v>367</v>
      </c>
      <c r="D38" s="389">
        <v>56.062234784681806</v>
      </c>
      <c r="E38" s="389" t="s">
        <v>367</v>
      </c>
      <c r="F38" s="415">
        <v>23</v>
      </c>
      <c r="G38" s="48"/>
      <c r="H38" s="252"/>
      <c r="I38" s="137"/>
    </row>
    <row r="39" spans="1:11" ht="15" x14ac:dyDescent="0.25">
      <c r="A39" s="47"/>
      <c r="B39" s="43" t="s">
        <v>287</v>
      </c>
      <c r="C39" s="389">
        <v>59.450064122567902</v>
      </c>
      <c r="D39" s="389">
        <v>55.438363821394276</v>
      </c>
      <c r="E39" s="389">
        <v>-4.0117003011736259</v>
      </c>
      <c r="F39" s="415">
        <v>24</v>
      </c>
      <c r="G39" s="48"/>
      <c r="H39" s="252"/>
      <c r="I39" s="137"/>
    </row>
    <row r="40" spans="1:11" ht="15" x14ac:dyDescent="0.25">
      <c r="A40" s="47"/>
      <c r="B40" s="43" t="s">
        <v>365</v>
      </c>
      <c r="C40" s="389" t="s">
        <v>367</v>
      </c>
      <c r="D40" s="389">
        <v>51.980598221503641</v>
      </c>
      <c r="E40" s="389" t="s">
        <v>367</v>
      </c>
      <c r="F40" s="415">
        <v>25</v>
      </c>
      <c r="G40" s="48"/>
      <c r="H40" s="252"/>
      <c r="I40" s="137"/>
    </row>
    <row r="41" spans="1:11" ht="15" x14ac:dyDescent="0.25">
      <c r="A41" s="47"/>
      <c r="B41" s="43" t="s">
        <v>266</v>
      </c>
      <c r="C41" s="389">
        <v>51.41615165176492</v>
      </c>
      <c r="D41" s="389">
        <v>49.84845775091808</v>
      </c>
      <c r="E41" s="389">
        <v>-1.5676939008468409</v>
      </c>
      <c r="F41" s="415">
        <v>26</v>
      </c>
      <c r="G41" s="48"/>
      <c r="H41" s="252"/>
      <c r="I41" s="137"/>
    </row>
    <row r="42" spans="1:11" ht="15" x14ac:dyDescent="0.2">
      <c r="A42" s="47"/>
      <c r="B42" s="83"/>
      <c r="C42" s="322"/>
      <c r="D42" s="322"/>
      <c r="E42" s="243"/>
      <c r="F42" s="323"/>
      <c r="G42" s="48"/>
      <c r="H42" s="252"/>
      <c r="I42" s="137"/>
      <c r="K42" s="43"/>
    </row>
    <row r="43" spans="1:11" ht="15" x14ac:dyDescent="0.2">
      <c r="A43" s="47"/>
      <c r="B43" s="80" t="s">
        <v>280</v>
      </c>
      <c r="C43" s="243"/>
      <c r="D43" s="243"/>
      <c r="E43" s="243"/>
      <c r="F43" s="323"/>
      <c r="G43" s="48"/>
      <c r="H43" s="252"/>
      <c r="I43" s="137"/>
      <c r="K43" s="43"/>
    </row>
    <row r="44" spans="1:11" ht="15" x14ac:dyDescent="0.2">
      <c r="A44" s="47"/>
      <c r="B44" s="387" t="s">
        <v>261</v>
      </c>
      <c r="C44" s="69">
        <v>63.161365840315433</v>
      </c>
      <c r="D44" s="69">
        <v>65.290358042789506</v>
      </c>
      <c r="E44" s="71">
        <v>2.1289922024740733</v>
      </c>
      <c r="F44" s="42">
        <v>1</v>
      </c>
      <c r="G44" s="48"/>
      <c r="H44" s="252"/>
      <c r="I44" s="137"/>
    </row>
    <row r="45" spans="1:11" ht="15" x14ac:dyDescent="0.2">
      <c r="A45" s="47"/>
      <c r="B45" s="314" t="s">
        <v>268</v>
      </c>
      <c r="C45" s="316">
        <v>53.905835640812995</v>
      </c>
      <c r="D45" s="316">
        <v>59.784903932909508</v>
      </c>
      <c r="E45" s="71">
        <v>5.8790682920965125</v>
      </c>
      <c r="F45" s="317">
        <v>2</v>
      </c>
      <c r="G45" s="48"/>
      <c r="H45" s="252"/>
      <c r="I45" s="137"/>
    </row>
    <row r="46" spans="1:11" ht="15" x14ac:dyDescent="0.2">
      <c r="A46" s="47"/>
      <c r="B46" s="314" t="s">
        <v>277</v>
      </c>
      <c r="C46" s="69">
        <v>59.721073626755249</v>
      </c>
      <c r="D46" s="69">
        <v>56.637747365567215</v>
      </c>
      <c r="E46" s="71">
        <v>-3.0833262611880343</v>
      </c>
      <c r="F46" s="42">
        <v>3</v>
      </c>
      <c r="G46" s="48"/>
      <c r="H46" s="252"/>
      <c r="I46" s="137"/>
    </row>
    <row r="47" spans="1:11" ht="15" x14ac:dyDescent="0.2">
      <c r="A47" s="47"/>
      <c r="B47" s="314" t="s">
        <v>270</v>
      </c>
      <c r="C47" s="69">
        <v>56.451689297323128</v>
      </c>
      <c r="D47" s="69">
        <v>56.028208210139908</v>
      </c>
      <c r="E47" s="71">
        <v>-0.42348108718321953</v>
      </c>
      <c r="F47" s="317">
        <v>4</v>
      </c>
      <c r="G47" s="48"/>
      <c r="H47" s="252"/>
      <c r="I47" s="137"/>
    </row>
    <row r="48" spans="1:11" ht="15" x14ac:dyDescent="0.2">
      <c r="A48" s="47"/>
      <c r="B48" s="318" t="s">
        <v>282</v>
      </c>
      <c r="C48" s="69">
        <v>54.958234319319324</v>
      </c>
      <c r="D48" s="69">
        <v>55.047448994303736</v>
      </c>
      <c r="E48" s="71">
        <v>8.9214674984411602E-2</v>
      </c>
      <c r="F48" s="42">
        <v>5</v>
      </c>
      <c r="G48" s="48"/>
      <c r="H48" s="252"/>
      <c r="I48" s="137"/>
    </row>
    <row r="49" spans="1:9" ht="15" x14ac:dyDescent="0.2">
      <c r="A49" s="47"/>
      <c r="B49" s="313" t="s">
        <v>269</v>
      </c>
      <c r="C49" s="70">
        <v>52.689229240233985</v>
      </c>
      <c r="D49" s="70">
        <v>54.478475640526426</v>
      </c>
      <c r="E49" s="70">
        <v>1.7892464002924413</v>
      </c>
      <c r="F49" s="526">
        <v>6</v>
      </c>
      <c r="G49" s="48"/>
      <c r="H49" s="252"/>
      <c r="I49" s="137"/>
    </row>
    <row r="50" spans="1:9" ht="15" x14ac:dyDescent="0.2">
      <c r="A50" s="47"/>
      <c r="B50" s="318" t="s">
        <v>283</v>
      </c>
      <c r="C50" s="69">
        <v>51.190934051863856</v>
      </c>
      <c r="D50" s="69">
        <v>53.589598643301294</v>
      </c>
      <c r="E50" s="71">
        <v>2.3986645914374378</v>
      </c>
      <c r="F50" s="42">
        <v>7</v>
      </c>
      <c r="G50" s="48"/>
      <c r="H50" s="252"/>
      <c r="I50" s="137"/>
    </row>
    <row r="51" spans="1:9" ht="15" x14ac:dyDescent="0.2">
      <c r="A51" s="47"/>
      <c r="B51" s="314" t="s">
        <v>278</v>
      </c>
      <c r="C51" s="71">
        <v>49.965346398898326</v>
      </c>
      <c r="D51" s="71">
        <v>53.528246965829084</v>
      </c>
      <c r="E51" s="71">
        <v>3.5629005669307574</v>
      </c>
      <c r="F51" s="317">
        <v>8</v>
      </c>
      <c r="G51" s="48"/>
      <c r="H51" s="252"/>
      <c r="I51" s="137"/>
    </row>
    <row r="52" spans="1:9" ht="15" x14ac:dyDescent="0.2">
      <c r="A52" s="47"/>
      <c r="B52" s="318" t="s">
        <v>285</v>
      </c>
      <c r="C52" s="69">
        <v>46.532443796944619</v>
      </c>
      <c r="D52" s="69">
        <v>52.689352360043905</v>
      </c>
      <c r="E52" s="71">
        <v>6.1569085630992859</v>
      </c>
      <c r="F52" s="42">
        <v>9</v>
      </c>
      <c r="G52" s="48"/>
      <c r="H52" s="252"/>
      <c r="I52" s="137"/>
    </row>
    <row r="53" spans="1:9" ht="15" x14ac:dyDescent="0.2">
      <c r="A53" s="47"/>
      <c r="B53" s="314" t="s">
        <v>273</v>
      </c>
      <c r="C53" s="71">
        <v>53.844051698851139</v>
      </c>
      <c r="D53" s="71">
        <v>52.481727462718993</v>
      </c>
      <c r="E53" s="71">
        <v>-1.3623242361321459</v>
      </c>
      <c r="F53" s="317">
        <v>10</v>
      </c>
      <c r="G53" s="48"/>
      <c r="H53" s="252"/>
      <c r="I53" s="137"/>
    </row>
    <row r="54" spans="1:9" ht="15" x14ac:dyDescent="0.2">
      <c r="A54" s="47"/>
      <c r="B54" s="318" t="s">
        <v>290</v>
      </c>
      <c r="C54" s="69">
        <v>50.010363547351524</v>
      </c>
      <c r="D54" s="69">
        <v>50.886075949367097</v>
      </c>
      <c r="E54" s="71">
        <v>0.87571240201557288</v>
      </c>
      <c r="F54" s="42">
        <v>11</v>
      </c>
      <c r="G54" s="48"/>
      <c r="H54" s="252"/>
      <c r="I54" s="137"/>
    </row>
    <row r="55" spans="1:9" x14ac:dyDescent="0.2">
      <c r="A55" s="47"/>
      <c r="B55" s="43"/>
      <c r="C55" s="43"/>
      <c r="D55" s="43"/>
      <c r="E55" s="43"/>
      <c r="F55" s="43"/>
      <c r="G55" s="48"/>
    </row>
    <row r="56" spans="1:9" x14ac:dyDescent="0.2">
      <c r="A56" s="65" t="s">
        <v>75</v>
      </c>
      <c r="B56" s="43"/>
      <c r="C56" s="43"/>
      <c r="D56" s="43"/>
      <c r="E56" s="43"/>
      <c r="F56" s="43"/>
      <c r="G56" s="48"/>
    </row>
    <row r="57" spans="1:9" x14ac:dyDescent="0.2">
      <c r="A57" s="12" t="s">
        <v>134</v>
      </c>
      <c r="B57" s="183"/>
      <c r="C57" s="50"/>
      <c r="D57" s="50"/>
      <c r="E57" s="50"/>
      <c r="F57" s="50"/>
      <c r="G57" s="51"/>
    </row>
  </sheetData>
  <sortState ref="B44:F54">
    <sortCondition descending="1" ref="D44:D54"/>
  </sortState>
  <mergeCells count="4">
    <mergeCell ref="E12:E13"/>
    <mergeCell ref="F12:F13"/>
    <mergeCell ref="B9:F9"/>
    <mergeCell ref="B10:F10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6</oddFooter>
  </headerFooter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M56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7109375" style="13" customWidth="1"/>
    <col min="3" max="3" width="21.140625" style="13" customWidth="1"/>
    <col min="4" max="4" width="26" style="13" customWidth="1"/>
    <col min="5" max="5" width="21.5703125" style="13" customWidth="1"/>
    <col min="6" max="6" width="26.42578125" style="13" customWidth="1"/>
    <col min="7" max="7" width="24.85546875" style="13" customWidth="1"/>
    <col min="8" max="8" width="1.85546875" style="13" customWidth="1"/>
    <col min="9" max="16384" width="11.42578125" style="13"/>
  </cols>
  <sheetData>
    <row r="1" spans="1:13" x14ac:dyDescent="0.2">
      <c r="A1" s="44"/>
      <c r="B1" s="45"/>
      <c r="C1" s="45"/>
      <c r="D1" s="45"/>
      <c r="E1" s="45"/>
      <c r="F1" s="45"/>
      <c r="G1" s="45"/>
      <c r="H1" s="46"/>
    </row>
    <row r="2" spans="1:13" x14ac:dyDescent="0.2">
      <c r="A2" s="47"/>
      <c r="B2" s="43"/>
      <c r="C2" s="43"/>
      <c r="D2" s="43"/>
      <c r="E2" s="43"/>
      <c r="F2" s="43"/>
      <c r="G2" s="43"/>
      <c r="H2" s="48"/>
    </row>
    <row r="3" spans="1:13" x14ac:dyDescent="0.2">
      <c r="A3" s="47"/>
      <c r="B3" s="43"/>
      <c r="C3" s="43"/>
      <c r="D3" s="43"/>
      <c r="E3" s="43"/>
      <c r="F3" s="43"/>
      <c r="G3" s="43"/>
      <c r="H3" s="48"/>
    </row>
    <row r="4" spans="1:13" x14ac:dyDescent="0.2">
      <c r="A4" s="47"/>
      <c r="B4" s="43"/>
      <c r="C4" s="43"/>
      <c r="D4" s="43"/>
      <c r="E4" s="43"/>
      <c r="F4" s="43"/>
      <c r="G4" s="43"/>
      <c r="H4" s="48"/>
    </row>
    <row r="5" spans="1:13" ht="15.75" x14ac:dyDescent="0.25">
      <c r="A5" s="47"/>
      <c r="B5" s="43"/>
      <c r="C5" s="43"/>
      <c r="D5" s="43"/>
      <c r="E5" s="43"/>
      <c r="F5" s="43"/>
      <c r="G5" s="43"/>
      <c r="H5" s="48"/>
      <c r="M5" s="177"/>
    </row>
    <row r="6" spans="1:13" x14ac:dyDescent="0.2">
      <c r="A6" s="47"/>
      <c r="B6" s="43"/>
      <c r="C6" s="43"/>
      <c r="D6" s="43"/>
      <c r="E6" s="43"/>
      <c r="F6" s="43"/>
      <c r="G6" s="43"/>
      <c r="H6" s="48"/>
    </row>
    <row r="7" spans="1:13" x14ac:dyDescent="0.2">
      <c r="A7" s="47"/>
      <c r="B7" s="43"/>
      <c r="C7" s="43"/>
      <c r="D7" s="43"/>
      <c r="E7" s="43"/>
      <c r="F7" s="43"/>
      <c r="G7" s="43"/>
      <c r="H7" s="48"/>
    </row>
    <row r="8" spans="1:13" ht="15" x14ac:dyDescent="0.25">
      <c r="A8" s="47"/>
      <c r="B8" s="58"/>
      <c r="H8" s="48"/>
    </row>
    <row r="9" spans="1:13" ht="18.75" customHeight="1" x14ac:dyDescent="0.25">
      <c r="A9" s="47"/>
      <c r="B9" s="580" t="s">
        <v>359</v>
      </c>
      <c r="C9" s="580"/>
      <c r="D9" s="580"/>
      <c r="E9" s="580"/>
      <c r="F9" s="580"/>
      <c r="G9" s="580"/>
      <c r="H9" s="48"/>
    </row>
    <row r="10" spans="1:13" ht="19.5" customHeight="1" x14ac:dyDescent="0.25">
      <c r="A10" s="47"/>
      <c r="B10" s="580" t="s">
        <v>144</v>
      </c>
      <c r="C10" s="580"/>
      <c r="D10" s="580"/>
      <c r="E10" s="580"/>
      <c r="F10" s="580"/>
      <c r="G10" s="580"/>
      <c r="H10" s="48"/>
    </row>
    <row r="11" spans="1:13" ht="19.5" customHeight="1" x14ac:dyDescent="0.2">
      <c r="A11" s="47"/>
      <c r="B11" s="43"/>
      <c r="C11" s="584" t="s">
        <v>196</v>
      </c>
      <c r="D11" s="593" t="s">
        <v>197</v>
      </c>
      <c r="E11" s="575" t="s">
        <v>198</v>
      </c>
      <c r="F11" s="575" t="s">
        <v>199</v>
      </c>
      <c r="G11" s="575" t="s">
        <v>200</v>
      </c>
      <c r="H11" s="48"/>
    </row>
    <row r="12" spans="1:13" ht="45" customHeight="1" x14ac:dyDescent="0.2">
      <c r="A12" s="47"/>
      <c r="B12" s="43"/>
      <c r="C12" s="602"/>
      <c r="D12" s="602"/>
      <c r="E12" s="587"/>
      <c r="F12" s="587"/>
      <c r="G12" s="587"/>
      <c r="H12" s="48"/>
    </row>
    <row r="13" spans="1:13" ht="16.899999999999999" customHeight="1" x14ac:dyDescent="0.2">
      <c r="A13" s="47"/>
      <c r="B13" s="43"/>
      <c r="C13" s="49"/>
      <c r="D13" s="49"/>
      <c r="E13" s="49"/>
      <c r="F13" s="49"/>
      <c r="H13" s="48"/>
    </row>
    <row r="14" spans="1:13" ht="15" x14ac:dyDescent="0.25">
      <c r="A14" s="47"/>
      <c r="B14" s="57" t="s">
        <v>281</v>
      </c>
      <c r="C14" s="49"/>
      <c r="D14" s="49"/>
      <c r="E14" s="49"/>
      <c r="F14" s="49"/>
      <c r="H14" s="48"/>
    </row>
    <row r="15" spans="1:13" x14ac:dyDescent="0.2">
      <c r="A15" s="47"/>
      <c r="B15" s="83" t="s">
        <v>258</v>
      </c>
      <c r="C15" s="536">
        <v>225825.610232201</v>
      </c>
      <c r="D15" s="536">
        <v>19136.371706464717</v>
      </c>
      <c r="E15" s="536">
        <v>43455.030975839494</v>
      </c>
      <c r="F15" s="536">
        <v>39076.991010235681</v>
      </c>
      <c r="G15" s="536">
        <v>119690.07486461793</v>
      </c>
      <c r="H15" s="48"/>
    </row>
    <row r="16" spans="1:13" x14ac:dyDescent="0.2">
      <c r="A16" s="47"/>
      <c r="B16" s="83" t="s">
        <v>259</v>
      </c>
      <c r="C16" s="414">
        <v>282754.17159915244</v>
      </c>
      <c r="D16" s="414">
        <v>66182.09179752192</v>
      </c>
      <c r="E16" s="414">
        <v>107441.05867333691</v>
      </c>
      <c r="F16" s="414">
        <v>128169.03344842477</v>
      </c>
      <c r="G16" s="414">
        <v>112498.04500357129</v>
      </c>
      <c r="H16" s="48"/>
    </row>
    <row r="17" spans="1:8" x14ac:dyDescent="0.2">
      <c r="A17" s="47"/>
      <c r="B17" s="83" t="s">
        <v>260</v>
      </c>
      <c r="C17" s="414">
        <v>319345.73997769813</v>
      </c>
      <c r="D17" s="414">
        <v>204431.20647602325</v>
      </c>
      <c r="E17" s="414">
        <v>117196.69145937602</v>
      </c>
      <c r="F17" s="414">
        <v>86235.555226908371</v>
      </c>
      <c r="G17" s="414">
        <v>222447.90978496091</v>
      </c>
      <c r="H17" s="48"/>
    </row>
    <row r="18" spans="1:8" x14ac:dyDescent="0.2">
      <c r="A18" s="47"/>
      <c r="B18" s="83" t="s">
        <v>361</v>
      </c>
      <c r="C18" s="414">
        <v>315333.96219765558</v>
      </c>
      <c r="D18" s="414">
        <v>45962.796524732054</v>
      </c>
      <c r="E18" s="414">
        <v>70024.030309967173</v>
      </c>
      <c r="F18" s="414">
        <v>68671.595496361275</v>
      </c>
      <c r="G18" s="414">
        <v>218478.7612650861</v>
      </c>
      <c r="H18" s="48"/>
    </row>
    <row r="19" spans="1:8" x14ac:dyDescent="0.2">
      <c r="A19" s="47"/>
      <c r="B19" s="83" t="s">
        <v>262</v>
      </c>
      <c r="C19" s="414">
        <v>352127.51150305342</v>
      </c>
      <c r="D19" s="414">
        <v>49160.120167352899</v>
      </c>
      <c r="E19" s="414">
        <v>97965.973161369373</v>
      </c>
      <c r="F19" s="414">
        <v>94235.626903035532</v>
      </c>
      <c r="G19" s="414">
        <v>144884.7145045014</v>
      </c>
      <c r="H19" s="48"/>
    </row>
    <row r="20" spans="1:8" x14ac:dyDescent="0.2">
      <c r="A20" s="47"/>
      <c r="B20" s="83" t="s">
        <v>263</v>
      </c>
      <c r="C20" s="414">
        <v>251856.47759785614</v>
      </c>
      <c r="D20" s="414">
        <v>23457.569556420152</v>
      </c>
      <c r="E20" s="414">
        <v>37135.265649162102</v>
      </c>
      <c r="F20" s="414">
        <v>182490.17863971027</v>
      </c>
      <c r="G20" s="414">
        <v>175887.0458174478</v>
      </c>
      <c r="H20" s="48"/>
    </row>
    <row r="21" spans="1:8" x14ac:dyDescent="0.2">
      <c r="A21" s="47"/>
      <c r="B21" s="83" t="s">
        <v>264</v>
      </c>
      <c r="C21" s="414">
        <v>245471.66344373496</v>
      </c>
      <c r="D21" s="414">
        <v>30678.290914204172</v>
      </c>
      <c r="E21" s="414">
        <v>78894.372085080133</v>
      </c>
      <c r="F21" s="414">
        <v>218935.14234553816</v>
      </c>
      <c r="G21" s="414">
        <v>224194.09045759507</v>
      </c>
      <c r="H21" s="48"/>
    </row>
    <row r="22" spans="1:8" x14ac:dyDescent="0.2">
      <c r="A22" s="47"/>
      <c r="B22" s="83" t="s">
        <v>265</v>
      </c>
      <c r="C22" s="414">
        <v>227566.80703257796</v>
      </c>
      <c r="D22" s="414">
        <v>86242.109775654913</v>
      </c>
      <c r="E22" s="414">
        <v>66932.864466255181</v>
      </c>
      <c r="F22" s="414">
        <v>135000</v>
      </c>
      <c r="G22" s="414">
        <v>165467.56544906521</v>
      </c>
      <c r="H22" s="48"/>
    </row>
    <row r="23" spans="1:8" x14ac:dyDescent="0.2">
      <c r="A23" s="47"/>
      <c r="B23" s="83" t="s">
        <v>266</v>
      </c>
      <c r="C23" s="414">
        <v>205550.98524620777</v>
      </c>
      <c r="D23" s="414">
        <v>46593.309324358299</v>
      </c>
      <c r="E23" s="414">
        <v>25361.364828190224</v>
      </c>
      <c r="F23" s="414">
        <v>113909.30853131719</v>
      </c>
      <c r="G23" s="414">
        <v>134620.45032571559</v>
      </c>
      <c r="H23" s="48"/>
    </row>
    <row r="24" spans="1:8" x14ac:dyDescent="0.2">
      <c r="A24" s="47"/>
      <c r="B24" s="83" t="s">
        <v>267</v>
      </c>
      <c r="C24" s="414">
        <v>278107.71701847756</v>
      </c>
      <c r="D24" s="414">
        <v>74302.660163508321</v>
      </c>
      <c r="E24" s="414">
        <v>57272.113854342468</v>
      </c>
      <c r="F24" s="414">
        <v>88981.008608586388</v>
      </c>
      <c r="G24" s="414">
        <v>130933.87993538144</v>
      </c>
      <c r="H24" s="48"/>
    </row>
    <row r="25" spans="1:8" x14ac:dyDescent="0.2">
      <c r="A25" s="47"/>
      <c r="B25" s="83" t="s">
        <v>362</v>
      </c>
      <c r="C25" s="414">
        <v>317056.8720379147</v>
      </c>
      <c r="D25" s="414">
        <v>68857.142857142855</v>
      </c>
      <c r="E25" s="414">
        <v>95540.540540540547</v>
      </c>
      <c r="F25" s="414">
        <v>208750</v>
      </c>
      <c r="G25" s="414">
        <v>160937.5</v>
      </c>
      <c r="H25" s="48"/>
    </row>
    <row r="26" spans="1:8" x14ac:dyDescent="0.2">
      <c r="A26" s="47"/>
      <c r="B26" s="83" t="s">
        <v>284</v>
      </c>
      <c r="C26" s="414">
        <v>396109.45605457615</v>
      </c>
      <c r="D26" s="414">
        <v>76223.636448876161</v>
      </c>
      <c r="E26" s="414">
        <v>117441.87192129041</v>
      </c>
      <c r="F26" s="414">
        <v>95678.708636869356</v>
      </c>
      <c r="G26" s="414">
        <v>241747.47480233089</v>
      </c>
      <c r="H26" s="48"/>
    </row>
    <row r="27" spans="1:8" x14ac:dyDescent="0.2">
      <c r="A27" s="47"/>
      <c r="B27" s="83" t="s">
        <v>271</v>
      </c>
      <c r="C27" s="414">
        <v>268552.34149348573</v>
      </c>
      <c r="D27" s="414">
        <v>35381.223746601718</v>
      </c>
      <c r="E27" s="414">
        <v>58676.093625970985</v>
      </c>
      <c r="F27" s="414">
        <v>365351.50835489889</v>
      </c>
      <c r="G27" s="414">
        <v>139526.69539495243</v>
      </c>
      <c r="H27" s="48"/>
    </row>
    <row r="28" spans="1:8" x14ac:dyDescent="0.2">
      <c r="A28" s="47"/>
      <c r="B28" s="83" t="s">
        <v>272</v>
      </c>
      <c r="C28" s="414">
        <v>225635.55927778521</v>
      </c>
      <c r="D28" s="414">
        <v>40914.454306653744</v>
      </c>
      <c r="E28" s="414">
        <v>50926.984928610407</v>
      </c>
      <c r="F28" s="414">
        <v>147928.64731123575</v>
      </c>
      <c r="G28" s="414">
        <v>172672.8417554753</v>
      </c>
      <c r="H28" s="48"/>
    </row>
    <row r="29" spans="1:8" x14ac:dyDescent="0.2">
      <c r="A29" s="47"/>
      <c r="B29" s="83" t="s">
        <v>363</v>
      </c>
      <c r="C29" s="414">
        <v>314271.70324124995</v>
      </c>
      <c r="D29" s="414">
        <v>70876.884253396696</v>
      </c>
      <c r="E29" s="414">
        <v>103723.95731375321</v>
      </c>
      <c r="F29" s="414">
        <v>75942.084945315917</v>
      </c>
      <c r="G29" s="414">
        <v>251094.81095316587</v>
      </c>
      <c r="H29" s="48"/>
    </row>
    <row r="30" spans="1:8" x14ac:dyDescent="0.2">
      <c r="A30" s="47"/>
      <c r="B30" s="83" t="s">
        <v>364</v>
      </c>
      <c r="C30" s="414">
        <v>324532.80839895015</v>
      </c>
      <c r="D30" s="414">
        <v>56864.406779661018</v>
      </c>
      <c r="E30" s="414">
        <v>66942.307692307688</v>
      </c>
      <c r="F30" s="414">
        <v>271636.36363636365</v>
      </c>
      <c r="G30" s="414">
        <v>202194.02985074627</v>
      </c>
      <c r="H30" s="48"/>
    </row>
    <row r="31" spans="1:8" x14ac:dyDescent="0.2">
      <c r="A31" s="47"/>
      <c r="B31" s="83" t="s">
        <v>274</v>
      </c>
      <c r="C31" s="414">
        <v>274834.82359601639</v>
      </c>
      <c r="D31" s="414">
        <v>33768.88932402269</v>
      </c>
      <c r="E31" s="414">
        <v>95114.098672010543</v>
      </c>
      <c r="F31" s="414">
        <v>66811.283179567414</v>
      </c>
      <c r="G31" s="414">
        <v>204863.39283223319</v>
      </c>
      <c r="H31" s="48"/>
    </row>
    <row r="32" spans="1:8" x14ac:dyDescent="0.2">
      <c r="A32" s="47"/>
      <c r="B32" s="83" t="s">
        <v>275</v>
      </c>
      <c r="C32" s="414">
        <v>225126.89606515152</v>
      </c>
      <c r="D32" s="414">
        <v>55591.517943517953</v>
      </c>
      <c r="E32" s="414">
        <v>26018.855454327739</v>
      </c>
      <c r="F32" s="414">
        <v>398944.14287367056</v>
      </c>
      <c r="G32" s="414">
        <v>193797.55553185075</v>
      </c>
      <c r="H32" s="48"/>
    </row>
    <row r="33" spans="1:11" x14ac:dyDescent="0.2">
      <c r="A33" s="47"/>
      <c r="B33" s="83" t="s">
        <v>276</v>
      </c>
      <c r="C33" s="414">
        <v>294953.8028185711</v>
      </c>
      <c r="D33" s="414">
        <v>31416.035721311786</v>
      </c>
      <c r="E33" s="414">
        <v>66839.21156847669</v>
      </c>
      <c r="F33" s="414">
        <v>81202.681373111714</v>
      </c>
      <c r="G33" s="414">
        <v>136777.59221088601</v>
      </c>
      <c r="H33" s="48"/>
    </row>
    <row r="34" spans="1:11" x14ac:dyDescent="0.2">
      <c r="A34" s="47"/>
      <c r="B34" s="83" t="s">
        <v>286</v>
      </c>
      <c r="C34" s="414">
        <v>258764.98385190283</v>
      </c>
      <c r="D34" s="414">
        <v>23390.368878439334</v>
      </c>
      <c r="E34" s="414">
        <v>39301.27168416827</v>
      </c>
      <c r="F34" s="414">
        <v>103544.3335960909</v>
      </c>
      <c r="G34" s="414">
        <v>124447.22285754998</v>
      </c>
      <c r="H34" s="48"/>
    </row>
    <row r="35" spans="1:11" x14ac:dyDescent="0.2">
      <c r="A35" s="47"/>
      <c r="B35" s="83" t="s">
        <v>365</v>
      </c>
      <c r="C35" s="414">
        <v>294355.07246376813</v>
      </c>
      <c r="D35" s="414">
        <v>58000</v>
      </c>
      <c r="E35" s="414">
        <v>61058.823529411762</v>
      </c>
      <c r="F35" s="414">
        <v>45000</v>
      </c>
      <c r="G35" s="414">
        <v>144088.88888888888</v>
      </c>
      <c r="H35" s="48"/>
    </row>
    <row r="36" spans="1:11" x14ac:dyDescent="0.2">
      <c r="A36" s="47"/>
      <c r="B36" s="83" t="s">
        <v>287</v>
      </c>
      <c r="C36" s="414">
        <v>213575.48876263507</v>
      </c>
      <c r="D36" s="414">
        <v>137804.63475432171</v>
      </c>
      <c r="E36" s="414">
        <v>173779.83420003322</v>
      </c>
      <c r="F36" s="414">
        <v>20000</v>
      </c>
      <c r="G36" s="414">
        <v>364766.8077531301</v>
      </c>
      <c r="H36" s="48"/>
    </row>
    <row r="37" spans="1:11" x14ac:dyDescent="0.2">
      <c r="A37" s="47"/>
      <c r="B37" s="83" t="s">
        <v>366</v>
      </c>
      <c r="C37" s="414">
        <v>250064.10256410256</v>
      </c>
      <c r="D37" s="414">
        <v>23333.333333333332</v>
      </c>
      <c r="E37" s="414">
        <v>25000</v>
      </c>
      <c r="F37" s="414">
        <v>80000</v>
      </c>
      <c r="G37" s="414">
        <v>140000</v>
      </c>
      <c r="H37" s="48"/>
    </row>
    <row r="38" spans="1:11" x14ac:dyDescent="0.2">
      <c r="A38" s="47"/>
      <c r="B38" s="83" t="s">
        <v>288</v>
      </c>
      <c r="C38" s="468">
        <v>347677.56189180096</v>
      </c>
      <c r="D38" s="468">
        <v>44038.957863099327</v>
      </c>
      <c r="E38" s="468">
        <v>144943.79607476364</v>
      </c>
      <c r="F38" s="468">
        <v>122491.02335256228</v>
      </c>
      <c r="G38" s="468">
        <v>110236.39495993718</v>
      </c>
      <c r="H38" s="48"/>
    </row>
    <row r="39" spans="1:11" x14ac:dyDescent="0.2">
      <c r="A39" s="47"/>
      <c r="B39" s="84" t="s">
        <v>289</v>
      </c>
      <c r="C39" s="468">
        <v>317205.56352390669</v>
      </c>
      <c r="D39" s="468">
        <v>46405.383984455853</v>
      </c>
      <c r="E39" s="468">
        <v>77198.409855909573</v>
      </c>
      <c r="F39" s="468">
        <v>45048.866413968353</v>
      </c>
      <c r="G39" s="468">
        <v>292858.55979986285</v>
      </c>
      <c r="H39" s="48"/>
      <c r="J39" s="94"/>
      <c r="K39" s="94"/>
    </row>
    <row r="40" spans="1:11" x14ac:dyDescent="0.2">
      <c r="A40" s="47"/>
      <c r="B40" s="83" t="s">
        <v>279</v>
      </c>
      <c r="C40" s="468">
        <v>266807.93799103762</v>
      </c>
      <c r="D40" s="468">
        <v>60585.255949818027</v>
      </c>
      <c r="E40" s="468">
        <v>167588.32313166201</v>
      </c>
      <c r="F40" s="468">
        <v>50712.61210928826</v>
      </c>
      <c r="G40" s="468">
        <v>372652.81090915122</v>
      </c>
      <c r="H40" s="48"/>
      <c r="J40" s="94"/>
      <c r="K40" s="94"/>
    </row>
    <row r="41" spans="1:11" x14ac:dyDescent="0.2">
      <c r="A41" s="47"/>
      <c r="B41" s="83"/>
      <c r="C41" s="352"/>
      <c r="D41" s="352"/>
      <c r="E41" s="258"/>
      <c r="F41" s="258"/>
      <c r="G41" s="362"/>
      <c r="H41" s="48"/>
      <c r="J41" s="94"/>
      <c r="K41" s="94"/>
    </row>
    <row r="42" spans="1:11" ht="15" x14ac:dyDescent="0.2">
      <c r="A42" s="47"/>
      <c r="B42" s="80" t="s">
        <v>280</v>
      </c>
      <c r="C42" s="352"/>
      <c r="D42" s="352"/>
      <c r="E42" s="258"/>
      <c r="F42" s="258"/>
      <c r="G42" s="362"/>
      <c r="H42" s="48"/>
      <c r="J42" s="94"/>
      <c r="K42" s="94"/>
    </row>
    <row r="43" spans="1:11" x14ac:dyDescent="0.2">
      <c r="A43" s="47"/>
      <c r="B43" s="82" t="s">
        <v>282</v>
      </c>
      <c r="C43" s="217">
        <v>264720.87597250403</v>
      </c>
      <c r="D43" s="217">
        <v>56305.497470762471</v>
      </c>
      <c r="E43" s="218">
        <v>80574.523976688011</v>
      </c>
      <c r="F43" s="218">
        <v>200000.00000000003</v>
      </c>
      <c r="G43" s="235">
        <v>458891.12806057115</v>
      </c>
      <c r="H43" s="48"/>
      <c r="J43" s="94"/>
      <c r="K43" s="94"/>
    </row>
    <row r="44" spans="1:11" x14ac:dyDescent="0.2">
      <c r="A44" s="47"/>
      <c r="B44" s="82" t="s">
        <v>261</v>
      </c>
      <c r="C44" s="217">
        <v>299077.84945821651</v>
      </c>
      <c r="D44" s="217">
        <v>34659.348631508663</v>
      </c>
      <c r="E44" s="218">
        <v>44777.435410050573</v>
      </c>
      <c r="F44" s="218">
        <v>79901.21324568626</v>
      </c>
      <c r="G44" s="235">
        <v>139995.88581822591</v>
      </c>
      <c r="H44" s="48"/>
      <c r="J44" s="94"/>
      <c r="K44" s="94"/>
    </row>
    <row r="45" spans="1:11" x14ac:dyDescent="0.2">
      <c r="A45" s="47"/>
      <c r="B45" s="81" t="s">
        <v>283</v>
      </c>
      <c r="C45" s="217">
        <v>303963.41463414632</v>
      </c>
      <c r="D45" s="217">
        <v>33473.684210526313</v>
      </c>
      <c r="E45" s="218">
        <v>72689.655172413797</v>
      </c>
      <c r="F45" s="218">
        <v>75000</v>
      </c>
      <c r="G45" s="235">
        <v>161450.98039215687</v>
      </c>
      <c r="H45" s="48"/>
      <c r="J45" s="94"/>
      <c r="K45" s="94"/>
    </row>
    <row r="46" spans="1:11" x14ac:dyDescent="0.2">
      <c r="A46" s="47"/>
      <c r="B46" s="82" t="s">
        <v>268</v>
      </c>
      <c r="C46" s="217">
        <v>211461.61340005446</v>
      </c>
      <c r="D46" s="217">
        <v>49889.564597548051</v>
      </c>
      <c r="E46" s="218">
        <v>55125.852909586079</v>
      </c>
      <c r="F46" s="218">
        <v>97246.841194711087</v>
      </c>
      <c r="G46" s="235">
        <v>134131.53157602643</v>
      </c>
      <c r="H46" s="48"/>
      <c r="J46" s="94"/>
      <c r="K46" s="94"/>
    </row>
    <row r="47" spans="1:11" ht="15" x14ac:dyDescent="0.2">
      <c r="A47" s="47"/>
      <c r="B47" s="100" t="s">
        <v>269</v>
      </c>
      <c r="C47" s="215">
        <v>236427.77151799217</v>
      </c>
      <c r="D47" s="215">
        <v>25641.355926176631</v>
      </c>
      <c r="E47" s="216">
        <v>54133.012115600075</v>
      </c>
      <c r="F47" s="216">
        <v>57242.895822674116</v>
      </c>
      <c r="G47" s="567">
        <v>190411.43923222087</v>
      </c>
      <c r="H47" s="48"/>
      <c r="J47" s="94"/>
      <c r="K47" s="94"/>
    </row>
    <row r="48" spans="1:11" x14ac:dyDescent="0.2">
      <c r="A48" s="47"/>
      <c r="B48" s="82" t="s">
        <v>270</v>
      </c>
      <c r="C48" s="217">
        <v>242879.23125255681</v>
      </c>
      <c r="D48" s="217">
        <v>94006.966744411038</v>
      </c>
      <c r="E48" s="218">
        <v>89151.750491821513</v>
      </c>
      <c r="F48" s="218">
        <v>159558.70021549548</v>
      </c>
      <c r="G48" s="235">
        <v>124638.91877187749</v>
      </c>
      <c r="H48" s="48"/>
      <c r="J48" s="94"/>
      <c r="K48" s="94"/>
    </row>
    <row r="49" spans="1:11" x14ac:dyDescent="0.2">
      <c r="A49" s="47"/>
      <c r="B49" s="82" t="s">
        <v>285</v>
      </c>
      <c r="C49" s="217">
        <v>246960.96096096095</v>
      </c>
      <c r="D49" s="217">
        <v>39357.73333333333</v>
      </c>
      <c r="E49" s="218">
        <v>67558.823529411762</v>
      </c>
      <c r="F49" s="218">
        <v>80586.956521739135</v>
      </c>
      <c r="G49" s="235">
        <v>183126.4367816092</v>
      </c>
      <c r="H49" s="48"/>
      <c r="J49" s="94"/>
      <c r="K49" s="94"/>
    </row>
    <row r="50" spans="1:11" x14ac:dyDescent="0.2">
      <c r="A50" s="47"/>
      <c r="B50" s="82" t="s">
        <v>273</v>
      </c>
      <c r="C50" s="217">
        <v>267826.26790666085</v>
      </c>
      <c r="D50" s="217">
        <v>44117.680961675178</v>
      </c>
      <c r="E50" s="218">
        <v>64376.308491841999</v>
      </c>
      <c r="F50" s="218">
        <v>67303.286671556809</v>
      </c>
      <c r="G50" s="235">
        <v>158939.91723594803</v>
      </c>
      <c r="H50" s="48"/>
      <c r="J50" s="94"/>
      <c r="K50" s="94"/>
    </row>
    <row r="51" spans="1:11" x14ac:dyDescent="0.2">
      <c r="A51" s="47"/>
      <c r="B51" s="82" t="s">
        <v>290</v>
      </c>
      <c r="C51" s="217">
        <v>259752.21238938053</v>
      </c>
      <c r="D51" s="217">
        <v>20652.17391304348</v>
      </c>
      <c r="E51" s="218">
        <v>112857.14285714286</v>
      </c>
      <c r="F51" s="218">
        <v>90769.230769230766</v>
      </c>
      <c r="G51" s="235">
        <v>248086.95652173914</v>
      </c>
      <c r="H51" s="48"/>
      <c r="J51" s="94"/>
      <c r="K51" s="94"/>
    </row>
    <row r="52" spans="1:11" x14ac:dyDescent="0.2">
      <c r="A52" s="47"/>
      <c r="B52" s="82" t="s">
        <v>277</v>
      </c>
      <c r="C52" s="217">
        <v>259649.18275123622</v>
      </c>
      <c r="D52" s="217">
        <v>66091.862208986335</v>
      </c>
      <c r="E52" s="218">
        <v>55956.838335556589</v>
      </c>
      <c r="F52" s="218">
        <v>113412.41453423517</v>
      </c>
      <c r="G52" s="235">
        <v>137342.88073741074</v>
      </c>
      <c r="H52" s="48"/>
      <c r="J52" s="94"/>
      <c r="K52" s="94"/>
    </row>
    <row r="53" spans="1:11" x14ac:dyDescent="0.2">
      <c r="A53" s="47"/>
      <c r="B53" s="82" t="s">
        <v>278</v>
      </c>
      <c r="C53" s="217">
        <v>328217.42473502387</v>
      </c>
      <c r="D53" s="217">
        <v>62807.65365228468</v>
      </c>
      <c r="E53" s="218">
        <v>97696.504057862476</v>
      </c>
      <c r="F53" s="218">
        <v>40000</v>
      </c>
      <c r="G53" s="235">
        <v>185576.19278753101</v>
      </c>
      <c r="H53" s="48"/>
      <c r="J53" s="94"/>
      <c r="K53" s="94"/>
    </row>
    <row r="54" spans="1:11" x14ac:dyDescent="0.2">
      <c r="A54" s="47"/>
      <c r="B54" s="43"/>
      <c r="C54" s="43"/>
      <c r="D54" s="43"/>
      <c r="E54" s="43"/>
      <c r="F54" s="43"/>
      <c r="G54" s="43"/>
      <c r="H54" s="48"/>
      <c r="J54" s="94"/>
      <c r="K54" s="94"/>
    </row>
    <row r="55" spans="1:11" x14ac:dyDescent="0.2">
      <c r="A55" s="65"/>
      <c r="B55" s="43"/>
      <c r="C55" s="43"/>
      <c r="D55" s="43"/>
      <c r="E55" s="43"/>
      <c r="F55" s="43"/>
      <c r="G55" s="43"/>
      <c r="H55" s="48"/>
    </row>
    <row r="56" spans="1:11" x14ac:dyDescent="0.2">
      <c r="A56" s="188" t="s">
        <v>137</v>
      </c>
      <c r="B56" s="189"/>
      <c r="C56" s="189"/>
      <c r="D56" s="189"/>
      <c r="E56" s="50"/>
      <c r="F56" s="50"/>
      <c r="G56" s="50"/>
      <c r="H56" s="51"/>
    </row>
  </sheetData>
  <sortState ref="B15:G40">
    <sortCondition ref="B15:B40"/>
  </sortState>
  <mergeCells count="7">
    <mergeCell ref="B9:G9"/>
    <mergeCell ref="B10:G10"/>
    <mergeCell ref="E11:E12"/>
    <mergeCell ref="G11:G12"/>
    <mergeCell ref="C11:C12"/>
    <mergeCell ref="D11:D12"/>
    <mergeCell ref="F11:F12"/>
  </mergeCells>
  <pageMargins left="0.70866141732283472" right="0.70866141732283472" top="0.74803149606299213" bottom="0.74803149606299213" header="0.31496062992125984" footer="0.31496062992125984"/>
  <pageSetup scale="63" orientation="portrait" horizontalDpi="4294967294" r:id="rId1"/>
  <headerFooter>
    <oddFooter>&amp;CPágina 27</oddFooter>
  </headerFooter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R56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42578125" style="13" customWidth="1"/>
    <col min="3" max="3" width="12.42578125" style="13" customWidth="1"/>
    <col min="4" max="4" width="20.5703125" style="13" customWidth="1"/>
    <col min="5" max="5" width="18.140625" style="13" customWidth="1"/>
    <col min="6" max="6" width="13.5703125" style="13" customWidth="1"/>
    <col min="7" max="7" width="14.5703125" style="13" customWidth="1"/>
    <col min="8" max="8" width="15.140625" style="13" customWidth="1"/>
    <col min="9" max="9" width="15.42578125" style="13" customWidth="1"/>
    <col min="10" max="10" width="15.7109375" style="13" customWidth="1"/>
    <col min="11" max="12" width="13.5703125" style="13" customWidth="1"/>
    <col min="13" max="13" width="1.85546875" style="13" customWidth="1"/>
    <col min="14" max="16384" width="11.42578125" style="13"/>
  </cols>
  <sheetData>
    <row r="1" spans="1:18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6"/>
    </row>
    <row r="2" spans="1:18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8"/>
    </row>
    <row r="3" spans="1:18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8"/>
    </row>
    <row r="4" spans="1:18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8"/>
    </row>
    <row r="5" spans="1:18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8"/>
      <c r="R5" s="177"/>
    </row>
    <row r="6" spans="1:18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8"/>
    </row>
    <row r="7" spans="1:18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8"/>
    </row>
    <row r="8" spans="1:18" ht="15" x14ac:dyDescent="0.25">
      <c r="A8" s="47"/>
      <c r="B8" s="58"/>
      <c r="C8" s="580" t="s">
        <v>360</v>
      </c>
      <c r="D8" s="580"/>
      <c r="E8" s="580"/>
      <c r="F8" s="580"/>
      <c r="G8" s="580"/>
      <c r="H8" s="580"/>
      <c r="I8" s="580"/>
      <c r="J8" s="580"/>
      <c r="K8" s="580"/>
      <c r="L8" s="580"/>
      <c r="M8" s="48"/>
    </row>
    <row r="9" spans="1:18" ht="15" x14ac:dyDescent="0.25">
      <c r="A9" s="47"/>
      <c r="C9" s="581" t="s">
        <v>144</v>
      </c>
      <c r="D9" s="581"/>
      <c r="E9" s="581"/>
      <c r="F9" s="581"/>
      <c r="G9" s="581"/>
      <c r="H9" s="581"/>
      <c r="I9" s="581"/>
      <c r="J9" s="581"/>
      <c r="K9" s="581"/>
      <c r="L9" s="581"/>
      <c r="M9" s="48"/>
    </row>
    <row r="10" spans="1:18" ht="14.45" customHeight="1" x14ac:dyDescent="0.25">
      <c r="A10" s="47"/>
      <c r="B10" s="234"/>
      <c r="C10" s="615" t="s">
        <v>201</v>
      </c>
      <c r="D10" s="619" t="s">
        <v>202</v>
      </c>
      <c r="E10" s="617" t="s">
        <v>203</v>
      </c>
      <c r="F10" s="617" t="s">
        <v>204</v>
      </c>
      <c r="G10" s="617" t="s">
        <v>205</v>
      </c>
      <c r="H10" s="617" t="s">
        <v>206</v>
      </c>
      <c r="I10" s="617" t="s">
        <v>207</v>
      </c>
      <c r="J10" s="617" t="s">
        <v>208</v>
      </c>
      <c r="K10" s="617" t="s">
        <v>209</v>
      </c>
      <c r="L10" s="617" t="s">
        <v>210</v>
      </c>
      <c r="M10" s="48"/>
    </row>
    <row r="11" spans="1:18" ht="15" customHeight="1" x14ac:dyDescent="0.2">
      <c r="A11" s="47"/>
      <c r="B11" s="43"/>
      <c r="C11" s="615"/>
      <c r="D11" s="619"/>
      <c r="E11" s="617"/>
      <c r="F11" s="617"/>
      <c r="G11" s="617"/>
      <c r="H11" s="617"/>
      <c r="I11" s="617"/>
      <c r="J11" s="617"/>
      <c r="K11" s="617"/>
      <c r="L11" s="617"/>
      <c r="M11" s="48"/>
    </row>
    <row r="12" spans="1:18" ht="73.150000000000006" customHeight="1" x14ac:dyDescent="0.2">
      <c r="A12" s="47"/>
      <c r="B12" s="43"/>
      <c r="C12" s="616"/>
      <c r="D12" s="616"/>
      <c r="E12" s="618"/>
      <c r="F12" s="618"/>
      <c r="G12" s="618"/>
      <c r="H12" s="618"/>
      <c r="I12" s="618"/>
      <c r="J12" s="618"/>
      <c r="K12" s="618"/>
      <c r="L12" s="618"/>
      <c r="M12" s="48"/>
    </row>
    <row r="13" spans="1:18" x14ac:dyDescent="0.2">
      <c r="A13" s="47"/>
      <c r="B13" s="43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8"/>
    </row>
    <row r="14" spans="1:18" ht="15" x14ac:dyDescent="0.25">
      <c r="A14" s="47"/>
      <c r="B14" s="57" t="s">
        <v>281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8"/>
    </row>
    <row r="15" spans="1:18" x14ac:dyDescent="0.2">
      <c r="A15" s="47"/>
      <c r="B15" s="83" t="s">
        <v>258</v>
      </c>
      <c r="C15" s="536">
        <v>1068687.9768229143</v>
      </c>
      <c r="D15" s="536">
        <v>1070177.7361723713</v>
      </c>
      <c r="E15" s="536">
        <v>159854.25097702979</v>
      </c>
      <c r="F15" s="536">
        <v>909356.01428383053</v>
      </c>
      <c r="G15" s="536">
        <v>17341215.723167967</v>
      </c>
      <c r="H15" s="536">
        <v>167615.74207874353</v>
      </c>
      <c r="I15" s="536">
        <v>829705.99557563826</v>
      </c>
      <c r="J15" s="536">
        <v>150000</v>
      </c>
      <c r="K15" s="536">
        <v>229076.92070377513</v>
      </c>
      <c r="L15" s="536">
        <v>83408.803891619085</v>
      </c>
      <c r="M15" s="48"/>
    </row>
    <row r="16" spans="1:18" x14ac:dyDescent="0.2">
      <c r="A16" s="47"/>
      <c r="B16" s="83" t="s">
        <v>259</v>
      </c>
      <c r="C16" s="414">
        <v>1179811.1108361518</v>
      </c>
      <c r="D16" s="414">
        <v>974311.69762926875</v>
      </c>
      <c r="E16" s="414">
        <v>207099.60360871453</v>
      </c>
      <c r="F16" s="414">
        <v>645357.01336457313</v>
      </c>
      <c r="G16" s="414">
        <v>21451602.540575881</v>
      </c>
      <c r="H16" s="414">
        <v>493462.31227986544</v>
      </c>
      <c r="I16" s="414">
        <v>825144.91377303866</v>
      </c>
      <c r="J16" s="414">
        <v>790671.24035540607</v>
      </c>
      <c r="K16" s="414">
        <v>419255.81347919162</v>
      </c>
      <c r="L16" s="414">
        <v>118484.94438856169</v>
      </c>
      <c r="M16" s="48"/>
    </row>
    <row r="17" spans="1:13" x14ac:dyDescent="0.2">
      <c r="A17" s="47"/>
      <c r="B17" s="83" t="s">
        <v>260</v>
      </c>
      <c r="C17" s="414">
        <v>90798.670902975602</v>
      </c>
      <c r="D17" s="414">
        <v>76389.682182946737</v>
      </c>
      <c r="E17" s="414">
        <v>10824.339753816215</v>
      </c>
      <c r="F17" s="414">
        <v>1209225.9326919122</v>
      </c>
      <c r="G17" s="414">
        <v>738404.92822402483</v>
      </c>
      <c r="H17" s="414">
        <v>511557.1587867912</v>
      </c>
      <c r="I17" s="414">
        <v>55060.537079857495</v>
      </c>
      <c r="J17" s="414">
        <v>833840.81828884885</v>
      </c>
      <c r="K17" s="414">
        <v>15994.698777413039</v>
      </c>
      <c r="L17" s="414">
        <v>4067.0047466369365</v>
      </c>
      <c r="M17" s="48"/>
    </row>
    <row r="18" spans="1:13" x14ac:dyDescent="0.2">
      <c r="A18" s="47"/>
      <c r="B18" s="83" t="s">
        <v>361</v>
      </c>
      <c r="C18" s="414">
        <v>95953.994733694577</v>
      </c>
      <c r="D18" s="414">
        <v>83621.786556965395</v>
      </c>
      <c r="E18" s="414">
        <v>18403.315361077581</v>
      </c>
      <c r="F18" s="414">
        <v>20090.262727566234</v>
      </c>
      <c r="G18" s="414">
        <v>320744.49061200186</v>
      </c>
      <c r="H18" s="414">
        <v>3315.564393933982</v>
      </c>
      <c r="I18" s="414">
        <v>162291.50975370244</v>
      </c>
      <c r="J18" s="520">
        <v>0</v>
      </c>
      <c r="K18" s="414">
        <v>15389.064770510093</v>
      </c>
      <c r="L18" s="414">
        <v>7185.3801730439818</v>
      </c>
      <c r="M18" s="48"/>
    </row>
    <row r="19" spans="1:13" x14ac:dyDescent="0.2">
      <c r="A19" s="47"/>
      <c r="B19" s="83" t="s">
        <v>262</v>
      </c>
      <c r="C19" s="414">
        <v>232186.61471189687</v>
      </c>
      <c r="D19" s="414">
        <v>168602.23175706516</v>
      </c>
      <c r="E19" s="414">
        <v>23524.802345158689</v>
      </c>
      <c r="F19" s="414">
        <v>66360.838864434118</v>
      </c>
      <c r="G19" s="414">
        <v>2662877.447522054</v>
      </c>
      <c r="H19" s="414">
        <v>22728.576983210161</v>
      </c>
      <c r="I19" s="414">
        <v>353451.74419991294</v>
      </c>
      <c r="J19" s="414">
        <v>785355.65525102138</v>
      </c>
      <c r="K19" s="414">
        <v>59996.428943866522</v>
      </c>
      <c r="L19" s="414">
        <v>21884.815970002302</v>
      </c>
      <c r="M19" s="48"/>
    </row>
    <row r="20" spans="1:13" x14ac:dyDescent="0.2">
      <c r="A20" s="47"/>
      <c r="B20" s="83" t="s">
        <v>263</v>
      </c>
      <c r="C20" s="414">
        <v>67261.509740392954</v>
      </c>
      <c r="D20" s="414">
        <v>50269.839985988765</v>
      </c>
      <c r="E20" s="414">
        <v>4228.2273850084657</v>
      </c>
      <c r="F20" s="414">
        <v>5670.9976741461242</v>
      </c>
      <c r="G20" s="414">
        <v>23852.628027743096</v>
      </c>
      <c r="H20" s="414">
        <v>1443.3576237018087</v>
      </c>
      <c r="I20" s="414">
        <v>15546.503354902476</v>
      </c>
      <c r="J20" s="414">
        <v>1300000</v>
      </c>
      <c r="K20" s="414">
        <v>9060.80876213794</v>
      </c>
      <c r="L20" s="414">
        <v>2348.9035057493716</v>
      </c>
      <c r="M20" s="48"/>
    </row>
    <row r="21" spans="1:13" x14ac:dyDescent="0.2">
      <c r="A21" s="47"/>
      <c r="B21" s="83" t="s">
        <v>264</v>
      </c>
      <c r="C21" s="414">
        <v>63822.634272384559</v>
      </c>
      <c r="D21" s="414">
        <v>82502.102275712838</v>
      </c>
      <c r="E21" s="414">
        <v>2841.4883030358342</v>
      </c>
      <c r="F21" s="414">
        <v>4530.8162834278128</v>
      </c>
      <c r="G21" s="414">
        <v>39138.252394276096</v>
      </c>
      <c r="H21" s="414">
        <v>1291.5402572101402</v>
      </c>
      <c r="I21" s="414">
        <v>13865.300953225695</v>
      </c>
      <c r="J21" s="414">
        <v>535070.6292515432</v>
      </c>
      <c r="K21" s="414">
        <v>10842.081516016297</v>
      </c>
      <c r="L21" s="414">
        <v>8550.6562279026784</v>
      </c>
      <c r="M21" s="48"/>
    </row>
    <row r="22" spans="1:13" x14ac:dyDescent="0.2">
      <c r="A22" s="47"/>
      <c r="B22" s="83" t="s">
        <v>265</v>
      </c>
      <c r="C22" s="414">
        <v>22124.97762667296</v>
      </c>
      <c r="D22" s="414">
        <v>34241.63293969394</v>
      </c>
      <c r="E22" s="414">
        <v>5511.854153547949</v>
      </c>
      <c r="F22" s="414">
        <v>1256.9277225160472</v>
      </c>
      <c r="G22" s="414">
        <v>31078.76404469398</v>
      </c>
      <c r="H22" s="414">
        <v>157.59441206341589</v>
      </c>
      <c r="I22" s="414">
        <v>3106.4048840778746</v>
      </c>
      <c r="J22" s="414">
        <v>380000</v>
      </c>
      <c r="K22" s="414">
        <v>4042.700979394242</v>
      </c>
      <c r="L22" s="414">
        <v>838.10361033360141</v>
      </c>
      <c r="M22" s="48"/>
    </row>
    <row r="23" spans="1:13" x14ac:dyDescent="0.2">
      <c r="A23" s="47"/>
      <c r="B23" s="83" t="s">
        <v>266</v>
      </c>
      <c r="C23" s="414">
        <v>29164.730903869713</v>
      </c>
      <c r="D23" s="414">
        <v>25892.353867611098</v>
      </c>
      <c r="E23" s="414">
        <v>7270.7140118369653</v>
      </c>
      <c r="F23" s="414">
        <v>6342.5347502483783</v>
      </c>
      <c r="G23" s="414">
        <v>139494.50465044819</v>
      </c>
      <c r="H23" s="414">
        <v>617.96444345651184</v>
      </c>
      <c r="I23" s="414">
        <v>26742.332608083794</v>
      </c>
      <c r="J23" s="414">
        <v>700000</v>
      </c>
      <c r="K23" s="414">
        <v>11910.341851949554</v>
      </c>
      <c r="L23" s="414">
        <v>2930.2645393162948</v>
      </c>
      <c r="M23" s="48"/>
    </row>
    <row r="24" spans="1:13" x14ac:dyDescent="0.2">
      <c r="A24" s="47"/>
      <c r="B24" s="83" t="s">
        <v>267</v>
      </c>
      <c r="C24" s="414">
        <v>103408.65142485322</v>
      </c>
      <c r="D24" s="414">
        <v>67581.552241194076</v>
      </c>
      <c r="E24" s="414">
        <v>2580.5913317552549</v>
      </c>
      <c r="F24" s="414">
        <v>7770.9283593827431</v>
      </c>
      <c r="G24" s="414">
        <v>547345.41265530651</v>
      </c>
      <c r="H24" s="414">
        <v>1791.035192302478</v>
      </c>
      <c r="I24" s="414">
        <v>34039.668296044176</v>
      </c>
      <c r="J24" s="414">
        <v>668896.02569968475</v>
      </c>
      <c r="K24" s="414">
        <v>17809.343834370196</v>
      </c>
      <c r="L24" s="414">
        <v>4154.1557397164916</v>
      </c>
      <c r="M24" s="48"/>
    </row>
    <row r="25" spans="1:13" x14ac:dyDescent="0.2">
      <c r="A25" s="47"/>
      <c r="B25" s="83" t="s">
        <v>362</v>
      </c>
      <c r="C25" s="414">
        <v>130135.33834586466</v>
      </c>
      <c r="D25" s="414">
        <v>68125.109774436089</v>
      </c>
      <c r="E25" s="414">
        <v>9879.6992481203015</v>
      </c>
      <c r="F25" s="414">
        <v>16105.263157894737</v>
      </c>
      <c r="G25" s="414">
        <v>315563.90977443609</v>
      </c>
      <c r="H25" s="414">
        <v>5860.1503759398493</v>
      </c>
      <c r="I25" s="414">
        <v>168809.32030075189</v>
      </c>
      <c r="J25" s="414">
        <v>4962.4060150375935</v>
      </c>
      <c r="K25" s="414">
        <v>46538.494736842105</v>
      </c>
      <c r="L25" s="414">
        <v>9012.1789473684203</v>
      </c>
      <c r="M25" s="48"/>
    </row>
    <row r="26" spans="1:13" x14ac:dyDescent="0.2">
      <c r="A26" s="47"/>
      <c r="B26" s="83" t="s">
        <v>284</v>
      </c>
      <c r="C26" s="414">
        <v>153962.70864434779</v>
      </c>
      <c r="D26" s="414">
        <v>120351.12092893261</v>
      </c>
      <c r="E26" s="414">
        <v>24987.372914217067</v>
      </c>
      <c r="F26" s="414">
        <v>54546.457773381444</v>
      </c>
      <c r="G26" s="414">
        <v>1046907.479178992</v>
      </c>
      <c r="H26" s="414">
        <v>15059.806477277591</v>
      </c>
      <c r="I26" s="414">
        <v>320852.89360210329</v>
      </c>
      <c r="J26" s="414">
        <v>10079.156590084956</v>
      </c>
      <c r="K26" s="414">
        <v>50243.141637268469</v>
      </c>
      <c r="L26" s="414">
        <v>14889.001506043813</v>
      </c>
      <c r="M26" s="48"/>
    </row>
    <row r="27" spans="1:13" x14ac:dyDescent="0.2">
      <c r="A27" s="47"/>
      <c r="B27" s="83" t="s">
        <v>271</v>
      </c>
      <c r="C27" s="414">
        <v>83572.838781515442</v>
      </c>
      <c r="D27" s="414">
        <v>52598.063786150153</v>
      </c>
      <c r="E27" s="414">
        <v>9468.8815443111689</v>
      </c>
      <c r="F27" s="414">
        <v>9669.0065248095252</v>
      </c>
      <c r="G27" s="414">
        <v>299575.23711925838</v>
      </c>
      <c r="H27" s="414">
        <v>2074.4699597743925</v>
      </c>
      <c r="I27" s="414">
        <v>67829.479468688267</v>
      </c>
      <c r="J27" s="414">
        <v>6168.3174428717912</v>
      </c>
      <c r="K27" s="414">
        <v>10447.734345862929</v>
      </c>
      <c r="L27" s="414">
        <v>4838.5665686649618</v>
      </c>
      <c r="M27" s="48"/>
    </row>
    <row r="28" spans="1:13" x14ac:dyDescent="0.2">
      <c r="A28" s="47"/>
      <c r="B28" s="83" t="s">
        <v>272</v>
      </c>
      <c r="C28" s="414">
        <v>80166.545703789408</v>
      </c>
      <c r="D28" s="414">
        <v>103951.80681403255</v>
      </c>
      <c r="E28" s="414">
        <v>7671.4063249413193</v>
      </c>
      <c r="F28" s="414">
        <v>8332.1274932605229</v>
      </c>
      <c r="G28" s="414">
        <v>60673.780391198008</v>
      </c>
      <c r="H28" s="414">
        <v>1778.7495353471018</v>
      </c>
      <c r="I28" s="414">
        <v>34789.183224021966</v>
      </c>
      <c r="J28" s="414">
        <v>51.694850552458533</v>
      </c>
      <c r="K28" s="414">
        <v>12275.514078336902</v>
      </c>
      <c r="L28" s="414">
        <v>2675.411127103529</v>
      </c>
      <c r="M28" s="48"/>
    </row>
    <row r="29" spans="1:13" x14ac:dyDescent="0.2">
      <c r="A29" s="47"/>
      <c r="B29" s="83" t="s">
        <v>363</v>
      </c>
      <c r="C29" s="414">
        <v>57499.415519528753</v>
      </c>
      <c r="D29" s="414">
        <v>41510.435217808037</v>
      </c>
      <c r="E29" s="414">
        <v>4060.132307664423</v>
      </c>
      <c r="F29" s="414">
        <v>4439.6616081855027</v>
      </c>
      <c r="G29" s="414">
        <v>67194.21526195218</v>
      </c>
      <c r="H29" s="414">
        <v>2136.1803844503265</v>
      </c>
      <c r="I29" s="414">
        <v>28995.142440803476</v>
      </c>
      <c r="J29" s="414">
        <v>5606.2175381860206</v>
      </c>
      <c r="K29" s="414">
        <v>25924.086810708832</v>
      </c>
      <c r="L29" s="414">
        <v>3067.2514660364423</v>
      </c>
      <c r="M29" s="48"/>
    </row>
    <row r="30" spans="1:13" x14ac:dyDescent="0.2">
      <c r="A30" s="47"/>
      <c r="B30" s="83" t="s">
        <v>364</v>
      </c>
      <c r="C30" s="414">
        <v>98177.215189873416</v>
      </c>
      <c r="D30" s="414">
        <v>44525.527426160341</v>
      </c>
      <c r="E30" s="414">
        <v>5931.4345991561186</v>
      </c>
      <c r="F30" s="414">
        <v>11793.248945147679</v>
      </c>
      <c r="G30" s="414">
        <v>254219.40928270042</v>
      </c>
      <c r="H30" s="414">
        <v>959.91561181434599</v>
      </c>
      <c r="I30" s="414">
        <v>107299.57805907173</v>
      </c>
      <c r="J30" s="414">
        <v>1962.0253164556962</v>
      </c>
      <c r="K30" s="414">
        <v>27856.540084388187</v>
      </c>
      <c r="L30" s="414">
        <v>5049.5780590717295</v>
      </c>
      <c r="M30" s="48"/>
    </row>
    <row r="31" spans="1:13" x14ac:dyDescent="0.2">
      <c r="A31" s="47"/>
      <c r="B31" s="83" t="s">
        <v>274</v>
      </c>
      <c r="C31" s="414">
        <v>124363.71036182366</v>
      </c>
      <c r="D31" s="414">
        <v>122748.30233700947</v>
      </c>
      <c r="E31" s="414">
        <v>11900.135635618093</v>
      </c>
      <c r="F31" s="414">
        <v>14486.350667337669</v>
      </c>
      <c r="G31" s="414">
        <v>452285.08564091584</v>
      </c>
      <c r="H31" s="414">
        <v>2058.3314770516372</v>
      </c>
      <c r="I31" s="414">
        <v>113801.00186710105</v>
      </c>
      <c r="J31" s="414">
        <v>4674.6155683708803</v>
      </c>
      <c r="K31" s="414">
        <v>23964.109054281325</v>
      </c>
      <c r="L31" s="414">
        <v>5209.3608770618393</v>
      </c>
      <c r="M31" s="48"/>
    </row>
    <row r="32" spans="1:13" x14ac:dyDescent="0.2">
      <c r="A32" s="47"/>
      <c r="B32" s="83" t="s">
        <v>275</v>
      </c>
      <c r="C32" s="414">
        <v>13443.496384830973</v>
      </c>
      <c r="D32" s="414">
        <v>31003.980870171261</v>
      </c>
      <c r="E32" s="414">
        <v>287.74096115878314</v>
      </c>
      <c r="F32" s="414">
        <v>1380.1253458780191</v>
      </c>
      <c r="G32" s="414">
        <v>100067.19357358133</v>
      </c>
      <c r="H32" s="414">
        <v>363.72614950725585</v>
      </c>
      <c r="I32" s="414">
        <v>27594.279201033314</v>
      </c>
      <c r="J32" s="414">
        <v>2610.0188935538254</v>
      </c>
      <c r="K32" s="414">
        <v>2908.8145136954249</v>
      </c>
      <c r="L32" s="414">
        <v>1200.9730758177598</v>
      </c>
      <c r="M32" s="48"/>
    </row>
    <row r="33" spans="1:16" x14ac:dyDescent="0.2">
      <c r="A33" s="47"/>
      <c r="B33" s="83" t="s">
        <v>276</v>
      </c>
      <c r="C33" s="414">
        <v>189322.1033754824</v>
      </c>
      <c r="D33" s="414">
        <v>104419.89184172351</v>
      </c>
      <c r="E33" s="414">
        <v>9552.1211596945923</v>
      </c>
      <c r="F33" s="414">
        <v>30991.140754121705</v>
      </c>
      <c r="G33" s="414">
        <v>856545.22028551821</v>
      </c>
      <c r="H33" s="414">
        <v>5391.8565680180081</v>
      </c>
      <c r="I33" s="414">
        <v>125713.84789695474</v>
      </c>
      <c r="J33" s="414">
        <v>5046.6569913012318</v>
      </c>
      <c r="K33" s="414">
        <v>36998.156143940229</v>
      </c>
      <c r="L33" s="414">
        <v>10493.27983714252</v>
      </c>
      <c r="M33" s="48"/>
    </row>
    <row r="34" spans="1:16" x14ac:dyDescent="0.2">
      <c r="A34" s="47"/>
      <c r="B34" s="83" t="s">
        <v>286</v>
      </c>
      <c r="C34" s="414">
        <v>32305.431103261486</v>
      </c>
      <c r="D34" s="414">
        <v>26946.100507489962</v>
      </c>
      <c r="E34" s="414">
        <v>4523.2229310233661</v>
      </c>
      <c r="F34" s="414">
        <v>4037.0856951536225</v>
      </c>
      <c r="G34" s="414">
        <v>29346.918064365196</v>
      </c>
      <c r="H34" s="414">
        <v>1946.2319599567627</v>
      </c>
      <c r="I34" s="414">
        <v>37413.69521210868</v>
      </c>
      <c r="J34" s="414">
        <v>738.98144495047461</v>
      </c>
      <c r="K34" s="414">
        <v>10829.547264690314</v>
      </c>
      <c r="L34" s="414">
        <v>1854.9258739581637</v>
      </c>
      <c r="M34" s="48"/>
    </row>
    <row r="35" spans="1:16" x14ac:dyDescent="0.2">
      <c r="A35" s="47"/>
      <c r="B35" s="83" t="s">
        <v>365</v>
      </c>
      <c r="C35" s="414">
        <v>69288.53754940712</v>
      </c>
      <c r="D35" s="414">
        <v>36620.553359683792</v>
      </c>
      <c r="E35" s="414">
        <v>7796.442687747036</v>
      </c>
      <c r="F35" s="414">
        <v>790.51383399209487</v>
      </c>
      <c r="G35" s="414">
        <v>52371.541501976288</v>
      </c>
      <c r="H35" s="414">
        <v>355.73122529644269</v>
      </c>
      <c r="I35" s="414">
        <v>34861.660079051384</v>
      </c>
      <c r="J35" s="520">
        <v>0</v>
      </c>
      <c r="K35" s="414">
        <v>31136.363636363636</v>
      </c>
      <c r="L35" s="414">
        <v>3359.683794466403</v>
      </c>
      <c r="M35" s="48"/>
    </row>
    <row r="36" spans="1:16" x14ac:dyDescent="0.2">
      <c r="A36" s="47"/>
      <c r="B36" s="83" t="s">
        <v>287</v>
      </c>
      <c r="C36" s="414">
        <v>1688.4493475073614</v>
      </c>
      <c r="D36" s="414">
        <v>9087.6392438146286</v>
      </c>
      <c r="E36" s="414">
        <v>466.05411561660873</v>
      </c>
      <c r="F36" s="481">
        <v>0</v>
      </c>
      <c r="G36" s="414">
        <v>33063.035191456001</v>
      </c>
      <c r="H36" s="414">
        <v>68.809522805322445</v>
      </c>
      <c r="I36" s="414">
        <v>5413.7988017624848</v>
      </c>
      <c r="J36" s="414">
        <v>1666.7778402776585</v>
      </c>
      <c r="K36" s="414">
        <v>1292.8530071461964</v>
      </c>
      <c r="L36" s="414">
        <v>565.86921834866848</v>
      </c>
      <c r="M36" s="48"/>
    </row>
    <row r="37" spans="1:16" x14ac:dyDescent="0.2">
      <c r="A37" s="47"/>
      <c r="B37" s="83" t="s">
        <v>366</v>
      </c>
      <c r="C37" s="414">
        <v>71959.183673469393</v>
      </c>
      <c r="D37" s="414">
        <v>46285.714285714283</v>
      </c>
      <c r="E37" s="414">
        <v>1844.8979591836735</v>
      </c>
      <c r="F37" s="414">
        <v>6938.7755102040819</v>
      </c>
      <c r="G37" s="414">
        <v>90551.020408163269</v>
      </c>
      <c r="H37" s="414">
        <v>6204.0816326530612</v>
      </c>
      <c r="I37" s="414">
        <v>55714.285714285717</v>
      </c>
      <c r="J37" s="520">
        <v>0</v>
      </c>
      <c r="K37" s="414">
        <v>27510.204081632652</v>
      </c>
      <c r="L37" s="414">
        <v>3489.795918367347</v>
      </c>
      <c r="M37" s="48"/>
    </row>
    <row r="38" spans="1:16" x14ac:dyDescent="0.2">
      <c r="A38" s="47"/>
      <c r="B38" s="83" t="s">
        <v>288</v>
      </c>
      <c r="C38" s="468">
        <v>99221.307704880586</v>
      </c>
      <c r="D38" s="468">
        <v>72933.405153980493</v>
      </c>
      <c r="E38" s="468">
        <v>6179.1557192561731</v>
      </c>
      <c r="F38" s="468">
        <v>23782.063376076934</v>
      </c>
      <c r="G38" s="468">
        <v>613671.92295578436</v>
      </c>
      <c r="H38" s="468">
        <v>10767.974695655797</v>
      </c>
      <c r="I38" s="468">
        <v>127940.07682434257</v>
      </c>
      <c r="J38" s="468">
        <v>2954.0619469867952</v>
      </c>
      <c r="K38" s="468">
        <v>68262.85588497018</v>
      </c>
      <c r="L38" s="468">
        <v>6914.2327988459829</v>
      </c>
      <c r="M38" s="48"/>
      <c r="O38" s="94"/>
      <c r="P38" s="94"/>
    </row>
    <row r="39" spans="1:16" x14ac:dyDescent="0.2">
      <c r="A39" s="47"/>
      <c r="B39" s="84" t="s">
        <v>289</v>
      </c>
      <c r="C39" s="468">
        <v>134290.44969205267</v>
      </c>
      <c r="D39" s="468">
        <v>47160.481045570967</v>
      </c>
      <c r="E39" s="468">
        <v>7486.4395201950219</v>
      </c>
      <c r="F39" s="468">
        <v>9717.0754790111732</v>
      </c>
      <c r="G39" s="468">
        <v>125630.1673759399</v>
      </c>
      <c r="H39" s="468">
        <v>4603.8979323162193</v>
      </c>
      <c r="I39" s="468">
        <v>43703.029321110211</v>
      </c>
      <c r="J39" s="468">
        <v>4127.3377615037116</v>
      </c>
      <c r="K39" s="468">
        <v>27360.834447293393</v>
      </c>
      <c r="L39" s="468">
        <v>4099.5504866051006</v>
      </c>
      <c r="M39" s="48"/>
      <c r="O39" s="94"/>
      <c r="P39" s="94"/>
    </row>
    <row r="40" spans="1:16" x14ac:dyDescent="0.2">
      <c r="A40" s="47"/>
      <c r="B40" s="83" t="s">
        <v>279</v>
      </c>
      <c r="C40" s="468">
        <v>53600.971599402037</v>
      </c>
      <c r="D40" s="468">
        <v>51242.04458375425</v>
      </c>
      <c r="E40" s="468">
        <v>6654.2592260168258</v>
      </c>
      <c r="F40" s="468">
        <v>9138.3366843360345</v>
      </c>
      <c r="G40" s="468">
        <v>175448.55497267688</v>
      </c>
      <c r="H40" s="468">
        <v>2462.6358506125734</v>
      </c>
      <c r="I40" s="468">
        <v>53796.341695714313</v>
      </c>
      <c r="J40" s="468">
        <v>4286.1481214561063</v>
      </c>
      <c r="K40" s="468">
        <v>9875.1793271778097</v>
      </c>
      <c r="L40" s="468">
        <v>2273.8942781698165</v>
      </c>
      <c r="M40" s="48"/>
      <c r="O40" s="94"/>
      <c r="P40" s="94"/>
    </row>
    <row r="41" spans="1:16" x14ac:dyDescent="0.2">
      <c r="A41" s="47"/>
      <c r="B41" s="83"/>
      <c r="C41" s="352"/>
      <c r="D41" s="352"/>
      <c r="E41" s="258"/>
      <c r="F41" s="258"/>
      <c r="G41" s="258"/>
      <c r="H41" s="258"/>
      <c r="I41" s="258"/>
      <c r="J41" s="258"/>
      <c r="K41" s="258"/>
      <c r="L41" s="258"/>
      <c r="M41" s="48"/>
      <c r="O41" s="94"/>
      <c r="P41" s="94"/>
    </row>
    <row r="42" spans="1:16" ht="15" x14ac:dyDescent="0.2">
      <c r="A42" s="47"/>
      <c r="B42" s="80" t="s">
        <v>280</v>
      </c>
      <c r="C42" s="352"/>
      <c r="D42" s="352"/>
      <c r="E42" s="258"/>
      <c r="F42" s="258"/>
      <c r="G42" s="258"/>
      <c r="H42" s="258"/>
      <c r="I42" s="258"/>
      <c r="J42" s="258"/>
      <c r="K42" s="258"/>
      <c r="L42" s="258"/>
      <c r="M42" s="48"/>
      <c r="O42" s="94"/>
      <c r="P42" s="94"/>
    </row>
    <row r="43" spans="1:16" x14ac:dyDescent="0.2">
      <c r="A43" s="47"/>
      <c r="B43" s="82" t="s">
        <v>282</v>
      </c>
      <c r="C43" s="217">
        <v>62543.343779197079</v>
      </c>
      <c r="D43" s="217">
        <v>17939.158586941281</v>
      </c>
      <c r="E43" s="218">
        <v>3556.72710840843</v>
      </c>
      <c r="F43" s="218">
        <v>1018800.4676999733</v>
      </c>
      <c r="G43" s="218">
        <v>11489073.106626354</v>
      </c>
      <c r="H43" s="218">
        <v>117297.40806009367</v>
      </c>
      <c r="I43" s="218">
        <v>32694.300495422711</v>
      </c>
      <c r="J43" s="518">
        <v>0</v>
      </c>
      <c r="K43" s="218">
        <v>26634.959710325125</v>
      </c>
      <c r="L43" s="218">
        <v>70641.07788528745</v>
      </c>
      <c r="M43" s="48"/>
      <c r="O43" s="94"/>
      <c r="P43" s="94"/>
    </row>
    <row r="44" spans="1:16" x14ac:dyDescent="0.2">
      <c r="A44" s="47"/>
      <c r="B44" s="82" t="s">
        <v>261</v>
      </c>
      <c r="C44" s="217">
        <v>98561.1872705977</v>
      </c>
      <c r="D44" s="217">
        <v>55990.945339801765</v>
      </c>
      <c r="E44" s="218">
        <v>6374.2959085942111</v>
      </c>
      <c r="F44" s="218">
        <v>19426.040546992783</v>
      </c>
      <c r="G44" s="218">
        <v>229003.37800832826</v>
      </c>
      <c r="H44" s="218">
        <v>2688.1018141239479</v>
      </c>
      <c r="I44" s="218">
        <v>66771.279391632386</v>
      </c>
      <c r="J44" s="218">
        <v>129592.41226730758</v>
      </c>
      <c r="K44" s="218">
        <v>55582.464637352205</v>
      </c>
      <c r="L44" s="218">
        <v>14231.803438859592</v>
      </c>
      <c r="M44" s="48"/>
      <c r="O44" s="94"/>
      <c r="P44" s="94"/>
    </row>
    <row r="45" spans="1:16" x14ac:dyDescent="0.2">
      <c r="A45" s="47"/>
      <c r="B45" s="81" t="s">
        <v>283</v>
      </c>
      <c r="C45" s="217">
        <v>111340.07585335019</v>
      </c>
      <c r="D45" s="217">
        <v>74171.934260429829</v>
      </c>
      <c r="E45" s="218">
        <v>4380.5309734513276</v>
      </c>
      <c r="F45" s="218">
        <v>5031.6055625790141</v>
      </c>
      <c r="G45" s="218">
        <v>254984.82932996209</v>
      </c>
      <c r="H45" s="218">
        <v>3723.1352718078383</v>
      </c>
      <c r="I45" s="218">
        <v>69673.830594184576</v>
      </c>
      <c r="J45" s="518">
        <v>0</v>
      </c>
      <c r="K45" s="218">
        <v>37686.472819216186</v>
      </c>
      <c r="L45" s="218">
        <v>8929.2035398230091</v>
      </c>
      <c r="M45" s="48"/>
      <c r="O45" s="94"/>
      <c r="P45" s="94"/>
    </row>
    <row r="46" spans="1:16" x14ac:dyDescent="0.2">
      <c r="A46" s="47"/>
      <c r="B46" s="82" t="s">
        <v>268</v>
      </c>
      <c r="C46" s="217">
        <v>62954.061176064482</v>
      </c>
      <c r="D46" s="217">
        <v>85445.219526237706</v>
      </c>
      <c r="E46" s="218">
        <v>3514.3984668281496</v>
      </c>
      <c r="F46" s="218">
        <v>9235.1155677528059</v>
      </c>
      <c r="G46" s="218">
        <v>207204.3755702526</v>
      </c>
      <c r="H46" s="218">
        <v>8632.1399374119846</v>
      </c>
      <c r="I46" s="218">
        <v>50702.025092663069</v>
      </c>
      <c r="J46" s="218">
        <v>551494.37912544573</v>
      </c>
      <c r="K46" s="218">
        <v>15449.370082177007</v>
      </c>
      <c r="L46" s="218">
        <v>5698.7266657528553</v>
      </c>
      <c r="M46" s="48"/>
      <c r="O46" s="94"/>
      <c r="P46" s="94"/>
    </row>
    <row r="47" spans="1:16" ht="15" x14ac:dyDescent="0.2">
      <c r="A47" s="47"/>
      <c r="B47" s="100" t="s">
        <v>269</v>
      </c>
      <c r="C47" s="215">
        <v>28732.232093295566</v>
      </c>
      <c r="D47" s="215">
        <v>42283.628110791171</v>
      </c>
      <c r="E47" s="216">
        <v>2931.8495050919992</v>
      </c>
      <c r="F47" s="216">
        <v>9257.4588452192547</v>
      </c>
      <c r="G47" s="216">
        <v>255526.99474059552</v>
      </c>
      <c r="H47" s="216">
        <v>2147.7233195630133</v>
      </c>
      <c r="I47" s="216">
        <v>41347.273064728513</v>
      </c>
      <c r="J47" s="216">
        <v>883283.22218585666</v>
      </c>
      <c r="K47" s="216">
        <v>7439.7625907841702</v>
      </c>
      <c r="L47" s="216">
        <v>4217.1498979949047</v>
      </c>
      <c r="M47" s="48"/>
      <c r="O47" s="94"/>
      <c r="P47" s="94"/>
    </row>
    <row r="48" spans="1:16" x14ac:dyDescent="0.2">
      <c r="A48" s="47"/>
      <c r="B48" s="82" t="s">
        <v>270</v>
      </c>
      <c r="C48" s="217">
        <v>65341.077567325716</v>
      </c>
      <c r="D48" s="217">
        <v>41710.883426843269</v>
      </c>
      <c r="E48" s="218">
        <v>12874.943875068109</v>
      </c>
      <c r="F48" s="218">
        <v>18544.677033217424</v>
      </c>
      <c r="G48" s="218">
        <v>447251.30792765139</v>
      </c>
      <c r="H48" s="218">
        <v>9793.7614370412157</v>
      </c>
      <c r="I48" s="218">
        <v>52699.813246913516</v>
      </c>
      <c r="J48" s="518">
        <v>0</v>
      </c>
      <c r="K48" s="218">
        <v>31308.202707359287</v>
      </c>
      <c r="L48" s="218">
        <v>6337.8503527987468</v>
      </c>
      <c r="M48" s="48"/>
      <c r="O48" s="94"/>
      <c r="P48" s="94"/>
    </row>
    <row r="49" spans="1:16" x14ac:dyDescent="0.2">
      <c r="A49" s="47"/>
      <c r="B49" s="82" t="s">
        <v>285</v>
      </c>
      <c r="C49" s="217">
        <v>42953.551912568306</v>
      </c>
      <c r="D49" s="217">
        <v>39693.078324225862</v>
      </c>
      <c r="E49" s="218">
        <v>11188.524590163934</v>
      </c>
      <c r="F49" s="218">
        <v>5746.8123861566482</v>
      </c>
      <c r="G49" s="218">
        <v>120856.10200364298</v>
      </c>
      <c r="H49" s="218">
        <v>3938.9799635701274</v>
      </c>
      <c r="I49" s="218">
        <v>50331.511839708561</v>
      </c>
      <c r="J49" s="218">
        <v>45.537340619307834</v>
      </c>
      <c r="K49" s="218">
        <v>17624.772313296904</v>
      </c>
      <c r="L49" s="218">
        <v>4642.987249544627</v>
      </c>
      <c r="M49" s="48"/>
      <c r="O49" s="94"/>
      <c r="P49" s="94"/>
    </row>
    <row r="50" spans="1:16" x14ac:dyDescent="0.2">
      <c r="A50" s="47"/>
      <c r="B50" s="82" t="s">
        <v>273</v>
      </c>
      <c r="C50" s="217">
        <v>61988.098854607451</v>
      </c>
      <c r="D50" s="217">
        <v>41450.386207393087</v>
      </c>
      <c r="E50" s="218">
        <v>5147.5647852626453</v>
      </c>
      <c r="F50" s="218">
        <v>4722.7072396846252</v>
      </c>
      <c r="G50" s="218">
        <v>51951.510804259364</v>
      </c>
      <c r="H50" s="218">
        <v>197.61784214579572</v>
      </c>
      <c r="I50" s="218">
        <v>107567.36839802057</v>
      </c>
      <c r="J50" s="218">
        <v>4410.8266510595495</v>
      </c>
      <c r="K50" s="218">
        <v>18063.17876022766</v>
      </c>
      <c r="L50" s="218">
        <v>1220.0795516289581</v>
      </c>
      <c r="M50" s="48"/>
      <c r="O50" s="94"/>
      <c r="P50" s="94"/>
    </row>
    <row r="51" spans="1:16" x14ac:dyDescent="0.2">
      <c r="A51" s="47"/>
      <c r="B51" s="82" t="s">
        <v>290</v>
      </c>
      <c r="C51" s="217">
        <v>66476.244343891405</v>
      </c>
      <c r="D51" s="217">
        <v>48093.891402714929</v>
      </c>
      <c r="E51" s="218">
        <v>6127.8280542986422</v>
      </c>
      <c r="F51" s="218">
        <v>7777.1493212669684</v>
      </c>
      <c r="G51" s="218">
        <v>91272.624434389145</v>
      </c>
      <c r="H51" s="218">
        <v>12081.447963800905</v>
      </c>
      <c r="I51" s="218">
        <v>59032.805429864253</v>
      </c>
      <c r="J51" s="218">
        <v>719.45701357466066</v>
      </c>
      <c r="K51" s="218">
        <v>14951.357466063348</v>
      </c>
      <c r="L51" s="218">
        <v>3626.1312217194568</v>
      </c>
      <c r="M51" s="48"/>
      <c r="O51" s="94"/>
      <c r="P51" s="94"/>
    </row>
    <row r="52" spans="1:16" x14ac:dyDescent="0.2">
      <c r="A52" s="47"/>
      <c r="B52" s="82" t="s">
        <v>277</v>
      </c>
      <c r="C52" s="217">
        <v>31175.642770010167</v>
      </c>
      <c r="D52" s="217">
        <v>40557.594330769891</v>
      </c>
      <c r="E52" s="218">
        <v>2723.7230032393009</v>
      </c>
      <c r="F52" s="218">
        <v>6851.0597378896691</v>
      </c>
      <c r="G52" s="218">
        <v>48881.409476256158</v>
      </c>
      <c r="H52" s="218">
        <v>959.21225386064282</v>
      </c>
      <c r="I52" s="218">
        <v>27113.73781058659</v>
      </c>
      <c r="J52" s="218">
        <v>1466.7323970591085</v>
      </c>
      <c r="K52" s="218">
        <v>29671.449992349066</v>
      </c>
      <c r="L52" s="218">
        <v>11693.006243984326</v>
      </c>
      <c r="M52" s="48"/>
      <c r="O52" s="94"/>
      <c r="P52" s="94"/>
    </row>
    <row r="53" spans="1:16" x14ac:dyDescent="0.2">
      <c r="A53" s="47"/>
      <c r="B53" s="82" t="s">
        <v>278</v>
      </c>
      <c r="C53" s="217">
        <v>52879.196068815378</v>
      </c>
      <c r="D53" s="217">
        <v>40074.917484070444</v>
      </c>
      <c r="E53" s="218">
        <v>634.76004995879657</v>
      </c>
      <c r="F53" s="218">
        <v>5192.9460168652358</v>
      </c>
      <c r="G53" s="218">
        <v>59111.994369491906</v>
      </c>
      <c r="H53" s="218">
        <v>79.220291325021194</v>
      </c>
      <c r="I53" s="218">
        <v>3414.652356424835</v>
      </c>
      <c r="J53" s="518">
        <v>0</v>
      </c>
      <c r="K53" s="218">
        <v>4047.7689231054915</v>
      </c>
      <c r="L53" s="218">
        <v>2081.6086419620965</v>
      </c>
      <c r="M53" s="48"/>
      <c r="O53" s="94"/>
      <c r="P53" s="94"/>
    </row>
    <row r="54" spans="1:16" x14ac:dyDescent="0.2">
      <c r="A54" s="47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8"/>
    </row>
    <row r="55" spans="1:16" x14ac:dyDescent="0.2">
      <c r="A55" s="65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8"/>
    </row>
    <row r="56" spans="1:16" x14ac:dyDescent="0.2">
      <c r="A56" s="188" t="s">
        <v>137</v>
      </c>
      <c r="B56" s="189"/>
      <c r="C56" s="189"/>
      <c r="D56" s="189"/>
      <c r="E56" s="50"/>
      <c r="F56" s="50"/>
      <c r="G56" s="50"/>
      <c r="H56" s="50"/>
      <c r="I56" s="50"/>
      <c r="J56" s="50"/>
      <c r="K56" s="50"/>
      <c r="L56" s="50"/>
      <c r="M56" s="51"/>
    </row>
  </sheetData>
  <sortState ref="B15:L40">
    <sortCondition ref="B15:B40"/>
  </sortState>
  <mergeCells count="12">
    <mergeCell ref="K10:K12"/>
    <mergeCell ref="L10:L12"/>
    <mergeCell ref="C8:L8"/>
    <mergeCell ref="C9:L9"/>
    <mergeCell ref="C10:C12"/>
    <mergeCell ref="D10:D12"/>
    <mergeCell ref="E10:E12"/>
    <mergeCell ref="F10:F12"/>
    <mergeCell ref="G10:G12"/>
    <mergeCell ref="H10:H12"/>
    <mergeCell ref="I10:I12"/>
    <mergeCell ref="J10:J12"/>
  </mergeCells>
  <pageMargins left="0.70866141732283472" right="0.70866141732283472" top="0.74803149606299213" bottom="0.74803149606299213" header="0.31496062992125984" footer="0.31496062992125984"/>
  <pageSetup scale="50" orientation="portrait" horizontalDpi="4294967294" r:id="rId1"/>
  <headerFooter>
    <oddFooter>&amp;CPágina 27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3722D"/>
  </sheetPr>
  <dimension ref="A1:S56"/>
  <sheetViews>
    <sheetView showGridLines="0" zoomScaleNormal="100" zoomScaleSheetLayoutView="80" workbookViewId="0"/>
  </sheetViews>
  <sheetFormatPr baseColWidth="10" defaultColWidth="11.42578125" defaultRowHeight="14.25" x14ac:dyDescent="0.2"/>
  <cols>
    <col min="1" max="1" width="1.85546875" style="13" customWidth="1"/>
    <col min="2" max="2" width="25.140625" style="13" customWidth="1"/>
    <col min="3" max="5" width="13.42578125" style="13" customWidth="1"/>
    <col min="6" max="6" width="16.7109375" style="13" customWidth="1"/>
    <col min="7" max="7" width="13" style="13" customWidth="1"/>
    <col min="8" max="8" width="12.5703125" style="13" customWidth="1"/>
    <col min="9" max="10" width="13.5703125" style="13" customWidth="1"/>
    <col min="11" max="11" width="14.7109375" style="13" customWidth="1"/>
    <col min="12" max="12" width="13.5703125" style="13" customWidth="1"/>
    <col min="13" max="13" width="12.5703125" style="13" customWidth="1"/>
    <col min="14" max="14" width="1.85546875" style="13" customWidth="1"/>
    <col min="15" max="16384" width="11.42578125" style="13"/>
  </cols>
  <sheetData>
    <row r="1" spans="1:19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6"/>
    </row>
    <row r="2" spans="1:19" x14ac:dyDescent="0.2">
      <c r="A2" s="47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8"/>
    </row>
    <row r="3" spans="1:19" x14ac:dyDescent="0.2">
      <c r="A3" s="47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8"/>
    </row>
    <row r="4" spans="1:19" x14ac:dyDescent="0.2">
      <c r="A4" s="47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8"/>
    </row>
    <row r="5" spans="1:19" ht="15.75" x14ac:dyDescent="0.25">
      <c r="A5" s="47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8"/>
      <c r="S5" s="177"/>
    </row>
    <row r="6" spans="1:19" x14ac:dyDescent="0.2">
      <c r="A6" s="47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8"/>
    </row>
    <row r="7" spans="1:19" x14ac:dyDescent="0.2">
      <c r="A7" s="47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8"/>
    </row>
    <row r="8" spans="1:19" ht="13.9" customHeight="1" x14ac:dyDescent="0.25">
      <c r="A8" s="47"/>
      <c r="B8" s="58"/>
      <c r="C8" s="580" t="s">
        <v>360</v>
      </c>
      <c r="D8" s="580"/>
      <c r="E8" s="580"/>
      <c r="F8" s="580"/>
      <c r="G8" s="580"/>
      <c r="H8" s="580"/>
      <c r="I8" s="580"/>
      <c r="J8" s="580"/>
      <c r="K8" s="580"/>
      <c r="L8" s="580"/>
      <c r="M8" s="580"/>
      <c r="N8" s="48"/>
    </row>
    <row r="9" spans="1:19" ht="15" x14ac:dyDescent="0.25">
      <c r="A9" s="47"/>
      <c r="C9" s="581" t="s">
        <v>144</v>
      </c>
      <c r="D9" s="581"/>
      <c r="E9" s="581"/>
      <c r="F9" s="581"/>
      <c r="G9" s="581"/>
      <c r="H9" s="581"/>
      <c r="I9" s="581"/>
      <c r="J9" s="581"/>
      <c r="K9" s="581"/>
      <c r="L9" s="581"/>
      <c r="M9" s="581"/>
      <c r="N9" s="48"/>
    </row>
    <row r="10" spans="1:19" ht="14.45" customHeight="1" x14ac:dyDescent="0.25">
      <c r="A10" s="47"/>
      <c r="B10" s="234"/>
      <c r="C10" s="617" t="s">
        <v>211</v>
      </c>
      <c r="D10" s="617" t="s">
        <v>212</v>
      </c>
      <c r="E10" s="617" t="s">
        <v>213</v>
      </c>
      <c r="F10" s="617" t="s">
        <v>214</v>
      </c>
      <c r="G10" s="617" t="s">
        <v>215</v>
      </c>
      <c r="H10" s="617" t="s">
        <v>216</v>
      </c>
      <c r="I10" s="617" t="s">
        <v>217</v>
      </c>
      <c r="J10" s="617" t="s">
        <v>218</v>
      </c>
      <c r="K10" s="617" t="s">
        <v>219</v>
      </c>
      <c r="L10" s="617" t="s">
        <v>220</v>
      </c>
      <c r="M10" s="617" t="s">
        <v>221</v>
      </c>
      <c r="N10" s="48"/>
    </row>
    <row r="11" spans="1:19" ht="19.5" customHeight="1" x14ac:dyDescent="0.2">
      <c r="A11" s="47"/>
      <c r="B11" s="43"/>
      <c r="C11" s="617"/>
      <c r="D11" s="617"/>
      <c r="E11" s="617"/>
      <c r="F11" s="617"/>
      <c r="G11" s="617"/>
      <c r="H11" s="617"/>
      <c r="I11" s="617"/>
      <c r="J11" s="617"/>
      <c r="K11" s="617"/>
      <c r="L11" s="617"/>
      <c r="M11" s="617"/>
      <c r="N11" s="48"/>
    </row>
    <row r="12" spans="1:19" ht="69.75" customHeight="1" x14ac:dyDescent="0.2">
      <c r="A12" s="47"/>
      <c r="B12" s="43"/>
      <c r="C12" s="618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48"/>
    </row>
    <row r="13" spans="1:19" x14ac:dyDescent="0.2">
      <c r="A13" s="47"/>
      <c r="B13" s="43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8"/>
    </row>
    <row r="14" spans="1:19" ht="15" x14ac:dyDescent="0.25">
      <c r="A14" s="47"/>
      <c r="B14" s="57" t="s">
        <v>281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8"/>
    </row>
    <row r="15" spans="1:19" x14ac:dyDescent="0.2">
      <c r="A15" s="47"/>
      <c r="B15" s="83" t="s">
        <v>258</v>
      </c>
      <c r="C15" s="536">
        <v>504284.50280611234</v>
      </c>
      <c r="D15" s="536">
        <v>332137.68750558491</v>
      </c>
      <c r="E15" s="536">
        <v>1284494.923492813</v>
      </c>
      <c r="F15" s="536">
        <v>1578438.4339404365</v>
      </c>
      <c r="G15" s="536">
        <v>2070595.0695274996</v>
      </c>
      <c r="H15" s="536">
        <v>258654.10405282813</v>
      </c>
      <c r="I15" s="536">
        <v>320109.98699996679</v>
      </c>
      <c r="J15" s="536">
        <v>425811.7898510042</v>
      </c>
      <c r="K15" s="524">
        <v>0</v>
      </c>
      <c r="L15" s="524">
        <v>0</v>
      </c>
      <c r="M15" s="536">
        <v>2445590.7029628567</v>
      </c>
      <c r="N15" s="48"/>
    </row>
    <row r="16" spans="1:19" x14ac:dyDescent="0.2">
      <c r="A16" s="47"/>
      <c r="B16" s="83" t="s">
        <v>259</v>
      </c>
      <c r="C16" s="414">
        <v>572637.37985192984</v>
      </c>
      <c r="D16" s="414">
        <v>346778.57496639789</v>
      </c>
      <c r="E16" s="414">
        <v>639635.1217449432</v>
      </c>
      <c r="F16" s="414">
        <v>1471035.4132172246</v>
      </c>
      <c r="G16" s="414">
        <v>1651168.2585555471</v>
      </c>
      <c r="H16" s="414">
        <v>525988.95069118007</v>
      </c>
      <c r="I16" s="414">
        <v>344259.75975765561</v>
      </c>
      <c r="J16" s="414">
        <v>161014.09022975637</v>
      </c>
      <c r="K16" s="414">
        <v>716776.36178503348</v>
      </c>
      <c r="L16" s="414">
        <v>497135.23279955669</v>
      </c>
      <c r="M16" s="414">
        <v>3198264.9467051201</v>
      </c>
      <c r="N16" s="48"/>
    </row>
    <row r="17" spans="1:14" x14ac:dyDescent="0.2">
      <c r="A17" s="47"/>
      <c r="B17" s="83" t="s">
        <v>260</v>
      </c>
      <c r="C17" s="414">
        <v>48702.294647809824</v>
      </c>
      <c r="D17" s="414">
        <v>120633.12301751203</v>
      </c>
      <c r="E17" s="414">
        <v>1143422.7317218427</v>
      </c>
      <c r="F17" s="414">
        <v>1960686.2284886877</v>
      </c>
      <c r="G17" s="414">
        <v>1885504.7126719819</v>
      </c>
      <c r="H17" s="414">
        <v>84596.643103898707</v>
      </c>
      <c r="I17" s="414">
        <v>962741.51135096513</v>
      </c>
      <c r="J17" s="414">
        <v>304433.14690553118</v>
      </c>
      <c r="K17" s="414">
        <v>150000</v>
      </c>
      <c r="L17" s="414">
        <v>1037933.2799948775</v>
      </c>
      <c r="M17" s="414">
        <v>4043787.1167195882</v>
      </c>
      <c r="N17" s="48"/>
    </row>
    <row r="18" spans="1:14" x14ac:dyDescent="0.2">
      <c r="A18" s="47"/>
      <c r="B18" s="83" t="s">
        <v>361</v>
      </c>
      <c r="C18" s="414">
        <v>62942.001845986466</v>
      </c>
      <c r="D18" s="414">
        <v>76047.180994199953</v>
      </c>
      <c r="E18" s="414">
        <v>29974.224394233072</v>
      </c>
      <c r="F18" s="414">
        <v>56158.109647054553</v>
      </c>
      <c r="G18" s="414">
        <v>50732.001269308195</v>
      </c>
      <c r="H18" s="414">
        <v>65753.834238463358</v>
      </c>
      <c r="I18" s="414">
        <v>16154.661607379385</v>
      </c>
      <c r="J18" s="414">
        <v>705764.32320327102</v>
      </c>
      <c r="K18" s="520">
        <v>0</v>
      </c>
      <c r="L18" s="520">
        <v>0</v>
      </c>
      <c r="M18" s="414">
        <v>256576.81604691828</v>
      </c>
      <c r="N18" s="48"/>
    </row>
    <row r="19" spans="1:14" x14ac:dyDescent="0.2">
      <c r="A19" s="47"/>
      <c r="B19" s="83" t="s">
        <v>262</v>
      </c>
      <c r="C19" s="414">
        <v>203832.89907332964</v>
      </c>
      <c r="D19" s="414">
        <v>211641.72672972112</v>
      </c>
      <c r="E19" s="414">
        <v>120643.2629400876</v>
      </c>
      <c r="F19" s="414">
        <v>243198.19473979264</v>
      </c>
      <c r="G19" s="414">
        <v>290191.52134106285</v>
      </c>
      <c r="H19" s="414">
        <v>282186.81488318136</v>
      </c>
      <c r="I19" s="414">
        <v>21758.333814675767</v>
      </c>
      <c r="J19" s="414">
        <v>716331.81348393043</v>
      </c>
      <c r="K19" s="414">
        <v>2421613.3841169467</v>
      </c>
      <c r="L19" s="414">
        <v>1064307.03616269</v>
      </c>
      <c r="M19" s="414">
        <v>398724.99624420732</v>
      </c>
      <c r="N19" s="48"/>
    </row>
    <row r="20" spans="1:14" x14ac:dyDescent="0.2">
      <c r="A20" s="47"/>
      <c r="B20" s="83" t="s">
        <v>263</v>
      </c>
      <c r="C20" s="414">
        <v>29251.67828492877</v>
      </c>
      <c r="D20" s="414">
        <v>33835.557101220773</v>
      </c>
      <c r="E20" s="414">
        <v>1287.4667499031364</v>
      </c>
      <c r="F20" s="414">
        <v>4036.7694379816717</v>
      </c>
      <c r="G20" s="414">
        <v>7255.3848933749141</v>
      </c>
      <c r="H20" s="414">
        <v>36232.774856573444</v>
      </c>
      <c r="I20" s="414">
        <v>931.65174006683708</v>
      </c>
      <c r="J20" s="414">
        <v>351971.6094630622</v>
      </c>
      <c r="K20" s="520">
        <v>0</v>
      </c>
      <c r="L20" s="520">
        <v>0</v>
      </c>
      <c r="M20" s="414">
        <v>247869.36800241284</v>
      </c>
      <c r="N20" s="48"/>
    </row>
    <row r="21" spans="1:14" x14ac:dyDescent="0.2">
      <c r="A21" s="47"/>
      <c r="B21" s="83" t="s">
        <v>264</v>
      </c>
      <c r="C21" s="414">
        <v>31206.51742572874</v>
      </c>
      <c r="D21" s="414">
        <v>41998.966172065702</v>
      </c>
      <c r="E21" s="414">
        <v>1872.4100299392192</v>
      </c>
      <c r="F21" s="414">
        <v>20236.649938494193</v>
      </c>
      <c r="G21" s="414">
        <v>11659.569563112324</v>
      </c>
      <c r="H21" s="414">
        <v>47327.150336253319</v>
      </c>
      <c r="I21" s="414">
        <v>10518.383325599701</v>
      </c>
      <c r="J21" s="414">
        <v>284.30267895840211</v>
      </c>
      <c r="K21" s="414">
        <v>300000</v>
      </c>
      <c r="L21" s="520">
        <v>0</v>
      </c>
      <c r="M21" s="414">
        <v>59875.615957384187</v>
      </c>
      <c r="N21" s="48"/>
    </row>
    <row r="22" spans="1:14" x14ac:dyDescent="0.2">
      <c r="A22" s="47"/>
      <c r="B22" s="83" t="s">
        <v>265</v>
      </c>
      <c r="C22" s="414">
        <v>12293.832414823934</v>
      </c>
      <c r="D22" s="414">
        <v>41572.134357100025</v>
      </c>
      <c r="E22" s="414">
        <v>11249.837166512352</v>
      </c>
      <c r="F22" s="414">
        <v>20308.792312564165</v>
      </c>
      <c r="G22" s="414">
        <v>40143.418191450728</v>
      </c>
      <c r="H22" s="414">
        <v>15694.922075490529</v>
      </c>
      <c r="I22" s="414">
        <v>6837.0796850997922</v>
      </c>
      <c r="J22" s="414">
        <v>1185.402650842927</v>
      </c>
      <c r="K22" s="520">
        <v>0</v>
      </c>
      <c r="L22" s="414">
        <v>515345.61042607581</v>
      </c>
      <c r="M22" s="414">
        <v>9501.3299165658282</v>
      </c>
      <c r="N22" s="48"/>
    </row>
    <row r="23" spans="1:14" x14ac:dyDescent="0.2">
      <c r="A23" s="47"/>
      <c r="B23" s="83" t="s">
        <v>266</v>
      </c>
      <c r="C23" s="414">
        <v>19240.000990142751</v>
      </c>
      <c r="D23" s="414">
        <v>28839.722884774776</v>
      </c>
      <c r="E23" s="414">
        <v>8835.9479802143615</v>
      </c>
      <c r="F23" s="414">
        <v>8179.8711575517718</v>
      </c>
      <c r="G23" s="414">
        <v>16992.713004168032</v>
      </c>
      <c r="H23" s="414">
        <v>42151.857026909071</v>
      </c>
      <c r="I23" s="414">
        <v>2102.5312024479085</v>
      </c>
      <c r="J23" s="414">
        <v>1045.6874582846642</v>
      </c>
      <c r="K23" s="520">
        <v>0</v>
      </c>
      <c r="L23" s="414">
        <v>1300000</v>
      </c>
      <c r="M23" s="414">
        <v>57803.14375373716</v>
      </c>
      <c r="N23" s="48"/>
    </row>
    <row r="24" spans="1:14" x14ac:dyDescent="0.2">
      <c r="A24" s="47"/>
      <c r="B24" s="83" t="s">
        <v>267</v>
      </c>
      <c r="C24" s="414">
        <v>50256.466495253691</v>
      </c>
      <c r="D24" s="414">
        <v>58159.773992343107</v>
      </c>
      <c r="E24" s="414">
        <v>8196.5562214619058</v>
      </c>
      <c r="F24" s="414">
        <v>28002.86610221618</v>
      </c>
      <c r="G24" s="414">
        <v>21277.777669378538</v>
      </c>
      <c r="H24" s="414">
        <v>39402.991465292136</v>
      </c>
      <c r="I24" s="414">
        <v>11651.148592317099</v>
      </c>
      <c r="J24" s="520">
        <v>0</v>
      </c>
      <c r="K24" s="414">
        <v>300000</v>
      </c>
      <c r="L24" s="414">
        <v>64999.999999999993</v>
      </c>
      <c r="M24" s="414">
        <v>118127.14822704138</v>
      </c>
      <c r="N24" s="48"/>
    </row>
    <row r="25" spans="1:14" x14ac:dyDescent="0.2">
      <c r="A25" s="47"/>
      <c r="B25" s="83" t="s">
        <v>362</v>
      </c>
      <c r="C25" s="414">
        <v>73308.270676691725</v>
      </c>
      <c r="D25" s="414">
        <v>79914.627067669178</v>
      </c>
      <c r="E25" s="414">
        <v>26753.383458646618</v>
      </c>
      <c r="F25" s="414">
        <v>113969.92481203008</v>
      </c>
      <c r="G25" s="414">
        <v>89699.248120300748</v>
      </c>
      <c r="H25" s="414">
        <v>161441.20300751881</v>
      </c>
      <c r="I25" s="414">
        <v>28415.037593984962</v>
      </c>
      <c r="J25" s="414">
        <v>4309.7744360902252</v>
      </c>
      <c r="K25" s="414">
        <v>800000</v>
      </c>
      <c r="L25" s="520">
        <v>0</v>
      </c>
      <c r="M25" s="414">
        <v>332060.44812030077</v>
      </c>
      <c r="N25" s="48"/>
    </row>
    <row r="26" spans="1:14" x14ac:dyDescent="0.2">
      <c r="A26" s="47"/>
      <c r="B26" s="83" t="s">
        <v>284</v>
      </c>
      <c r="C26" s="414">
        <v>163709.9313765938</v>
      </c>
      <c r="D26" s="414">
        <v>140115.70653500975</v>
      </c>
      <c r="E26" s="414">
        <v>69417.456548888003</v>
      </c>
      <c r="F26" s="414">
        <v>206453.23058036319</v>
      </c>
      <c r="G26" s="414">
        <v>167128.17028039851</v>
      </c>
      <c r="H26" s="414">
        <v>235114.57211281252</v>
      </c>
      <c r="I26" s="414">
        <v>19505.86867986498</v>
      </c>
      <c r="J26" s="414">
        <v>19618.359090037426</v>
      </c>
      <c r="K26" s="414">
        <v>394616.06920012302</v>
      </c>
      <c r="L26" s="414">
        <v>878233.50493843807</v>
      </c>
      <c r="M26" s="414">
        <v>469496.47676822054</v>
      </c>
      <c r="N26" s="48"/>
    </row>
    <row r="27" spans="1:14" x14ac:dyDescent="0.2">
      <c r="A27" s="47"/>
      <c r="B27" s="83" t="s">
        <v>271</v>
      </c>
      <c r="C27" s="414">
        <v>48812.756368946342</v>
      </c>
      <c r="D27" s="414">
        <v>45862.676724350538</v>
      </c>
      <c r="E27" s="414">
        <v>6034.8935727510698</v>
      </c>
      <c r="F27" s="414">
        <v>61060.961716332997</v>
      </c>
      <c r="G27" s="414">
        <v>45713.180865251656</v>
      </c>
      <c r="H27" s="414">
        <v>90276.200304872604</v>
      </c>
      <c r="I27" s="414">
        <v>19487.399961624633</v>
      </c>
      <c r="J27" s="414">
        <v>1058.0740718651055</v>
      </c>
      <c r="K27" s="520">
        <v>0</v>
      </c>
      <c r="L27" s="414">
        <v>389.32307205379766</v>
      </c>
      <c r="M27" s="414">
        <v>150013.39096249902</v>
      </c>
      <c r="N27" s="48"/>
    </row>
    <row r="28" spans="1:14" x14ac:dyDescent="0.2">
      <c r="A28" s="47"/>
      <c r="B28" s="83" t="s">
        <v>272</v>
      </c>
      <c r="C28" s="414">
        <v>50974.980247971573</v>
      </c>
      <c r="D28" s="414">
        <v>41772.761698644557</v>
      </c>
      <c r="E28" s="414">
        <v>697.45232972927079</v>
      </c>
      <c r="F28" s="414">
        <v>29543.099481428893</v>
      </c>
      <c r="G28" s="414">
        <v>19008.045398506012</v>
      </c>
      <c r="H28" s="414">
        <v>78691.309540545961</v>
      </c>
      <c r="I28" s="414">
        <v>18326.080714270181</v>
      </c>
      <c r="J28" s="520">
        <v>0</v>
      </c>
      <c r="K28" s="520">
        <v>0</v>
      </c>
      <c r="L28" s="520">
        <v>0</v>
      </c>
      <c r="M28" s="414">
        <v>117536.74793903161</v>
      </c>
      <c r="N28" s="48"/>
    </row>
    <row r="29" spans="1:14" x14ac:dyDescent="0.2">
      <c r="A29" s="47"/>
      <c r="B29" s="83" t="s">
        <v>363</v>
      </c>
      <c r="C29" s="414">
        <v>19173.905654203219</v>
      </c>
      <c r="D29" s="414">
        <v>49671.863953821638</v>
      </c>
      <c r="E29" s="414">
        <v>19842.05667102008</v>
      </c>
      <c r="F29" s="414">
        <v>11388.383607332729</v>
      </c>
      <c r="G29" s="414">
        <v>5339.1979458008618</v>
      </c>
      <c r="H29" s="414">
        <v>206995.37635356706</v>
      </c>
      <c r="I29" s="414">
        <v>8051.286586252425</v>
      </c>
      <c r="J29" s="414">
        <v>714.46733298120523</v>
      </c>
      <c r="K29" s="520">
        <v>0</v>
      </c>
      <c r="L29" s="520">
        <v>0</v>
      </c>
      <c r="M29" s="414">
        <v>60431.108269866985</v>
      </c>
      <c r="N29" s="48"/>
    </row>
    <row r="30" spans="1:14" x14ac:dyDescent="0.2">
      <c r="A30" s="47"/>
      <c r="B30" s="83" t="s">
        <v>364</v>
      </c>
      <c r="C30" s="414">
        <v>42572.784810126584</v>
      </c>
      <c r="D30" s="414">
        <v>59280.695147679326</v>
      </c>
      <c r="E30" s="414">
        <v>9344.9367088607596</v>
      </c>
      <c r="F30" s="414">
        <v>46445.147679324895</v>
      </c>
      <c r="G30" s="414">
        <v>48206.751054852321</v>
      </c>
      <c r="H30" s="414">
        <v>72363.713080168774</v>
      </c>
      <c r="I30" s="414">
        <v>12405.06329113924</v>
      </c>
      <c r="J30" s="414">
        <v>137.13080168776372</v>
      </c>
      <c r="K30" s="520">
        <v>0</v>
      </c>
      <c r="L30" s="520">
        <v>0</v>
      </c>
      <c r="M30" s="414">
        <v>84591.772151898738</v>
      </c>
      <c r="N30" s="48"/>
    </row>
    <row r="31" spans="1:14" x14ac:dyDescent="0.2">
      <c r="A31" s="47"/>
      <c r="B31" s="83" t="s">
        <v>274</v>
      </c>
      <c r="C31" s="414">
        <v>132564.0883646486</v>
      </c>
      <c r="D31" s="414">
        <v>63098.905282663327</v>
      </c>
      <c r="E31" s="414">
        <v>6846.0325746805856</v>
      </c>
      <c r="F31" s="414">
        <v>82758.331646110804</v>
      </c>
      <c r="G31" s="414">
        <v>75172.971987864876</v>
      </c>
      <c r="H31" s="414">
        <v>132463.05855142165</v>
      </c>
      <c r="I31" s="414">
        <v>15857.810076742857</v>
      </c>
      <c r="J31" s="414">
        <v>2368.9580687122784</v>
      </c>
      <c r="K31" s="520">
        <v>0</v>
      </c>
      <c r="L31" s="414">
        <v>125.1042522103383</v>
      </c>
      <c r="M31" s="414">
        <v>556688.3032856012</v>
      </c>
      <c r="N31" s="48"/>
    </row>
    <row r="32" spans="1:14" x14ac:dyDescent="0.2">
      <c r="A32" s="47"/>
      <c r="B32" s="83" t="s">
        <v>275</v>
      </c>
      <c r="C32" s="414">
        <v>26362.21170250561</v>
      </c>
      <c r="D32" s="414">
        <v>22070.045807804447</v>
      </c>
      <c r="E32" s="414">
        <v>311.58339795481936</v>
      </c>
      <c r="F32" s="414">
        <v>13478.69740365649</v>
      </c>
      <c r="G32" s="414">
        <v>4433.1104242591291</v>
      </c>
      <c r="H32" s="414">
        <v>53821.255114685831</v>
      </c>
      <c r="I32" s="414">
        <v>14415.028271104718</v>
      </c>
      <c r="J32" s="414">
        <v>100.34928929673075</v>
      </c>
      <c r="K32" s="414">
        <v>50000</v>
      </c>
      <c r="L32" s="414">
        <v>140.59169184663077</v>
      </c>
      <c r="M32" s="414">
        <v>103347.44239678112</v>
      </c>
      <c r="N32" s="48"/>
    </row>
    <row r="33" spans="1:17" x14ac:dyDescent="0.2">
      <c r="A33" s="47"/>
      <c r="B33" s="83" t="s">
        <v>276</v>
      </c>
      <c r="C33" s="414">
        <v>132817.45638937046</v>
      </c>
      <c r="D33" s="414">
        <v>108319.43966477244</v>
      </c>
      <c r="E33" s="414">
        <v>46227.185222284606</v>
      </c>
      <c r="F33" s="414">
        <v>116236.25253814491</v>
      </c>
      <c r="G33" s="414">
        <v>85730.785634553336</v>
      </c>
      <c r="H33" s="414">
        <v>151205.70705855411</v>
      </c>
      <c r="I33" s="414">
        <v>25142.823576840572</v>
      </c>
      <c r="J33" s="414">
        <v>1937.9832248067298</v>
      </c>
      <c r="K33" s="414">
        <v>724571.04673260532</v>
      </c>
      <c r="L33" s="414">
        <v>9428.8167395625751</v>
      </c>
      <c r="M33" s="414">
        <v>370464.70720672357</v>
      </c>
      <c r="N33" s="48"/>
    </row>
    <row r="34" spans="1:17" x14ac:dyDescent="0.2">
      <c r="A34" s="47"/>
      <c r="B34" s="83" t="s">
        <v>286</v>
      </c>
      <c r="C34" s="414">
        <v>16872.82043876826</v>
      </c>
      <c r="D34" s="414">
        <v>59529.524550411945</v>
      </c>
      <c r="E34" s="414">
        <v>16762.632467033334</v>
      </c>
      <c r="F34" s="414">
        <v>20026.387346123443</v>
      </c>
      <c r="G34" s="414">
        <v>33232.531380013184</v>
      </c>
      <c r="H34" s="414">
        <v>39557.766812516464</v>
      </c>
      <c r="I34" s="414">
        <v>1498.0755350187626</v>
      </c>
      <c r="J34" s="414">
        <v>162.19468406936184</v>
      </c>
      <c r="K34" s="520">
        <v>0</v>
      </c>
      <c r="L34" s="414">
        <v>1847.4536123761857</v>
      </c>
      <c r="M34" s="414">
        <v>13248.485324643834</v>
      </c>
      <c r="N34" s="48"/>
    </row>
    <row r="35" spans="1:17" x14ac:dyDescent="0.2">
      <c r="A35" s="47"/>
      <c r="B35" s="83" t="s">
        <v>365</v>
      </c>
      <c r="C35" s="414">
        <v>39545.454545454544</v>
      </c>
      <c r="D35" s="414">
        <v>37221.3418972332</v>
      </c>
      <c r="E35" s="414">
        <v>1496.0474308300395</v>
      </c>
      <c r="F35" s="414">
        <v>17964.426877470356</v>
      </c>
      <c r="G35" s="414">
        <v>7905.138339920949</v>
      </c>
      <c r="H35" s="414">
        <v>14474.308300395256</v>
      </c>
      <c r="I35" s="414">
        <v>4940.711462450593</v>
      </c>
      <c r="J35" s="520">
        <v>0</v>
      </c>
      <c r="K35" s="414">
        <v>20000</v>
      </c>
      <c r="L35" s="520">
        <v>0</v>
      </c>
      <c r="M35" s="414">
        <v>82905.138339920944</v>
      </c>
      <c r="N35" s="48"/>
    </row>
    <row r="36" spans="1:17" x14ac:dyDescent="0.2">
      <c r="A36" s="47"/>
      <c r="B36" s="83" t="s">
        <v>287</v>
      </c>
      <c r="C36" s="414">
        <v>4690.5382883739494</v>
      </c>
      <c r="D36" s="414">
        <v>45538.393106765237</v>
      </c>
      <c r="E36" s="414">
        <v>18302.16505845595</v>
      </c>
      <c r="F36" s="414">
        <v>16947.313899944926</v>
      </c>
      <c r="G36" s="414">
        <v>14135.324753531286</v>
      </c>
      <c r="H36" s="414">
        <v>9591.6170639093343</v>
      </c>
      <c r="I36" s="414">
        <v>688.45864577736279</v>
      </c>
      <c r="J36" s="520">
        <v>0</v>
      </c>
      <c r="K36" s="520">
        <v>0</v>
      </c>
      <c r="L36" s="520">
        <v>0</v>
      </c>
      <c r="M36" s="414">
        <v>74772.087284225723</v>
      </c>
      <c r="N36" s="48"/>
    </row>
    <row r="37" spans="1:17" x14ac:dyDescent="0.2">
      <c r="A37" s="47"/>
      <c r="B37" s="83" t="s">
        <v>366</v>
      </c>
      <c r="C37" s="414">
        <v>27918.367346938776</v>
      </c>
      <c r="D37" s="414">
        <v>51281.632653061228</v>
      </c>
      <c r="E37" s="414">
        <v>45877.551020408166</v>
      </c>
      <c r="F37" s="414">
        <v>74612.244897959186</v>
      </c>
      <c r="G37" s="414">
        <v>8163.2653061224491</v>
      </c>
      <c r="H37" s="414">
        <v>12946.938775510203</v>
      </c>
      <c r="I37" s="414">
        <v>5346.9387755102043</v>
      </c>
      <c r="J37" s="520">
        <v>0</v>
      </c>
      <c r="K37" s="520">
        <v>0</v>
      </c>
      <c r="L37" s="520">
        <v>0</v>
      </c>
      <c r="M37" s="414">
        <v>355020.40816326533</v>
      </c>
      <c r="N37" s="48"/>
    </row>
    <row r="38" spans="1:17" x14ac:dyDescent="0.2">
      <c r="A38" s="47"/>
      <c r="B38" s="83" t="s">
        <v>288</v>
      </c>
      <c r="C38" s="468">
        <v>107965.93427543571</v>
      </c>
      <c r="D38" s="468">
        <v>138243.84228107054</v>
      </c>
      <c r="E38" s="468">
        <v>32737.013503464474</v>
      </c>
      <c r="F38" s="468">
        <v>215688.07693624403</v>
      </c>
      <c r="G38" s="468">
        <v>173031.00237871925</v>
      </c>
      <c r="H38" s="468">
        <v>95781.455016918393</v>
      </c>
      <c r="I38" s="468">
        <v>9424.4609645513156</v>
      </c>
      <c r="J38" s="468">
        <v>8226.3822292858931</v>
      </c>
      <c r="K38" s="468">
        <v>7641379.7980334824</v>
      </c>
      <c r="L38" s="468">
        <v>16860.96029429002</v>
      </c>
      <c r="M38" s="468">
        <v>111055.32525976395</v>
      </c>
      <c r="N38" s="48"/>
      <c r="P38" s="94"/>
      <c r="Q38" s="94"/>
    </row>
    <row r="39" spans="1:17" x14ac:dyDescent="0.2">
      <c r="A39" s="47"/>
      <c r="B39" s="84" t="s">
        <v>289</v>
      </c>
      <c r="C39" s="468">
        <v>80047.457229589316</v>
      </c>
      <c r="D39" s="468">
        <v>53711.125057508507</v>
      </c>
      <c r="E39" s="468">
        <v>5968.5824933353797</v>
      </c>
      <c r="F39" s="468">
        <v>97004.440979716455</v>
      </c>
      <c r="G39" s="468">
        <v>60894.518848146181</v>
      </c>
      <c r="H39" s="468">
        <v>75493.471447836942</v>
      </c>
      <c r="I39" s="468">
        <v>22541.4209569513</v>
      </c>
      <c r="J39" s="468">
        <v>6175.3982717261679</v>
      </c>
      <c r="K39" s="520">
        <v>0</v>
      </c>
      <c r="L39" s="468">
        <v>1181.5932648205348</v>
      </c>
      <c r="M39" s="468">
        <v>150445.86317719735</v>
      </c>
      <c r="N39" s="48"/>
      <c r="P39" s="94"/>
      <c r="Q39" s="94"/>
    </row>
    <row r="40" spans="1:17" x14ac:dyDescent="0.2">
      <c r="A40" s="47"/>
      <c r="B40" s="83" t="s">
        <v>279</v>
      </c>
      <c r="C40" s="468">
        <v>33417.725088632767</v>
      </c>
      <c r="D40" s="468">
        <v>55425.103890692604</v>
      </c>
      <c r="E40" s="468">
        <v>17329.488028113181</v>
      </c>
      <c r="F40" s="468">
        <v>38388.179227470682</v>
      </c>
      <c r="G40" s="468">
        <v>27606.469083363678</v>
      </c>
      <c r="H40" s="468">
        <v>50991.37155377915</v>
      </c>
      <c r="I40" s="468">
        <v>8101.9919141055798</v>
      </c>
      <c r="J40" s="468">
        <v>995.99303587262477</v>
      </c>
      <c r="K40" s="520">
        <v>0</v>
      </c>
      <c r="L40" s="468">
        <v>1881.1675559910702</v>
      </c>
      <c r="M40" s="468">
        <v>66601.077633275141</v>
      </c>
      <c r="N40" s="48"/>
      <c r="P40" s="94"/>
      <c r="Q40" s="94"/>
    </row>
    <row r="41" spans="1:17" x14ac:dyDescent="0.2">
      <c r="A41" s="47"/>
      <c r="B41" s="83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48"/>
      <c r="P41" s="94"/>
      <c r="Q41" s="94"/>
    </row>
    <row r="42" spans="1:17" ht="15" x14ac:dyDescent="0.2">
      <c r="A42" s="47"/>
      <c r="B42" s="80" t="s">
        <v>280</v>
      </c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48"/>
      <c r="P42" s="94"/>
      <c r="Q42" s="94"/>
    </row>
    <row r="43" spans="1:17" x14ac:dyDescent="0.2">
      <c r="A43" s="47"/>
      <c r="B43" s="82" t="s">
        <v>282</v>
      </c>
      <c r="C43" s="218">
        <v>39669.678851108358</v>
      </c>
      <c r="D43" s="218">
        <v>74969.809189094653</v>
      </c>
      <c r="E43" s="218">
        <v>652202.84505745245</v>
      </c>
      <c r="F43" s="218">
        <v>1172996.1001529195</v>
      </c>
      <c r="G43" s="218">
        <v>3260464.453401946</v>
      </c>
      <c r="H43" s="218">
        <v>22132.712716057751</v>
      </c>
      <c r="I43" s="218">
        <v>667269.36857029831</v>
      </c>
      <c r="J43" s="518">
        <v>0</v>
      </c>
      <c r="K43" s="518">
        <v>0</v>
      </c>
      <c r="L43" s="518">
        <v>0</v>
      </c>
      <c r="M43" s="218">
        <v>1684123.2908240505</v>
      </c>
      <c r="N43" s="48"/>
      <c r="P43" s="94"/>
      <c r="Q43" s="94"/>
    </row>
    <row r="44" spans="1:17" x14ac:dyDescent="0.2">
      <c r="A44" s="47"/>
      <c r="B44" s="82" t="s">
        <v>261</v>
      </c>
      <c r="C44" s="218">
        <v>78966.966825570373</v>
      </c>
      <c r="D44" s="218">
        <v>47883.737056183236</v>
      </c>
      <c r="E44" s="218">
        <v>15747.143867236</v>
      </c>
      <c r="F44" s="218">
        <v>57560.394220887116</v>
      </c>
      <c r="G44" s="218">
        <v>55169.122892550586</v>
      </c>
      <c r="H44" s="218">
        <v>67531.536278707732</v>
      </c>
      <c r="I44" s="218">
        <v>383494.22958745406</v>
      </c>
      <c r="J44" s="218">
        <v>477841.34491295362</v>
      </c>
      <c r="K44" s="218">
        <v>200000</v>
      </c>
      <c r="L44" s="518">
        <v>0</v>
      </c>
      <c r="M44" s="218">
        <v>301707.2963438959</v>
      </c>
      <c r="N44" s="48"/>
      <c r="P44" s="94"/>
      <c r="Q44" s="94"/>
    </row>
    <row r="45" spans="1:17" x14ac:dyDescent="0.2">
      <c r="A45" s="47"/>
      <c r="B45" s="81" t="s">
        <v>283</v>
      </c>
      <c r="C45" s="218">
        <v>52274.336283185839</v>
      </c>
      <c r="D45" s="218">
        <v>54801.517067003791</v>
      </c>
      <c r="E45" s="218">
        <v>886.21997471554994</v>
      </c>
      <c r="F45" s="218">
        <v>30670.037926675093</v>
      </c>
      <c r="G45" s="218">
        <v>24462.705436156764</v>
      </c>
      <c r="H45" s="218">
        <v>60434.134007585337</v>
      </c>
      <c r="I45" s="218">
        <v>9582.8065739570156</v>
      </c>
      <c r="J45" s="218">
        <v>455.12010113780025</v>
      </c>
      <c r="K45" s="518">
        <v>0</v>
      </c>
      <c r="L45" s="518">
        <v>0</v>
      </c>
      <c r="M45" s="218">
        <v>354083.43868520862</v>
      </c>
      <c r="N45" s="48"/>
      <c r="P45" s="94"/>
      <c r="Q45" s="94"/>
    </row>
    <row r="46" spans="1:17" x14ac:dyDescent="0.2">
      <c r="A46" s="47"/>
      <c r="B46" s="82" t="s">
        <v>268</v>
      </c>
      <c r="C46" s="218">
        <v>46255.04834572439</v>
      </c>
      <c r="D46" s="218">
        <v>42384.119853279924</v>
      </c>
      <c r="E46" s="218">
        <v>1750.4150553395168</v>
      </c>
      <c r="F46" s="218">
        <v>8714.2568147597485</v>
      </c>
      <c r="G46" s="218">
        <v>21934.536212757816</v>
      </c>
      <c r="H46" s="218">
        <v>65373.029727379348</v>
      </c>
      <c r="I46" s="218">
        <v>10669.649053353874</v>
      </c>
      <c r="J46" s="218">
        <v>385.39622425445731</v>
      </c>
      <c r="K46" s="518">
        <v>0</v>
      </c>
      <c r="L46" s="218">
        <v>245428.02512954071</v>
      </c>
      <c r="M46" s="218">
        <v>79733.02328148346</v>
      </c>
      <c r="N46" s="48"/>
      <c r="P46" s="94"/>
      <c r="Q46" s="94"/>
    </row>
    <row r="47" spans="1:17" ht="15" x14ac:dyDescent="0.2">
      <c r="A47" s="47"/>
      <c r="B47" s="100" t="s">
        <v>269</v>
      </c>
      <c r="C47" s="216">
        <v>28884.705117220379</v>
      </c>
      <c r="D47" s="216">
        <v>44320.097762927173</v>
      </c>
      <c r="E47" s="216">
        <v>556.24469613287317</v>
      </c>
      <c r="F47" s="216">
        <v>11154.338234254739</v>
      </c>
      <c r="G47" s="216">
        <v>19277.535163183751</v>
      </c>
      <c r="H47" s="216">
        <v>36069.424469599777</v>
      </c>
      <c r="I47" s="216">
        <v>6806.3037480439179</v>
      </c>
      <c r="J47" s="519">
        <v>0</v>
      </c>
      <c r="K47" s="519">
        <v>0</v>
      </c>
      <c r="L47" s="216">
        <v>5000</v>
      </c>
      <c r="M47" s="216">
        <v>81521.902383143388</v>
      </c>
      <c r="N47" s="48"/>
      <c r="P47" s="94"/>
      <c r="Q47" s="94"/>
    </row>
    <row r="48" spans="1:17" x14ac:dyDescent="0.2">
      <c r="A48" s="47"/>
      <c r="B48" s="82" t="s">
        <v>270</v>
      </c>
      <c r="C48" s="218">
        <v>37430.247928973287</v>
      </c>
      <c r="D48" s="218">
        <v>82050.608252341786</v>
      </c>
      <c r="E48" s="218">
        <v>6909.2029347482394</v>
      </c>
      <c r="F48" s="218">
        <v>25564.982763215881</v>
      </c>
      <c r="G48" s="218">
        <v>68394.037524884654</v>
      </c>
      <c r="H48" s="218">
        <v>60028.115576834905</v>
      </c>
      <c r="I48" s="218">
        <v>7035.9951364874078</v>
      </c>
      <c r="J48" s="218">
        <v>3372.8243253414516</v>
      </c>
      <c r="K48" s="218">
        <v>1320079.6171837002</v>
      </c>
      <c r="L48" s="218">
        <v>1990.6459606651617</v>
      </c>
      <c r="M48" s="218">
        <v>118774.5642471458</v>
      </c>
      <c r="N48" s="48"/>
      <c r="P48" s="94"/>
      <c r="Q48" s="94"/>
    </row>
    <row r="49" spans="1:17" x14ac:dyDescent="0.2">
      <c r="A49" s="47"/>
      <c r="B49" s="82" t="s">
        <v>285</v>
      </c>
      <c r="C49" s="218">
        <v>46928.961748633883</v>
      </c>
      <c r="D49" s="218">
        <v>27938.06921675774</v>
      </c>
      <c r="E49" s="218">
        <v>7175.8642987249541</v>
      </c>
      <c r="F49" s="218">
        <v>25282.331511839708</v>
      </c>
      <c r="G49" s="218">
        <v>14690.346083788707</v>
      </c>
      <c r="H49" s="218">
        <v>20988.342440801458</v>
      </c>
      <c r="I49" s="218">
        <v>12613.84335154827</v>
      </c>
      <c r="J49" s="518">
        <v>0</v>
      </c>
      <c r="K49" s="218">
        <v>247500</v>
      </c>
      <c r="L49" s="218">
        <v>1001.8214936247723</v>
      </c>
      <c r="M49" s="218">
        <v>74084.699453551919</v>
      </c>
      <c r="N49" s="48"/>
      <c r="P49" s="94"/>
      <c r="Q49" s="94"/>
    </row>
    <row r="50" spans="1:17" x14ac:dyDescent="0.2">
      <c r="A50" s="47"/>
      <c r="B50" s="82" t="s">
        <v>273</v>
      </c>
      <c r="C50" s="218">
        <v>36958.025476321549</v>
      </c>
      <c r="D50" s="218">
        <v>37978.222538098838</v>
      </c>
      <c r="E50" s="218">
        <v>5495.500366362593</v>
      </c>
      <c r="F50" s="218">
        <v>25638.834260939995</v>
      </c>
      <c r="G50" s="218">
        <v>27084.611186131588</v>
      </c>
      <c r="H50" s="218">
        <v>58823.051630276619</v>
      </c>
      <c r="I50" s="218">
        <v>2185.8780007688024</v>
      </c>
      <c r="J50" s="218">
        <v>93.553586839358886</v>
      </c>
      <c r="K50" s="518">
        <v>0</v>
      </c>
      <c r="L50" s="218">
        <v>621.54254088845789</v>
      </c>
      <c r="M50" s="218">
        <v>251463.0363057389</v>
      </c>
      <c r="N50" s="48"/>
      <c r="P50" s="94"/>
      <c r="Q50" s="94"/>
    </row>
    <row r="51" spans="1:17" x14ac:dyDescent="0.2">
      <c r="A51" s="47"/>
      <c r="B51" s="82" t="s">
        <v>290</v>
      </c>
      <c r="C51" s="218">
        <v>25278.280542986424</v>
      </c>
      <c r="D51" s="218">
        <v>47765.837104072401</v>
      </c>
      <c r="E51" s="218">
        <v>5045.2488687782807</v>
      </c>
      <c r="F51" s="218">
        <v>54015.837104072401</v>
      </c>
      <c r="G51" s="218">
        <v>75282.805429864253</v>
      </c>
      <c r="H51" s="218">
        <v>41053.167420814483</v>
      </c>
      <c r="I51" s="218">
        <v>17692.307692307691</v>
      </c>
      <c r="J51" s="218">
        <v>1357.4660633484164</v>
      </c>
      <c r="K51" s="518">
        <v>0</v>
      </c>
      <c r="L51" s="518">
        <v>0</v>
      </c>
      <c r="M51" s="218">
        <v>121855.2036199095</v>
      </c>
      <c r="N51" s="48"/>
      <c r="P51" s="94"/>
      <c r="Q51" s="94"/>
    </row>
    <row r="52" spans="1:17" x14ac:dyDescent="0.2">
      <c r="A52" s="47"/>
      <c r="B52" s="82" t="s">
        <v>277</v>
      </c>
      <c r="C52" s="218">
        <v>17072.860607787617</v>
      </c>
      <c r="D52" s="218">
        <v>39779.135539719573</v>
      </c>
      <c r="E52" s="218">
        <v>5431.253854491627</v>
      </c>
      <c r="F52" s="218">
        <v>30866.817733721502</v>
      </c>
      <c r="G52" s="218">
        <v>23651.818739199298</v>
      </c>
      <c r="H52" s="218">
        <v>9521.4690137068828</v>
      </c>
      <c r="I52" s="218">
        <v>3695.6972050904428</v>
      </c>
      <c r="J52" s="218">
        <v>230.09335173226708</v>
      </c>
      <c r="K52" s="518">
        <v>0</v>
      </c>
      <c r="L52" s="218">
        <v>126.99724094384007</v>
      </c>
      <c r="M52" s="218">
        <v>41684.991071039098</v>
      </c>
      <c r="N52" s="48"/>
      <c r="P52" s="94"/>
      <c r="Q52" s="94"/>
    </row>
    <row r="53" spans="1:17" x14ac:dyDescent="0.2">
      <c r="A53" s="47"/>
      <c r="B53" s="82" t="s">
        <v>278</v>
      </c>
      <c r="C53" s="218">
        <v>34755.467107749071</v>
      </c>
      <c r="D53" s="218">
        <v>35346.489804731056</v>
      </c>
      <c r="E53" s="218">
        <v>21379.95743071863</v>
      </c>
      <c r="F53" s="218">
        <v>38271.935322076417</v>
      </c>
      <c r="G53" s="218">
        <v>34918.97090485572</v>
      </c>
      <c r="H53" s="218">
        <v>12409.692134199096</v>
      </c>
      <c r="I53" s="218">
        <v>6879.9384329156201</v>
      </c>
      <c r="J53" s="218">
        <v>1425.9652438503815</v>
      </c>
      <c r="K53" s="518">
        <v>0</v>
      </c>
      <c r="L53" s="218">
        <v>2346.1035450896925</v>
      </c>
      <c r="M53" s="218">
        <v>18518.459346530984</v>
      </c>
      <c r="N53" s="48"/>
      <c r="P53" s="94"/>
      <c r="Q53" s="94"/>
    </row>
    <row r="54" spans="1:17" x14ac:dyDescent="0.2">
      <c r="A54" s="47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8"/>
    </row>
    <row r="55" spans="1:17" x14ac:dyDescent="0.2">
      <c r="A55" s="65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8"/>
    </row>
    <row r="56" spans="1:17" x14ac:dyDescent="0.2">
      <c r="A56" s="188" t="s">
        <v>137</v>
      </c>
      <c r="B56" s="18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1"/>
    </row>
  </sheetData>
  <sortState ref="B15:M40">
    <sortCondition ref="B15:B40"/>
  </sortState>
  <mergeCells count="13">
    <mergeCell ref="E10:E12"/>
    <mergeCell ref="D10:D12"/>
    <mergeCell ref="C8:M8"/>
    <mergeCell ref="C9:M9"/>
    <mergeCell ref="C10:C12"/>
    <mergeCell ref="F10:F12"/>
    <mergeCell ref="G10:G12"/>
    <mergeCell ref="H10:H12"/>
    <mergeCell ref="I10:I12"/>
    <mergeCell ref="J10:J12"/>
    <mergeCell ref="K10:K12"/>
    <mergeCell ref="L10:L12"/>
    <mergeCell ref="M10:M12"/>
  </mergeCells>
  <pageMargins left="0.70866141732283472" right="0.70866141732283472" top="0.74803149606299213" bottom="0.74803149606299213" header="0.31496062992125984" footer="0.31496062992125984"/>
  <pageSetup scale="52" orientation="portrait" horizontalDpi="4294967294" r:id="rId1"/>
  <headerFooter>
    <oddFooter>&amp;CPágina 27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rgb="FF53722D"/>
  </sheetPr>
  <dimension ref="A1:Z70"/>
  <sheetViews>
    <sheetView showGridLines="0" zoomScale="90" zoomScaleNormal="90" zoomScaleSheetLayoutView="80" workbookViewId="0">
      <selection activeCell="O1" sqref="O1"/>
    </sheetView>
  </sheetViews>
  <sheetFormatPr baseColWidth="10" defaultColWidth="11.42578125" defaultRowHeight="14.25" x14ac:dyDescent="0.2"/>
  <cols>
    <col min="1" max="1" width="1.85546875" style="13" customWidth="1"/>
    <col min="2" max="2" width="25.28515625" style="13" customWidth="1"/>
    <col min="3" max="4" width="8.140625" style="13" customWidth="1"/>
    <col min="5" max="5" width="9.140625" style="13" customWidth="1"/>
    <col min="6" max="6" width="11" style="13" customWidth="1"/>
    <col min="7" max="7" width="15.28515625" style="13" customWidth="1"/>
    <col min="8" max="8" width="4.85546875" style="59" customWidth="1"/>
    <col min="9" max="9" width="8.140625" style="13" customWidth="1"/>
    <col min="10" max="10" width="8.42578125" style="13" customWidth="1"/>
    <col min="11" max="11" width="10.5703125" style="13" customWidth="1"/>
    <col min="12" max="12" width="10.7109375" style="13" customWidth="1"/>
    <col min="13" max="13" width="16" style="13" customWidth="1"/>
    <col min="14" max="14" width="1.85546875" style="13" customWidth="1"/>
    <col min="15" max="15" width="8" style="13" customWidth="1"/>
    <col min="16" max="16" width="7.42578125" style="13" customWidth="1"/>
    <col min="17" max="17" width="7.7109375" style="13" customWidth="1"/>
    <col min="18" max="26" width="14.5703125" style="13" bestFit="1" customWidth="1"/>
    <col min="27" max="16384" width="11.42578125" style="13"/>
  </cols>
  <sheetData>
    <row r="1" spans="1:26" x14ac:dyDescent="0.2">
      <c r="A1" s="44"/>
      <c r="B1" s="45"/>
      <c r="C1" s="45"/>
      <c r="D1" s="45"/>
      <c r="E1" s="45"/>
      <c r="F1" s="45"/>
      <c r="G1" s="45"/>
      <c r="I1" s="45"/>
      <c r="J1" s="45"/>
      <c r="K1" s="45"/>
      <c r="L1" s="45"/>
      <c r="M1" s="45"/>
      <c r="N1" s="45"/>
      <c r="O1" s="43"/>
    </row>
    <row r="2" spans="1:26" x14ac:dyDescent="0.2">
      <c r="A2" s="47"/>
      <c r="B2" s="43"/>
      <c r="C2" s="43"/>
      <c r="D2" s="43"/>
      <c r="E2" s="43"/>
      <c r="F2" s="43"/>
      <c r="G2" s="43"/>
      <c r="I2" s="43"/>
      <c r="J2" s="43"/>
      <c r="K2" s="43"/>
      <c r="L2" s="43"/>
      <c r="M2" s="43"/>
      <c r="N2" s="48"/>
    </row>
    <row r="3" spans="1:26" x14ac:dyDescent="0.2">
      <c r="A3" s="47"/>
      <c r="B3" s="43"/>
      <c r="C3" s="43"/>
      <c r="D3" s="43"/>
      <c r="E3" s="43"/>
      <c r="F3" s="43"/>
      <c r="G3" s="43"/>
      <c r="I3" s="43"/>
      <c r="J3" s="43"/>
      <c r="K3" s="43"/>
      <c r="L3" s="43"/>
      <c r="M3" s="43"/>
      <c r="N3" s="48"/>
    </row>
    <row r="4" spans="1:26" x14ac:dyDescent="0.2">
      <c r="A4" s="47"/>
      <c r="B4" s="43"/>
      <c r="C4" s="43"/>
      <c r="D4" s="43"/>
      <c r="E4" s="43"/>
      <c r="F4" s="43"/>
      <c r="G4" s="43"/>
      <c r="I4" s="43"/>
      <c r="J4" s="43"/>
      <c r="K4" s="43"/>
      <c r="L4" s="43"/>
      <c r="M4" s="43"/>
      <c r="N4" s="48"/>
    </row>
    <row r="5" spans="1:26" ht="15.75" x14ac:dyDescent="0.25">
      <c r="A5" s="47"/>
      <c r="B5" s="43"/>
      <c r="C5" s="43"/>
      <c r="D5" s="43"/>
      <c r="E5" s="43"/>
      <c r="F5" s="43"/>
      <c r="G5" s="43"/>
      <c r="I5" s="43"/>
      <c r="J5" s="43"/>
      <c r="K5" s="43"/>
      <c r="L5" s="178"/>
      <c r="M5" s="43"/>
      <c r="N5" s="48"/>
    </row>
    <row r="6" spans="1:26" x14ac:dyDescent="0.2">
      <c r="A6" s="47"/>
      <c r="B6" s="43"/>
      <c r="C6" s="43"/>
      <c r="D6" s="43"/>
      <c r="E6" s="43"/>
      <c r="F6" s="43"/>
      <c r="G6" s="43"/>
      <c r="I6" s="43"/>
      <c r="J6" s="43"/>
      <c r="K6" s="43"/>
      <c r="L6" s="43"/>
      <c r="M6" s="43"/>
      <c r="N6" s="48"/>
    </row>
    <row r="7" spans="1:26" x14ac:dyDescent="0.2">
      <c r="A7" s="47"/>
      <c r="B7" s="43"/>
      <c r="C7" s="43"/>
      <c r="D7" s="43"/>
      <c r="E7" s="43"/>
      <c r="F7" s="43"/>
      <c r="G7" s="43"/>
      <c r="I7" s="43"/>
      <c r="J7" s="43"/>
      <c r="K7" s="43"/>
      <c r="L7" s="43"/>
      <c r="M7" s="43"/>
      <c r="N7" s="48"/>
    </row>
    <row r="8" spans="1:26" ht="15" x14ac:dyDescent="0.25">
      <c r="A8" s="47"/>
      <c r="B8" s="581" t="s">
        <v>375</v>
      </c>
      <c r="C8" s="581"/>
      <c r="D8" s="581"/>
      <c r="E8" s="581"/>
      <c r="F8" s="581"/>
      <c r="G8" s="581"/>
      <c r="H8" s="581"/>
      <c r="I8" s="581"/>
      <c r="J8" s="581"/>
      <c r="K8" s="581"/>
      <c r="L8" s="581"/>
      <c r="M8" s="581"/>
      <c r="N8" s="48"/>
    </row>
    <row r="9" spans="1:26" ht="15" x14ac:dyDescent="0.25">
      <c r="A9" s="47"/>
      <c r="B9" s="581" t="s">
        <v>141</v>
      </c>
      <c r="C9" s="581"/>
      <c r="D9" s="581"/>
      <c r="E9" s="581"/>
      <c r="F9" s="581"/>
      <c r="G9" s="581"/>
      <c r="H9" s="581"/>
      <c r="I9" s="581"/>
      <c r="J9" s="581"/>
      <c r="K9" s="581"/>
      <c r="L9" s="581"/>
      <c r="M9" s="581"/>
      <c r="N9" s="48"/>
    </row>
    <row r="10" spans="1:26" ht="15" x14ac:dyDescent="0.25">
      <c r="A10" s="47"/>
      <c r="B10" s="254"/>
      <c r="C10" s="52"/>
      <c r="D10" s="52"/>
      <c r="E10" s="52"/>
      <c r="F10" s="52"/>
      <c r="G10" s="52"/>
      <c r="H10" s="60"/>
      <c r="I10" s="52"/>
      <c r="J10" s="52"/>
      <c r="K10" s="52"/>
      <c r="L10" s="52"/>
      <c r="M10" s="52"/>
      <c r="N10" s="48"/>
    </row>
    <row r="11" spans="1:26" ht="14.25" customHeight="1" x14ac:dyDescent="0.25">
      <c r="A11" s="47"/>
      <c r="B11" s="254"/>
      <c r="C11" s="588" t="s">
        <v>15</v>
      </c>
      <c r="D11" s="588"/>
      <c r="E11" s="589" t="s">
        <v>96</v>
      </c>
      <c r="F11" s="589"/>
      <c r="G11" s="583" t="s">
        <v>235</v>
      </c>
      <c r="H11" s="61"/>
      <c r="I11" s="588" t="s">
        <v>5</v>
      </c>
      <c r="J11" s="588"/>
      <c r="K11" s="589" t="s">
        <v>96</v>
      </c>
      <c r="L11" s="589"/>
      <c r="M11" s="583" t="s">
        <v>235</v>
      </c>
      <c r="N11" s="48"/>
    </row>
    <row r="12" spans="1:26" ht="14.25" customHeight="1" x14ac:dyDescent="0.25">
      <c r="A12" s="47"/>
      <c r="B12" s="254"/>
      <c r="C12" s="106">
        <v>2014</v>
      </c>
      <c r="D12" s="106">
        <v>2017</v>
      </c>
      <c r="E12" s="107" t="s">
        <v>0</v>
      </c>
      <c r="F12" s="14" t="s">
        <v>33</v>
      </c>
      <c r="G12" s="583"/>
      <c r="H12" s="61"/>
      <c r="I12" s="106">
        <v>2014</v>
      </c>
      <c r="J12" s="106">
        <v>2017</v>
      </c>
      <c r="K12" s="107" t="s">
        <v>0</v>
      </c>
      <c r="L12" s="14" t="s">
        <v>33</v>
      </c>
      <c r="M12" s="583"/>
      <c r="N12" s="48"/>
    </row>
    <row r="13" spans="1:26" ht="14.25" customHeight="1" x14ac:dyDescent="0.25">
      <c r="A13" s="47"/>
      <c r="B13" s="26"/>
      <c r="C13" s="32"/>
      <c r="D13" s="32"/>
      <c r="E13" s="28"/>
      <c r="F13" s="32"/>
      <c r="G13" s="32"/>
      <c r="H13" s="62"/>
      <c r="I13" s="32"/>
      <c r="J13" s="32"/>
      <c r="K13" s="28"/>
      <c r="L13" s="32"/>
      <c r="M13" s="32"/>
      <c r="N13" s="48"/>
      <c r="O13" s="133"/>
      <c r="P13" s="133"/>
      <c r="Q13" s="133"/>
      <c r="R13" s="133"/>
      <c r="S13" s="133"/>
    </row>
    <row r="14" spans="1:26" ht="14.25" customHeight="1" x14ac:dyDescent="0.25">
      <c r="A14" s="47"/>
      <c r="B14" s="31" t="s">
        <v>4</v>
      </c>
      <c r="C14" s="29">
        <v>4189.7813794000003</v>
      </c>
      <c r="D14" s="29">
        <v>4292.1530931497937</v>
      </c>
      <c r="E14" s="30">
        <v>2.4433664785739717</v>
      </c>
      <c r="F14" s="29">
        <v>102.37171374979334</v>
      </c>
      <c r="G14" s="261">
        <v>100</v>
      </c>
      <c r="H14" s="63"/>
      <c r="I14" s="29">
        <v>2868.0645929000002</v>
      </c>
      <c r="J14" s="29">
        <v>3502.0142479944011</v>
      </c>
      <c r="K14" s="30">
        <v>22.103743990416636</v>
      </c>
      <c r="L14" s="29">
        <v>633.9496550944009</v>
      </c>
      <c r="M14" s="30">
        <v>100</v>
      </c>
      <c r="N14" s="48"/>
      <c r="O14" s="174">
        <f>+D14/C14*100-100</f>
        <v>2.4433664785739779</v>
      </c>
      <c r="P14" s="136">
        <f>+D14-C14</f>
        <v>102.37171374979334</v>
      </c>
      <c r="Q14" s="174">
        <f>+D14/$D$14*100</f>
        <v>100</v>
      </c>
      <c r="R14" s="174" t="b">
        <f>+E14=O14</f>
        <v>0</v>
      </c>
      <c r="S14" s="174" t="b">
        <f t="shared" ref="S14:T14" si="0">+F14=P14</f>
        <v>1</v>
      </c>
      <c r="T14" s="174" t="b">
        <f t="shared" si="0"/>
        <v>1</v>
      </c>
      <c r="U14" s="137"/>
      <c r="V14" s="137"/>
      <c r="W14" s="137"/>
      <c r="X14" s="137"/>
      <c r="Y14" s="137"/>
      <c r="Z14" s="137"/>
    </row>
    <row r="15" spans="1:26" ht="14.25" customHeight="1" x14ac:dyDescent="0.25">
      <c r="A15" s="47"/>
      <c r="B15" s="26" t="s">
        <v>7</v>
      </c>
      <c r="C15" s="37">
        <v>2161.3787556000002</v>
      </c>
      <c r="D15" s="29">
        <v>2256.6548449000002</v>
      </c>
      <c r="E15" s="129">
        <v>4.4081163032229087</v>
      </c>
      <c r="F15" s="130">
        <v>95.276089299999967</v>
      </c>
      <c r="G15" s="261">
        <v>52.576289706478185</v>
      </c>
      <c r="H15" s="63"/>
      <c r="I15" s="37">
        <v>1295.3108494000001</v>
      </c>
      <c r="J15" s="29">
        <v>1566.4050189</v>
      </c>
      <c r="K15" s="129">
        <v>20.928888970981241</v>
      </c>
      <c r="L15" s="37">
        <v>271.09416949999991</v>
      </c>
      <c r="M15" s="30">
        <v>44.728687777243572</v>
      </c>
      <c r="N15" s="48"/>
      <c r="O15" s="174">
        <f t="shared" ref="O15:O24" si="1">+D15/C15*100-100</f>
        <v>4.4081163032229114</v>
      </c>
      <c r="P15" s="136">
        <f t="shared" ref="P15:P24" si="2">+D15-C15</f>
        <v>95.276089299999967</v>
      </c>
      <c r="Q15" s="174">
        <f t="shared" ref="Q15:Q24" si="3">+D15/$D$14*100</f>
        <v>52.576289706478185</v>
      </c>
      <c r="R15" s="174" t="b">
        <f t="shared" ref="R15:R23" si="4">+E15=O15</f>
        <v>1</v>
      </c>
      <c r="S15" s="174" t="b">
        <f t="shared" ref="S15:S24" si="5">+F15=P15</f>
        <v>1</v>
      </c>
      <c r="T15" s="174" t="b">
        <f t="shared" ref="T15:T24" si="6">+G15=Q15</f>
        <v>1</v>
      </c>
      <c r="U15" s="137"/>
      <c r="V15" s="137"/>
      <c r="W15" s="137"/>
      <c r="X15" s="137"/>
      <c r="Y15" s="137"/>
      <c r="Z15" s="137"/>
    </row>
    <row r="16" spans="1:26" ht="14.25" customHeight="1" x14ac:dyDescent="0.25">
      <c r="A16" s="47"/>
      <c r="B16" s="26" t="s">
        <v>10</v>
      </c>
      <c r="C16" s="41">
        <v>1311.1355593000001</v>
      </c>
      <c r="D16" s="29">
        <v>1297.4872780999999</v>
      </c>
      <c r="E16" s="129">
        <v>-1.04095118946258</v>
      </c>
      <c r="F16" s="130">
        <v>-13.648281200000156</v>
      </c>
      <c r="G16" s="261">
        <v>30.229287025450429</v>
      </c>
      <c r="H16" s="63"/>
      <c r="I16" s="41">
        <v>657.12184560000003</v>
      </c>
      <c r="J16" s="29">
        <v>1019.6270056</v>
      </c>
      <c r="K16" s="129">
        <v>55.165592565105847</v>
      </c>
      <c r="L16" s="37">
        <v>362.50515999999993</v>
      </c>
      <c r="M16" s="30">
        <v>29.115444238524702</v>
      </c>
      <c r="N16" s="48"/>
      <c r="O16" s="174">
        <f t="shared" si="1"/>
        <v>-1.0409511894625751</v>
      </c>
      <c r="P16" s="136">
        <f t="shared" si="2"/>
        <v>-13.648281200000156</v>
      </c>
      <c r="Q16" s="174">
        <f t="shared" si="3"/>
        <v>30.229287025450429</v>
      </c>
      <c r="R16" s="174" t="b">
        <f t="shared" si="4"/>
        <v>1</v>
      </c>
      <c r="S16" s="174" t="b">
        <f t="shared" si="5"/>
        <v>1</v>
      </c>
      <c r="T16" s="174" t="b">
        <f t="shared" si="6"/>
        <v>1</v>
      </c>
      <c r="U16" s="137"/>
      <c r="V16" s="137"/>
      <c r="W16" s="137"/>
      <c r="X16" s="137"/>
      <c r="Y16" s="137"/>
      <c r="Z16" s="137"/>
    </row>
    <row r="17" spans="1:26" ht="14.25" customHeight="1" x14ac:dyDescent="0.25">
      <c r="A17" s="47"/>
      <c r="B17" s="26" t="s">
        <v>9</v>
      </c>
      <c r="C17" s="41">
        <v>125.95103039999999</v>
      </c>
      <c r="D17" s="29">
        <v>237.69707320000001</v>
      </c>
      <c r="E17" s="129">
        <v>88.721817078520715</v>
      </c>
      <c r="F17" s="130">
        <v>111.74604280000001</v>
      </c>
      <c r="G17" s="261">
        <v>5.5379448971510516</v>
      </c>
      <c r="H17" s="63"/>
      <c r="I17" s="41">
        <v>85.396043800000001</v>
      </c>
      <c r="J17" s="29">
        <v>204.72812930000001</v>
      </c>
      <c r="K17" s="129">
        <v>139.73959470473739</v>
      </c>
      <c r="L17" s="37">
        <v>119.33208550000001</v>
      </c>
      <c r="M17" s="30">
        <v>5.8460107470221612</v>
      </c>
      <c r="N17" s="48"/>
      <c r="O17" s="174">
        <f t="shared" si="1"/>
        <v>88.721817078520701</v>
      </c>
      <c r="P17" s="136">
        <f t="shared" si="2"/>
        <v>111.74604280000001</v>
      </c>
      <c r="Q17" s="174">
        <f t="shared" si="3"/>
        <v>5.5379448971510516</v>
      </c>
      <c r="R17" s="174" t="b">
        <f t="shared" si="4"/>
        <v>1</v>
      </c>
      <c r="S17" s="174" t="b">
        <f t="shared" si="5"/>
        <v>1</v>
      </c>
      <c r="T17" s="174" t="b">
        <f t="shared" si="6"/>
        <v>1</v>
      </c>
      <c r="U17" s="137"/>
      <c r="V17" s="137"/>
      <c r="W17" s="137"/>
      <c r="X17" s="137"/>
      <c r="Y17" s="137"/>
      <c r="Z17" s="137"/>
    </row>
    <row r="18" spans="1:26" ht="15" x14ac:dyDescent="0.25">
      <c r="A18" s="47"/>
      <c r="B18" s="26" t="s">
        <v>34</v>
      </c>
      <c r="C18" s="41">
        <v>252.20799969999999</v>
      </c>
      <c r="D18" s="29">
        <v>209.39740879999999</v>
      </c>
      <c r="E18" s="129">
        <v>-16.97431919325436</v>
      </c>
      <c r="F18" s="130">
        <v>-42.810590899999994</v>
      </c>
      <c r="G18" s="261">
        <v>4.8786099716292703</v>
      </c>
      <c r="H18" s="63"/>
      <c r="I18" s="41">
        <v>169.12826999999999</v>
      </c>
      <c r="J18" s="29">
        <v>131.13424330000001</v>
      </c>
      <c r="K18" s="129">
        <v>-22.464622088312012</v>
      </c>
      <c r="L18" s="37">
        <v>-37.994026699999978</v>
      </c>
      <c r="M18" s="30">
        <v>3.7445376864214763</v>
      </c>
      <c r="N18" s="48"/>
      <c r="O18" s="174">
        <f t="shared" si="1"/>
        <v>-16.97431919325436</v>
      </c>
      <c r="P18" s="136">
        <f t="shared" si="2"/>
        <v>-42.810590899999994</v>
      </c>
      <c r="Q18" s="174">
        <f t="shared" si="3"/>
        <v>4.8786099716292703</v>
      </c>
      <c r="R18" s="174" t="b">
        <f t="shared" si="4"/>
        <v>1</v>
      </c>
      <c r="S18" s="174" t="b">
        <f t="shared" si="5"/>
        <v>1</v>
      </c>
      <c r="T18" s="174" t="b">
        <f t="shared" si="6"/>
        <v>1</v>
      </c>
      <c r="U18" s="137"/>
      <c r="V18" s="137"/>
      <c r="W18" s="137"/>
      <c r="X18" s="137"/>
      <c r="Y18" s="137"/>
      <c r="Z18" s="137"/>
    </row>
    <row r="19" spans="1:26" ht="14.25" customHeight="1" x14ac:dyDescent="0.25">
      <c r="A19" s="47"/>
      <c r="B19" s="26" t="s">
        <v>8</v>
      </c>
      <c r="C19" s="37">
        <v>180.9765922</v>
      </c>
      <c r="D19" s="29">
        <v>190.76459</v>
      </c>
      <c r="E19" s="129">
        <v>5.4084330360155919</v>
      </c>
      <c r="F19" s="130">
        <v>9.7879977999999994</v>
      </c>
      <c r="G19" s="261">
        <v>4.444496406814034</v>
      </c>
      <c r="H19" s="63"/>
      <c r="I19" s="37">
        <v>357.85602899999998</v>
      </c>
      <c r="J19" s="29">
        <v>348.49969629999998</v>
      </c>
      <c r="K19" s="129">
        <v>-2.6145522058537152</v>
      </c>
      <c r="L19" s="37">
        <v>-9.3563326999999958</v>
      </c>
      <c r="M19" s="30">
        <v>9.9514071508871016</v>
      </c>
      <c r="N19" s="48"/>
      <c r="O19" s="174">
        <f t="shared" si="1"/>
        <v>5.4084330360155946</v>
      </c>
      <c r="P19" s="136">
        <f t="shared" si="2"/>
        <v>9.7879977999999994</v>
      </c>
      <c r="Q19" s="174">
        <f t="shared" si="3"/>
        <v>4.444496406814034</v>
      </c>
      <c r="R19" s="174" t="b">
        <f t="shared" si="4"/>
        <v>1</v>
      </c>
      <c r="S19" s="174" t="b">
        <f t="shared" si="5"/>
        <v>1</v>
      </c>
      <c r="T19" s="174" t="b">
        <f t="shared" si="6"/>
        <v>1</v>
      </c>
      <c r="U19" s="137"/>
      <c r="V19" s="137"/>
      <c r="W19" s="137"/>
      <c r="X19" s="137"/>
      <c r="Y19" s="137"/>
      <c r="Z19" s="137"/>
    </row>
    <row r="20" spans="1:26" ht="14.25" customHeight="1" x14ac:dyDescent="0.25">
      <c r="A20" s="47"/>
      <c r="B20" s="26" t="s">
        <v>55</v>
      </c>
      <c r="C20" s="37">
        <v>140.73651609999999</v>
      </c>
      <c r="D20" s="29">
        <v>100.1518983</v>
      </c>
      <c r="E20" s="129">
        <v>-28.83730457784154</v>
      </c>
      <c r="F20" s="130">
        <v>-40.58461779999999</v>
      </c>
      <c r="G20" s="261">
        <v>2.3333719959765831</v>
      </c>
      <c r="H20" s="63"/>
      <c r="I20" s="37">
        <v>32.906134399999999</v>
      </c>
      <c r="J20" s="29">
        <v>70.966469900000007</v>
      </c>
      <c r="K20" s="129">
        <v>115.6633442182744</v>
      </c>
      <c r="L20" s="37">
        <v>38.060335500000008</v>
      </c>
      <c r="M20" s="30">
        <v>2.026447206508152</v>
      </c>
      <c r="N20" s="48"/>
      <c r="O20" s="174">
        <f t="shared" si="1"/>
        <v>-28.837304577841536</v>
      </c>
      <c r="P20" s="136">
        <f t="shared" si="2"/>
        <v>-40.58461779999999</v>
      </c>
      <c r="Q20" s="174">
        <f t="shared" si="3"/>
        <v>2.3333719959765831</v>
      </c>
      <c r="R20" s="174" t="b">
        <f t="shared" si="4"/>
        <v>1</v>
      </c>
      <c r="S20" s="174" t="b">
        <f t="shared" si="5"/>
        <v>1</v>
      </c>
      <c r="T20" s="174" t="b">
        <f t="shared" si="6"/>
        <v>1</v>
      </c>
      <c r="U20" s="137"/>
      <c r="V20" s="137"/>
      <c r="W20" s="137"/>
      <c r="X20" s="137"/>
      <c r="Y20" s="137"/>
      <c r="Z20" s="137"/>
    </row>
    <row r="21" spans="1:26" ht="14.25" customHeight="1" x14ac:dyDescent="0.25">
      <c r="A21" s="47"/>
      <c r="B21" s="26" t="s">
        <v>6</v>
      </c>
      <c r="C21" s="37">
        <v>17.394926000000002</v>
      </c>
      <c r="D21" s="29">
        <v>0</v>
      </c>
      <c r="E21" s="129">
        <v>-100</v>
      </c>
      <c r="F21" s="130">
        <v>-17.394926000000002</v>
      </c>
      <c r="G21" s="261">
        <v>0</v>
      </c>
      <c r="H21" s="63"/>
      <c r="I21" s="37">
        <v>270.34542060000001</v>
      </c>
      <c r="J21" s="29">
        <v>160.65368470000001</v>
      </c>
      <c r="K21" s="129">
        <v>-40.574660246344116</v>
      </c>
      <c r="L21" s="37">
        <v>-109.6917359</v>
      </c>
      <c r="M21" s="30">
        <v>4.5874651935527151</v>
      </c>
      <c r="N21" s="48"/>
      <c r="O21" s="174">
        <f t="shared" si="1"/>
        <v>-100</v>
      </c>
      <c r="P21" s="136">
        <f t="shared" si="2"/>
        <v>-17.394926000000002</v>
      </c>
      <c r="Q21" s="174">
        <f t="shared" si="3"/>
        <v>0</v>
      </c>
      <c r="R21" s="174" t="b">
        <f t="shared" si="4"/>
        <v>1</v>
      </c>
      <c r="S21" s="174" t="b">
        <f t="shared" si="5"/>
        <v>1</v>
      </c>
      <c r="T21" s="174" t="b">
        <f t="shared" si="6"/>
        <v>1</v>
      </c>
      <c r="U21" s="137"/>
      <c r="V21" s="137"/>
      <c r="W21" s="137"/>
      <c r="X21" s="137"/>
      <c r="Y21" s="137"/>
      <c r="Z21" s="137"/>
    </row>
    <row r="22" spans="1:26" ht="15" x14ac:dyDescent="0.25">
      <c r="A22" s="47"/>
      <c r="B22" s="43"/>
      <c r="C22" s="72"/>
      <c r="D22" s="43"/>
      <c r="E22" s="139"/>
      <c r="F22" s="184"/>
      <c r="G22" s="132"/>
      <c r="I22" s="72"/>
      <c r="J22" s="43"/>
      <c r="K22" s="139"/>
      <c r="L22" s="140"/>
      <c r="M22" s="141"/>
      <c r="N22" s="48"/>
      <c r="O22" s="174"/>
      <c r="P22" s="136"/>
      <c r="Q22" s="174"/>
      <c r="R22" s="174"/>
      <c r="S22" s="174"/>
      <c r="T22" s="174"/>
      <c r="U22" s="137"/>
      <c r="V22" s="137"/>
      <c r="W22" s="137"/>
      <c r="X22" s="137"/>
      <c r="Y22" s="137"/>
      <c r="Z22" s="137"/>
    </row>
    <row r="23" spans="1:26" ht="15" x14ac:dyDescent="0.25">
      <c r="A23" s="47"/>
      <c r="B23" s="26" t="s">
        <v>11</v>
      </c>
      <c r="C23" s="41">
        <v>2342.3553478000003</v>
      </c>
      <c r="D23" s="29">
        <v>2447.4194348999999</v>
      </c>
      <c r="E23" s="129">
        <v>4.4854034294445677</v>
      </c>
      <c r="F23" s="138">
        <v>105.0640870999996</v>
      </c>
      <c r="G23" s="261">
        <v>57.020786113292218</v>
      </c>
      <c r="H23" s="63"/>
      <c r="I23" s="41">
        <v>1653.1668784000001</v>
      </c>
      <c r="J23" s="29">
        <v>1914.9047151999998</v>
      </c>
      <c r="K23" s="129">
        <v>15.832511540112627</v>
      </c>
      <c r="L23" s="37">
        <v>261.73783679999974</v>
      </c>
      <c r="M23" s="30">
        <v>54.680094928130664</v>
      </c>
      <c r="N23" s="48"/>
      <c r="O23" s="174">
        <f t="shared" si="1"/>
        <v>4.4854034294445739</v>
      </c>
      <c r="P23" s="136">
        <f t="shared" si="2"/>
        <v>105.0640870999996</v>
      </c>
      <c r="Q23" s="174">
        <f t="shared" si="3"/>
        <v>57.020786113292218</v>
      </c>
      <c r="R23" s="174" t="b">
        <f t="shared" si="4"/>
        <v>1</v>
      </c>
      <c r="S23" s="174" t="b">
        <f t="shared" si="5"/>
        <v>1</v>
      </c>
      <c r="T23" s="174" t="b">
        <f t="shared" si="6"/>
        <v>1</v>
      </c>
      <c r="U23" s="137"/>
      <c r="V23" s="137"/>
      <c r="W23" s="137"/>
      <c r="X23" s="137"/>
      <c r="Y23" s="137"/>
      <c r="Z23" s="137"/>
    </row>
    <row r="24" spans="1:26" ht="15" x14ac:dyDescent="0.25">
      <c r="A24" s="47"/>
      <c r="B24" s="26" t="s">
        <v>12</v>
      </c>
      <c r="C24" s="41">
        <v>1847.4260316</v>
      </c>
      <c r="D24" s="29">
        <v>1844.7336582497937</v>
      </c>
      <c r="E24" s="129">
        <v>-0.14573646274078644</v>
      </c>
      <c r="F24" s="138">
        <v>-2.6923733502062532</v>
      </c>
      <c r="G24" s="261">
        <v>42.979213886707782</v>
      </c>
      <c r="H24" s="63"/>
      <c r="I24" s="41">
        <v>1214.8977145000001</v>
      </c>
      <c r="J24" s="29">
        <v>1587.1095328000001</v>
      </c>
      <c r="K24" s="129">
        <v>30.637296774666044</v>
      </c>
      <c r="L24" s="37">
        <v>372.2118183</v>
      </c>
      <c r="M24" s="30">
        <v>45.319905072029208</v>
      </c>
      <c r="N24" s="48"/>
      <c r="O24" s="174">
        <f t="shared" si="1"/>
        <v>-0.14573646274078556</v>
      </c>
      <c r="P24" s="136">
        <f t="shared" si="2"/>
        <v>-2.6923733502062532</v>
      </c>
      <c r="Q24" s="174">
        <f t="shared" si="3"/>
        <v>42.979213886707782</v>
      </c>
      <c r="R24" s="174" t="b">
        <f>+ROUND(E24,4)=ROUND(O24,4)</f>
        <v>1</v>
      </c>
      <c r="S24" s="174" t="b">
        <f t="shared" si="5"/>
        <v>1</v>
      </c>
      <c r="T24" s="174" t="b">
        <f t="shared" si="6"/>
        <v>1</v>
      </c>
      <c r="U24" s="137"/>
      <c r="V24" s="137"/>
      <c r="W24" s="137"/>
      <c r="X24" s="137"/>
      <c r="Y24" s="137"/>
      <c r="Z24" s="137"/>
    </row>
    <row r="25" spans="1:26" x14ac:dyDescent="0.2">
      <c r="A25" s="47"/>
      <c r="B25" s="43"/>
      <c r="C25" s="43"/>
      <c r="D25" s="72"/>
      <c r="E25" s="43"/>
      <c r="F25" s="43"/>
      <c r="G25" s="43"/>
      <c r="I25" s="43"/>
      <c r="J25" s="72"/>
      <c r="K25" s="43"/>
      <c r="L25" s="43"/>
      <c r="M25" s="43"/>
      <c r="N25" s="48"/>
      <c r="O25" s="133"/>
      <c r="P25" s="133"/>
      <c r="Q25" s="133"/>
      <c r="R25" s="133"/>
      <c r="S25" s="133"/>
      <c r="T25" s="137"/>
      <c r="U25" s="137"/>
    </row>
    <row r="26" spans="1:26" ht="15" x14ac:dyDescent="0.25">
      <c r="A26" s="47"/>
      <c r="B26" s="581" t="s">
        <v>31</v>
      </c>
      <c r="C26" s="581"/>
      <c r="D26" s="581"/>
      <c r="E26" s="581"/>
      <c r="F26" s="581"/>
      <c r="G26" s="58"/>
      <c r="H26" s="581" t="s">
        <v>32</v>
      </c>
      <c r="I26" s="581"/>
      <c r="J26" s="581"/>
      <c r="K26" s="581"/>
      <c r="L26" s="581"/>
      <c r="M26" s="581"/>
      <c r="N26" s="48"/>
      <c r="O26" s="137"/>
      <c r="P26" s="137"/>
      <c r="Q26" s="137"/>
      <c r="R26" s="137"/>
      <c r="S26" s="137"/>
      <c r="T26" s="137"/>
      <c r="U26" s="137"/>
    </row>
    <row r="27" spans="1:26" ht="15" x14ac:dyDescent="0.25">
      <c r="A27" s="47"/>
      <c r="B27" s="581" t="s">
        <v>376</v>
      </c>
      <c r="C27" s="581"/>
      <c r="D27" s="581"/>
      <c r="E27" s="581"/>
      <c r="F27" s="581"/>
      <c r="G27" s="58"/>
      <c r="H27" s="581" t="s">
        <v>376</v>
      </c>
      <c r="I27" s="581"/>
      <c r="J27" s="581"/>
      <c r="K27" s="581"/>
      <c r="L27" s="581"/>
      <c r="M27" s="581"/>
      <c r="N27" s="48"/>
      <c r="O27" s="137"/>
      <c r="P27" s="137"/>
      <c r="Q27" s="137"/>
      <c r="R27" s="137"/>
      <c r="S27" s="137"/>
      <c r="T27" s="137"/>
      <c r="U27" s="137"/>
    </row>
    <row r="28" spans="1:26" ht="15" x14ac:dyDescent="0.25">
      <c r="A28" s="47"/>
      <c r="B28" s="581" t="s">
        <v>101</v>
      </c>
      <c r="C28" s="581"/>
      <c r="D28" s="581"/>
      <c r="E28" s="581"/>
      <c r="F28" s="581"/>
      <c r="G28" s="58"/>
      <c r="H28" s="581" t="s">
        <v>101</v>
      </c>
      <c r="I28" s="581"/>
      <c r="J28" s="581"/>
      <c r="K28" s="581"/>
      <c r="L28" s="581"/>
      <c r="M28" s="581"/>
      <c r="N28" s="48"/>
      <c r="O28" s="137"/>
      <c r="P28" s="137"/>
      <c r="Q28" s="137"/>
      <c r="R28" s="137"/>
      <c r="S28" s="137"/>
      <c r="T28" s="137"/>
      <c r="U28" s="137"/>
    </row>
    <row r="29" spans="1:26" x14ac:dyDescent="0.2">
      <c r="A29" s="47"/>
      <c r="B29" s="43"/>
      <c r="C29" s="43"/>
      <c r="D29" s="43"/>
      <c r="E29" s="43"/>
      <c r="F29" s="43"/>
      <c r="G29" s="43"/>
      <c r="I29" s="43"/>
      <c r="J29" s="43"/>
      <c r="K29" s="43"/>
      <c r="L29" s="43"/>
      <c r="M29" s="43"/>
      <c r="N29" s="48"/>
      <c r="O29" s="137"/>
      <c r="P29" s="137"/>
      <c r="Q29" s="137"/>
      <c r="R29" s="137"/>
      <c r="S29" s="137"/>
      <c r="T29" s="137"/>
      <c r="U29" s="137"/>
    </row>
    <row r="30" spans="1:26" x14ac:dyDescent="0.2">
      <c r="A30" s="47"/>
      <c r="B30" s="43"/>
      <c r="C30" s="43"/>
      <c r="D30" s="43"/>
      <c r="E30" s="43"/>
      <c r="F30" s="43"/>
      <c r="G30" s="43"/>
      <c r="I30" s="43"/>
      <c r="J30" s="43"/>
      <c r="K30" s="43"/>
      <c r="L30" s="43"/>
      <c r="M30" s="43"/>
      <c r="N30" s="48"/>
      <c r="O30" s="137"/>
      <c r="P30" s="137"/>
      <c r="Q30" s="137"/>
      <c r="R30" s="137"/>
      <c r="S30" s="137"/>
      <c r="T30" s="137"/>
      <c r="U30" s="137"/>
    </row>
    <row r="31" spans="1:26" x14ac:dyDescent="0.2">
      <c r="A31" s="47"/>
      <c r="B31" s="43"/>
      <c r="C31" s="43"/>
      <c r="D31" s="43"/>
      <c r="E31" s="43"/>
      <c r="F31" s="43"/>
      <c r="G31" s="43"/>
      <c r="I31" s="43"/>
      <c r="J31" s="43"/>
      <c r="K31" s="43"/>
      <c r="L31" s="43"/>
      <c r="M31" s="43"/>
      <c r="N31" s="48"/>
      <c r="O31" s="137"/>
      <c r="P31" s="137"/>
      <c r="Q31" s="137"/>
      <c r="R31" s="137"/>
      <c r="S31" s="137"/>
      <c r="T31" s="137"/>
      <c r="U31" s="137"/>
    </row>
    <row r="32" spans="1:26" x14ac:dyDescent="0.2">
      <c r="A32" s="47"/>
      <c r="B32" s="43"/>
      <c r="C32" s="43"/>
      <c r="D32" s="43"/>
      <c r="E32" s="43"/>
      <c r="F32" s="43"/>
      <c r="G32" s="43"/>
      <c r="I32" s="43"/>
      <c r="J32" s="43"/>
      <c r="K32" s="43"/>
      <c r="L32" s="43"/>
      <c r="M32" s="43"/>
      <c r="N32" s="48"/>
      <c r="O32" s="137"/>
      <c r="P32" s="137"/>
      <c r="Q32" s="137"/>
      <c r="R32" s="137"/>
      <c r="S32" s="137"/>
      <c r="T32" s="137"/>
      <c r="U32" s="137"/>
    </row>
    <row r="33" spans="1:21" x14ac:dyDescent="0.2">
      <c r="A33" s="47"/>
      <c r="B33" s="43"/>
      <c r="C33" s="43"/>
      <c r="D33" s="43"/>
      <c r="E33" s="43"/>
      <c r="F33" s="43"/>
      <c r="G33" s="43"/>
      <c r="I33" s="43"/>
      <c r="J33" s="43"/>
      <c r="K33" s="43"/>
      <c r="L33" s="43"/>
      <c r="M33" s="43"/>
      <c r="N33" s="48"/>
      <c r="O33" s="137"/>
      <c r="P33" s="137"/>
      <c r="Q33" s="137"/>
      <c r="R33" s="137"/>
      <c r="S33" s="137"/>
      <c r="T33" s="137"/>
      <c r="U33" s="137"/>
    </row>
    <row r="34" spans="1:21" x14ac:dyDescent="0.2">
      <c r="A34" s="47"/>
      <c r="B34" s="43"/>
      <c r="C34" s="43"/>
      <c r="D34" s="43"/>
      <c r="E34" s="43"/>
      <c r="F34" s="43"/>
      <c r="G34" s="43"/>
      <c r="I34" s="43"/>
      <c r="J34" s="43"/>
      <c r="K34" s="43"/>
      <c r="L34" s="43"/>
      <c r="M34" s="43"/>
      <c r="N34" s="48"/>
      <c r="O34" s="137"/>
      <c r="P34" s="137"/>
      <c r="Q34" s="137"/>
      <c r="R34" s="137"/>
      <c r="S34" s="137"/>
      <c r="T34" s="137"/>
      <c r="U34" s="137"/>
    </row>
    <row r="35" spans="1:21" x14ac:dyDescent="0.2">
      <c r="A35" s="47"/>
      <c r="B35" s="43"/>
      <c r="C35" s="43"/>
      <c r="D35" s="43"/>
      <c r="E35" s="43"/>
      <c r="F35" s="43"/>
      <c r="G35" s="43"/>
      <c r="I35" s="43"/>
      <c r="J35" s="43"/>
      <c r="K35" s="43"/>
      <c r="L35" s="43"/>
      <c r="M35" s="43"/>
      <c r="N35" s="48"/>
      <c r="O35" s="137"/>
      <c r="P35" s="137"/>
      <c r="Q35" s="137"/>
      <c r="R35" s="137"/>
      <c r="S35" s="137"/>
      <c r="T35" s="137"/>
      <c r="U35" s="137"/>
    </row>
    <row r="36" spans="1:21" x14ac:dyDescent="0.2">
      <c r="A36" s="47"/>
      <c r="B36" s="43"/>
      <c r="C36" s="43"/>
      <c r="D36" s="43"/>
      <c r="E36" s="43"/>
      <c r="F36" s="43"/>
      <c r="G36" s="43"/>
      <c r="I36" s="43"/>
      <c r="J36" s="43"/>
      <c r="K36" s="43"/>
      <c r="L36" s="43"/>
      <c r="M36" s="43"/>
      <c r="N36" s="48"/>
      <c r="O36" s="137"/>
      <c r="P36" s="137"/>
      <c r="Q36" s="137"/>
      <c r="R36" s="137"/>
      <c r="S36" s="137"/>
      <c r="T36" s="137"/>
      <c r="U36" s="137"/>
    </row>
    <row r="37" spans="1:21" x14ac:dyDescent="0.2">
      <c r="A37" s="47"/>
      <c r="B37" s="43"/>
      <c r="C37" s="43"/>
      <c r="D37" s="43"/>
      <c r="E37" s="43"/>
      <c r="F37" s="43"/>
      <c r="G37" s="43"/>
      <c r="I37" s="43"/>
      <c r="J37" s="43"/>
      <c r="K37" s="43"/>
      <c r="L37" s="43"/>
      <c r="M37" s="43"/>
      <c r="N37" s="48"/>
      <c r="O37" s="137"/>
      <c r="P37" s="137"/>
      <c r="Q37" s="137"/>
      <c r="R37" s="137"/>
      <c r="S37" s="137"/>
      <c r="T37" s="137"/>
      <c r="U37" s="137"/>
    </row>
    <row r="38" spans="1:21" x14ac:dyDescent="0.2">
      <c r="A38" s="47"/>
      <c r="B38" s="43"/>
      <c r="C38" s="43"/>
      <c r="D38" s="43"/>
      <c r="E38" s="43"/>
      <c r="F38" s="43"/>
      <c r="G38" s="43"/>
      <c r="I38" s="43"/>
      <c r="J38" s="43"/>
      <c r="K38" s="43"/>
      <c r="L38" s="43"/>
      <c r="M38" s="43"/>
      <c r="N38" s="48"/>
      <c r="O38" s="137"/>
      <c r="P38" s="137"/>
      <c r="Q38" s="137"/>
      <c r="R38" s="137"/>
      <c r="S38" s="137"/>
      <c r="T38" s="137"/>
      <c r="U38" s="137"/>
    </row>
    <row r="39" spans="1:21" x14ac:dyDescent="0.2">
      <c r="A39" s="47"/>
      <c r="B39" s="43"/>
      <c r="C39" s="43"/>
      <c r="D39" s="43"/>
      <c r="E39" s="43"/>
      <c r="F39" s="43"/>
      <c r="G39" s="43"/>
      <c r="I39" s="43"/>
      <c r="J39" s="43"/>
      <c r="K39" s="43"/>
      <c r="L39" s="43"/>
      <c r="M39" s="43"/>
      <c r="N39" s="48"/>
      <c r="O39" s="137"/>
      <c r="P39" s="137"/>
      <c r="Q39" s="137"/>
      <c r="R39" s="137"/>
      <c r="S39" s="137"/>
      <c r="T39" s="137"/>
      <c r="U39" s="137"/>
    </row>
    <row r="40" spans="1:21" x14ac:dyDescent="0.2">
      <c r="A40" s="47"/>
      <c r="B40" s="43"/>
      <c r="C40" s="43"/>
      <c r="D40" s="43"/>
      <c r="E40" s="43"/>
      <c r="F40" s="43"/>
      <c r="G40" s="43"/>
      <c r="I40" s="43"/>
      <c r="J40" s="43"/>
      <c r="K40" s="43"/>
      <c r="L40" s="43"/>
      <c r="M40" s="43"/>
      <c r="N40" s="48"/>
      <c r="O40" s="137"/>
      <c r="P40" s="137"/>
      <c r="Q40" s="137"/>
      <c r="R40" s="137"/>
      <c r="S40" s="137"/>
      <c r="T40" s="137"/>
      <c r="U40" s="137"/>
    </row>
    <row r="41" spans="1:21" x14ac:dyDescent="0.2">
      <c r="A41" s="47"/>
      <c r="B41" s="43"/>
      <c r="C41" s="43"/>
      <c r="D41" s="43"/>
      <c r="E41" s="43"/>
      <c r="F41" s="43"/>
      <c r="G41" s="43"/>
      <c r="I41" s="43"/>
      <c r="J41" s="43"/>
      <c r="K41" s="43"/>
      <c r="L41" s="43"/>
      <c r="M41" s="43"/>
      <c r="N41" s="48"/>
      <c r="O41" s="137"/>
      <c r="P41" s="137"/>
      <c r="Q41" s="137"/>
      <c r="R41" s="137"/>
      <c r="S41" s="137"/>
      <c r="T41" s="137"/>
      <c r="U41" s="137"/>
    </row>
    <row r="42" spans="1:21" x14ac:dyDescent="0.2">
      <c r="A42" s="47"/>
      <c r="B42" s="43"/>
      <c r="C42" s="43"/>
      <c r="D42" s="43"/>
      <c r="E42" s="43"/>
      <c r="F42" s="43"/>
      <c r="G42" s="43"/>
      <c r="I42" s="43"/>
      <c r="J42" s="43"/>
      <c r="K42" s="43"/>
      <c r="L42" s="43"/>
      <c r="M42" s="43"/>
      <c r="N42" s="48"/>
      <c r="O42" s="137"/>
      <c r="P42" s="137"/>
      <c r="Q42" s="137"/>
      <c r="R42" s="137"/>
      <c r="S42" s="137"/>
      <c r="T42" s="137"/>
      <c r="U42" s="137"/>
    </row>
    <row r="43" spans="1:21" x14ac:dyDescent="0.2">
      <c r="A43" s="47"/>
      <c r="B43" s="43"/>
      <c r="C43" s="43"/>
      <c r="D43" s="43"/>
      <c r="E43" s="43"/>
      <c r="F43" s="43"/>
      <c r="G43" s="43"/>
      <c r="I43" s="43"/>
      <c r="J43" s="43"/>
      <c r="K43" s="43"/>
      <c r="L43" s="43"/>
      <c r="M43" s="43"/>
      <c r="N43" s="48"/>
      <c r="O43" s="137"/>
      <c r="P43" s="137"/>
      <c r="Q43" s="137"/>
      <c r="R43" s="137"/>
      <c r="S43" s="137"/>
      <c r="T43" s="137"/>
      <c r="U43" s="137"/>
    </row>
    <row r="44" spans="1:21" x14ac:dyDescent="0.2">
      <c r="A44" s="79" t="s">
        <v>74</v>
      </c>
      <c r="B44" s="43"/>
      <c r="C44" s="43"/>
      <c r="D44" s="43"/>
      <c r="E44" s="43"/>
      <c r="F44" s="43"/>
      <c r="G44" s="43"/>
      <c r="I44" s="43"/>
      <c r="J44" s="43"/>
      <c r="K44" s="43"/>
      <c r="L44" s="43"/>
      <c r="M44" s="43"/>
      <c r="N44" s="48"/>
      <c r="O44" s="137"/>
      <c r="P44" s="137"/>
      <c r="Q44" s="137"/>
      <c r="R44" s="137"/>
      <c r="S44" s="137"/>
      <c r="T44" s="137"/>
      <c r="U44" s="137"/>
    </row>
    <row r="45" spans="1:21" x14ac:dyDescent="0.2">
      <c r="A45" s="12" t="s">
        <v>134</v>
      </c>
      <c r="B45" s="183"/>
      <c r="C45" s="183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1"/>
      <c r="O45" s="137"/>
      <c r="P45" s="137"/>
      <c r="Q45" s="137"/>
      <c r="R45" s="137"/>
      <c r="S45" s="137"/>
      <c r="T45" s="137"/>
      <c r="U45" s="137"/>
    </row>
    <row r="46" spans="1:21" x14ac:dyDescent="0.2">
      <c r="B46" s="416"/>
      <c r="C46" s="416"/>
      <c r="D46" s="416"/>
      <c r="E46" s="416"/>
      <c r="F46" s="390"/>
      <c r="G46" s="390"/>
      <c r="H46" s="391"/>
      <c r="I46" s="390"/>
      <c r="J46" s="390"/>
      <c r="K46" s="128"/>
      <c r="L46" s="128"/>
      <c r="M46" s="137"/>
      <c r="N46" s="137"/>
    </row>
    <row r="47" spans="1:21" s="78" customFormat="1" x14ac:dyDescent="0.2">
      <c r="B47" s="416"/>
      <c r="C47" s="416" t="s">
        <v>15</v>
      </c>
      <c r="D47" s="416" t="s">
        <v>16</v>
      </c>
      <c r="E47" s="416"/>
      <c r="F47" s="390"/>
      <c r="G47" s="390"/>
      <c r="H47" s="391"/>
      <c r="I47" s="390"/>
      <c r="J47" s="390"/>
      <c r="K47" s="377"/>
      <c r="L47" s="377"/>
    </row>
    <row r="48" spans="1:21" s="78" customFormat="1" x14ac:dyDescent="0.2">
      <c r="B48" s="416" t="s">
        <v>11</v>
      </c>
      <c r="C48" s="417">
        <f>G23</f>
        <v>57.020786113292218</v>
      </c>
      <c r="D48" s="417">
        <f>M23</f>
        <v>54.680094928130664</v>
      </c>
      <c r="E48" s="416"/>
      <c r="F48" s="390"/>
      <c r="G48" s="390"/>
      <c r="H48" s="391"/>
      <c r="I48" s="390"/>
      <c r="J48" s="390"/>
      <c r="K48" s="377"/>
      <c r="L48" s="377"/>
    </row>
    <row r="49" spans="2:14" s="78" customFormat="1" x14ac:dyDescent="0.2">
      <c r="B49" s="416" t="s">
        <v>12</v>
      </c>
      <c r="C49" s="417">
        <f>G24</f>
        <v>42.979213886707782</v>
      </c>
      <c r="D49" s="417">
        <f>M24</f>
        <v>45.319905072029208</v>
      </c>
      <c r="E49" s="416"/>
      <c r="F49" s="390"/>
      <c r="G49" s="390"/>
      <c r="H49" s="391"/>
      <c r="I49" s="390"/>
      <c r="J49" s="390"/>
      <c r="K49" s="377"/>
      <c r="L49" s="377"/>
    </row>
    <row r="50" spans="2:14" x14ac:dyDescent="0.2">
      <c r="B50" s="416"/>
      <c r="C50" s="416"/>
      <c r="D50" s="416"/>
      <c r="E50" s="416"/>
      <c r="F50" s="390"/>
      <c r="G50" s="390"/>
      <c r="H50" s="391"/>
      <c r="I50" s="390"/>
      <c r="J50" s="390"/>
      <c r="K50" s="128"/>
      <c r="L50" s="128"/>
      <c r="M50" s="137"/>
      <c r="N50" s="137"/>
    </row>
    <row r="51" spans="2:14" x14ac:dyDescent="0.2">
      <c r="B51" s="416"/>
      <c r="C51" s="416"/>
      <c r="D51" s="416"/>
      <c r="E51" s="416"/>
      <c r="F51" s="390"/>
      <c r="G51" s="390"/>
      <c r="H51" s="391"/>
      <c r="I51" s="390"/>
      <c r="J51" s="390"/>
      <c r="K51" s="128"/>
      <c r="L51" s="128"/>
      <c r="M51" s="137"/>
      <c r="N51" s="137"/>
    </row>
    <row r="52" spans="2:14" x14ac:dyDescent="0.2">
      <c r="B52" s="390"/>
      <c r="C52" s="390"/>
      <c r="D52" s="390"/>
      <c r="E52" s="390"/>
      <c r="F52" s="390"/>
      <c r="G52" s="390"/>
      <c r="H52" s="391"/>
      <c r="I52" s="390"/>
      <c r="J52" s="390"/>
      <c r="K52" s="128"/>
      <c r="L52" s="128"/>
      <c r="M52" s="137"/>
      <c r="N52" s="137"/>
    </row>
    <row r="53" spans="2:14" x14ac:dyDescent="0.2">
      <c r="B53" s="128"/>
      <c r="C53" s="128"/>
      <c r="D53" s="128"/>
      <c r="E53" s="128"/>
      <c r="F53" s="128"/>
      <c r="G53" s="128"/>
      <c r="H53" s="391"/>
      <c r="I53" s="128"/>
      <c r="J53" s="128"/>
      <c r="K53" s="128"/>
      <c r="L53" s="128"/>
      <c r="M53" s="137"/>
      <c r="N53" s="137"/>
    </row>
    <row r="54" spans="2:14" x14ac:dyDescent="0.2">
      <c r="B54" s="128"/>
      <c r="C54" s="128"/>
      <c r="D54" s="128"/>
      <c r="E54" s="128"/>
      <c r="F54" s="128"/>
      <c r="G54" s="128"/>
      <c r="H54" s="391"/>
      <c r="I54" s="128"/>
      <c r="J54" s="128"/>
      <c r="K54" s="128"/>
      <c r="L54" s="128"/>
      <c r="M54" s="137"/>
      <c r="N54" s="137"/>
    </row>
    <row r="55" spans="2:14" x14ac:dyDescent="0.2">
      <c r="B55" s="128"/>
      <c r="C55" s="128"/>
      <c r="D55" s="128"/>
      <c r="E55" s="128"/>
      <c r="F55" s="128"/>
      <c r="G55" s="128"/>
      <c r="H55" s="391"/>
      <c r="I55" s="128"/>
      <c r="J55" s="128"/>
      <c r="K55" s="128"/>
      <c r="L55" s="128"/>
      <c r="M55" s="137"/>
      <c r="N55" s="137"/>
    </row>
    <row r="56" spans="2:14" x14ac:dyDescent="0.2">
      <c r="B56" s="133"/>
      <c r="C56" s="133"/>
      <c r="D56" s="133"/>
      <c r="E56" s="133"/>
      <c r="F56" s="133"/>
      <c r="G56" s="137"/>
      <c r="H56" s="142"/>
      <c r="I56" s="137"/>
      <c r="J56" s="137"/>
      <c r="K56" s="137"/>
      <c r="L56" s="137"/>
      <c r="M56" s="137"/>
      <c r="N56" s="137"/>
    </row>
    <row r="57" spans="2:14" x14ac:dyDescent="0.2">
      <c r="B57" s="133"/>
      <c r="C57" s="133"/>
      <c r="D57" s="133"/>
      <c r="E57" s="133"/>
      <c r="F57" s="133"/>
      <c r="G57" s="137"/>
      <c r="H57" s="142"/>
      <c r="I57" s="137"/>
      <c r="J57" s="137"/>
      <c r="K57" s="137"/>
      <c r="L57" s="137"/>
      <c r="M57" s="137"/>
      <c r="N57" s="137"/>
    </row>
    <row r="58" spans="2:14" x14ac:dyDescent="0.2">
      <c r="B58" s="137"/>
      <c r="C58" s="137"/>
      <c r="D58" s="137"/>
      <c r="E58" s="137"/>
      <c r="F58" s="137"/>
      <c r="G58" s="137"/>
      <c r="H58" s="142"/>
      <c r="I58" s="137"/>
      <c r="J58" s="137"/>
      <c r="K58" s="137"/>
      <c r="L58" s="137"/>
      <c r="M58" s="137"/>
      <c r="N58" s="137"/>
    </row>
    <row r="59" spans="2:14" x14ac:dyDescent="0.2">
      <c r="B59" s="137"/>
      <c r="C59" s="137"/>
      <c r="D59" s="137"/>
      <c r="E59" s="137"/>
      <c r="F59" s="137"/>
      <c r="G59" s="137"/>
      <c r="H59" s="142"/>
      <c r="I59" s="137"/>
      <c r="J59" s="137"/>
      <c r="K59" s="137"/>
      <c r="L59" s="137"/>
      <c r="M59" s="137"/>
      <c r="N59" s="137"/>
    </row>
    <row r="60" spans="2:14" x14ac:dyDescent="0.2">
      <c r="B60" s="137"/>
      <c r="C60" s="137"/>
      <c r="D60" s="137"/>
      <c r="E60" s="137"/>
      <c r="F60" s="137"/>
      <c r="G60" s="137"/>
      <c r="H60" s="142"/>
      <c r="I60" s="137"/>
      <c r="J60" s="137"/>
      <c r="K60" s="137"/>
      <c r="L60" s="137"/>
      <c r="M60" s="137"/>
      <c r="N60" s="137"/>
    </row>
    <row r="61" spans="2:14" x14ac:dyDescent="0.2">
      <c r="B61" s="137"/>
      <c r="C61" s="137"/>
      <c r="D61" s="137"/>
      <c r="E61" s="137"/>
      <c r="F61" s="137"/>
      <c r="G61" s="137"/>
      <c r="H61" s="142"/>
      <c r="I61" s="137"/>
      <c r="J61" s="137"/>
      <c r="K61" s="137"/>
      <c r="L61" s="137"/>
      <c r="M61" s="137"/>
      <c r="N61" s="137"/>
    </row>
    <row r="62" spans="2:14" x14ac:dyDescent="0.2">
      <c r="B62" s="137"/>
      <c r="C62" s="137"/>
      <c r="D62" s="137"/>
      <c r="E62" s="137"/>
      <c r="F62" s="137"/>
      <c r="G62" s="137"/>
      <c r="H62" s="142"/>
      <c r="I62" s="137"/>
      <c r="J62" s="137"/>
      <c r="K62" s="137"/>
      <c r="L62" s="137"/>
      <c r="M62" s="137"/>
      <c r="N62" s="137"/>
    </row>
    <row r="63" spans="2:14" x14ac:dyDescent="0.2">
      <c r="B63" s="137"/>
      <c r="C63" s="137"/>
      <c r="D63" s="137"/>
      <c r="E63" s="137"/>
      <c r="F63" s="137"/>
      <c r="G63" s="137"/>
      <c r="H63" s="142"/>
      <c r="I63" s="137"/>
      <c r="J63" s="137"/>
      <c r="K63" s="137"/>
      <c r="L63" s="137"/>
      <c r="M63" s="137"/>
      <c r="N63" s="137"/>
    </row>
    <row r="64" spans="2:14" x14ac:dyDescent="0.2">
      <c r="B64" s="137"/>
      <c r="C64" s="137"/>
      <c r="D64" s="137"/>
      <c r="E64" s="137"/>
      <c r="F64" s="137"/>
      <c r="G64" s="137"/>
      <c r="H64" s="142"/>
      <c r="I64" s="137"/>
      <c r="J64" s="137"/>
      <c r="K64" s="137"/>
      <c r="L64" s="137"/>
      <c r="M64" s="137"/>
      <c r="N64" s="137"/>
    </row>
    <row r="65" spans="2:14" x14ac:dyDescent="0.2">
      <c r="B65" s="137"/>
      <c r="C65" s="137"/>
      <c r="D65" s="137"/>
      <c r="E65" s="137"/>
      <c r="F65" s="137"/>
      <c r="G65" s="137"/>
      <c r="H65" s="142"/>
      <c r="I65" s="137"/>
      <c r="J65" s="137"/>
      <c r="K65" s="137"/>
      <c r="L65" s="137"/>
      <c r="M65" s="137"/>
      <c r="N65" s="137"/>
    </row>
    <row r="66" spans="2:14" x14ac:dyDescent="0.2">
      <c r="B66" s="137"/>
      <c r="C66" s="137"/>
      <c r="D66" s="137"/>
      <c r="E66" s="137"/>
      <c r="F66" s="137"/>
      <c r="G66" s="137"/>
      <c r="H66" s="142"/>
      <c r="I66" s="137"/>
      <c r="J66" s="137"/>
      <c r="K66" s="137"/>
      <c r="L66" s="137"/>
      <c r="M66" s="137"/>
      <c r="N66" s="137"/>
    </row>
    <row r="67" spans="2:14" x14ac:dyDescent="0.2">
      <c r="B67" s="137"/>
      <c r="C67" s="137"/>
      <c r="D67" s="137"/>
      <c r="E67" s="137"/>
      <c r="F67" s="137"/>
      <c r="G67" s="137"/>
      <c r="H67" s="142"/>
      <c r="I67" s="137"/>
      <c r="J67" s="137"/>
      <c r="K67" s="137"/>
      <c r="L67" s="137"/>
      <c r="M67" s="137"/>
      <c r="N67" s="137"/>
    </row>
    <row r="68" spans="2:14" x14ac:dyDescent="0.2">
      <c r="B68" s="137"/>
      <c r="C68" s="137"/>
      <c r="D68" s="137"/>
      <c r="E68" s="137"/>
      <c r="F68" s="137"/>
      <c r="G68" s="137"/>
      <c r="H68" s="142"/>
      <c r="I68" s="137"/>
      <c r="J68" s="137"/>
      <c r="K68" s="137"/>
      <c r="L68" s="137"/>
      <c r="M68" s="137"/>
      <c r="N68" s="137"/>
    </row>
    <row r="69" spans="2:14" x14ac:dyDescent="0.2">
      <c r="B69" s="137"/>
      <c r="C69" s="137"/>
      <c r="D69" s="137"/>
      <c r="E69" s="137"/>
      <c r="F69" s="137"/>
      <c r="G69" s="137"/>
      <c r="H69" s="142"/>
      <c r="I69" s="137"/>
      <c r="J69" s="137"/>
      <c r="K69" s="137"/>
      <c r="L69" s="137"/>
      <c r="M69" s="137"/>
      <c r="N69" s="137"/>
    </row>
    <row r="70" spans="2:14" x14ac:dyDescent="0.2">
      <c r="B70" s="137"/>
      <c r="C70" s="137"/>
      <c r="D70" s="137"/>
      <c r="E70" s="137"/>
      <c r="F70" s="137"/>
      <c r="G70" s="137"/>
      <c r="H70" s="142"/>
      <c r="I70" s="137"/>
      <c r="J70" s="137"/>
      <c r="K70" s="137"/>
      <c r="L70" s="137"/>
      <c r="M70" s="137"/>
      <c r="N70" s="137"/>
    </row>
  </sheetData>
  <sortState ref="B15:M21">
    <sortCondition descending="1" ref="D15:D21"/>
  </sortState>
  <mergeCells count="14">
    <mergeCell ref="B27:F27"/>
    <mergeCell ref="B28:F28"/>
    <mergeCell ref="B26:F26"/>
    <mergeCell ref="H26:M26"/>
    <mergeCell ref="H27:M27"/>
    <mergeCell ref="H28:M28"/>
    <mergeCell ref="B8:M8"/>
    <mergeCell ref="B9:M9"/>
    <mergeCell ref="C11:D11"/>
    <mergeCell ref="E11:F11"/>
    <mergeCell ref="G11:G12"/>
    <mergeCell ref="I11:J11"/>
    <mergeCell ref="K11:L11"/>
    <mergeCell ref="M11:M12"/>
  </mergeCells>
  <pageMargins left="0.70866141732283472" right="0.70866141732283472" top="0.74803149606299213" bottom="0.74803149606299213" header="0.31496062992125984" footer="0.31496062992125984"/>
  <pageSetup scale="65" orientation="portrait" horizontalDpi="4294967294" r:id="rId1"/>
  <headerFooter>
    <oddFooter>&amp;CPágina 8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rgb="FF53722D"/>
  </sheetPr>
  <dimension ref="A1:P58"/>
  <sheetViews>
    <sheetView showGridLines="0" zoomScaleNormal="100" zoomScaleSheetLayoutView="80" workbookViewId="0">
      <selection activeCell="H1" sqref="H1"/>
    </sheetView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4" width="19.28515625" style="13" customWidth="1"/>
    <col min="5" max="5" width="18.85546875" style="13" customWidth="1"/>
    <col min="6" max="6" width="18.140625" style="13" customWidth="1"/>
    <col min="7" max="7" width="1.85546875" style="13" customWidth="1"/>
    <col min="8" max="8" width="11.42578125" style="13"/>
    <col min="9" max="9" width="14.42578125" style="13" customWidth="1"/>
    <col min="10" max="16384" width="11.42578125" style="13"/>
  </cols>
  <sheetData>
    <row r="1" spans="1:16" x14ac:dyDescent="0.2">
      <c r="A1" s="44"/>
      <c r="B1" s="45"/>
      <c r="C1" s="45"/>
      <c r="D1" s="45"/>
      <c r="E1" s="45"/>
      <c r="F1" s="45"/>
      <c r="G1" s="46"/>
    </row>
    <row r="2" spans="1:16" x14ac:dyDescent="0.2">
      <c r="A2" s="47"/>
      <c r="B2" s="43"/>
      <c r="C2" s="43"/>
      <c r="D2" s="43"/>
      <c r="E2" s="43"/>
      <c r="F2" s="43"/>
      <c r="G2" s="48"/>
    </row>
    <row r="3" spans="1:16" x14ac:dyDescent="0.2">
      <c r="A3" s="47"/>
      <c r="B3" s="43"/>
      <c r="C3" s="43"/>
      <c r="D3" s="43"/>
      <c r="E3" s="43"/>
      <c r="F3" s="43"/>
      <c r="G3" s="48"/>
    </row>
    <row r="4" spans="1:16" x14ac:dyDescent="0.2">
      <c r="A4" s="47"/>
      <c r="B4" s="43"/>
      <c r="C4" s="43"/>
      <c r="D4" s="43"/>
      <c r="E4" s="43"/>
      <c r="F4" s="43"/>
      <c r="G4" s="48"/>
    </row>
    <row r="5" spans="1:16" ht="15.75" x14ac:dyDescent="0.25">
      <c r="A5" s="47"/>
      <c r="B5" s="43"/>
      <c r="C5" s="43"/>
      <c r="D5" s="43"/>
      <c r="E5" s="43"/>
      <c r="F5" s="43"/>
      <c r="G5" s="48"/>
      <c r="K5" s="177"/>
    </row>
    <row r="6" spans="1:16" x14ac:dyDescent="0.2">
      <c r="A6" s="47"/>
      <c r="B6" s="43"/>
      <c r="C6" s="43"/>
      <c r="D6" s="43"/>
      <c r="E6" s="43"/>
      <c r="F6" s="43"/>
      <c r="G6" s="48"/>
      <c r="H6" s="137"/>
      <c r="I6" s="137"/>
      <c r="J6" s="137"/>
      <c r="K6" s="137"/>
      <c r="L6" s="137"/>
      <c r="M6" s="137"/>
      <c r="N6" s="137"/>
      <c r="O6" s="137"/>
      <c r="P6" s="137"/>
    </row>
    <row r="7" spans="1:16" x14ac:dyDescent="0.2">
      <c r="A7" s="47"/>
      <c r="B7" s="43"/>
      <c r="C7" s="43"/>
      <c r="D7" s="43"/>
      <c r="E7" s="43"/>
      <c r="F7" s="43"/>
      <c r="G7" s="48"/>
      <c r="H7" s="137"/>
      <c r="I7" s="137"/>
      <c r="J7" s="137"/>
      <c r="K7" s="137"/>
      <c r="L7" s="137"/>
      <c r="M7" s="137"/>
      <c r="N7" s="137"/>
      <c r="O7" s="137"/>
      <c r="P7" s="137"/>
    </row>
    <row r="8" spans="1:16" ht="15" x14ac:dyDescent="0.25">
      <c r="A8" s="47"/>
      <c r="B8" s="58"/>
      <c r="G8" s="48"/>
      <c r="H8" s="137"/>
      <c r="I8" s="137"/>
      <c r="J8" s="137"/>
      <c r="K8" s="137"/>
      <c r="L8" s="137"/>
      <c r="M8" s="137"/>
      <c r="N8" s="137"/>
      <c r="O8" s="137"/>
      <c r="P8" s="137"/>
    </row>
    <row r="9" spans="1:16" ht="14.45" customHeight="1" x14ac:dyDescent="0.2">
      <c r="A9" s="47"/>
      <c r="B9" s="579" t="s">
        <v>296</v>
      </c>
      <c r="C9" s="579"/>
      <c r="D9" s="579"/>
      <c r="E9" s="579"/>
      <c r="F9" s="579"/>
      <c r="G9" s="393"/>
      <c r="H9" s="386"/>
      <c r="I9" s="137"/>
      <c r="J9" s="137"/>
      <c r="K9" s="137"/>
      <c r="L9" s="137"/>
      <c r="M9" s="137"/>
      <c r="N9" s="137"/>
      <c r="O9" s="137"/>
      <c r="P9" s="137"/>
    </row>
    <row r="10" spans="1:16" ht="14.45" customHeight="1" x14ac:dyDescent="0.2">
      <c r="A10" s="47"/>
      <c r="B10" s="579" t="s">
        <v>142</v>
      </c>
      <c r="C10" s="579"/>
      <c r="D10" s="579"/>
      <c r="E10" s="579"/>
      <c r="F10" s="579"/>
      <c r="G10" s="48"/>
      <c r="H10" s="137"/>
      <c r="I10" s="137"/>
      <c r="J10" s="137"/>
      <c r="K10" s="137"/>
      <c r="L10" s="137"/>
      <c r="M10" s="137"/>
      <c r="N10" s="137"/>
      <c r="O10" s="137"/>
      <c r="P10" s="137"/>
    </row>
    <row r="11" spans="1:16" ht="15" x14ac:dyDescent="0.25">
      <c r="A11" s="47"/>
      <c r="B11" s="55"/>
      <c r="C11" s="55"/>
      <c r="D11" s="106"/>
      <c r="E11" s="55"/>
      <c r="F11" s="55"/>
      <c r="G11" s="48"/>
      <c r="H11" s="137"/>
      <c r="I11" s="137"/>
      <c r="J11" s="137"/>
      <c r="K11" s="137"/>
      <c r="L11" s="137"/>
      <c r="M11" s="137"/>
      <c r="N11" s="137"/>
      <c r="O11" s="137"/>
      <c r="P11" s="137"/>
    </row>
    <row r="12" spans="1:16" ht="15" customHeight="1" x14ac:dyDescent="0.25">
      <c r="A12" s="47"/>
      <c r="B12" s="43"/>
      <c r="C12" s="590"/>
      <c r="D12" s="590"/>
      <c r="E12" s="575" t="s">
        <v>97</v>
      </c>
      <c r="F12" s="585" t="s">
        <v>100</v>
      </c>
      <c r="G12" s="48"/>
      <c r="H12" s="137"/>
      <c r="I12" s="137"/>
      <c r="J12" s="137"/>
      <c r="K12" s="137"/>
      <c r="L12" s="137"/>
      <c r="M12" s="137"/>
      <c r="N12" s="137"/>
      <c r="O12" s="137"/>
      <c r="P12" s="137"/>
    </row>
    <row r="13" spans="1:16" ht="15" x14ac:dyDescent="0.25">
      <c r="A13" s="47"/>
      <c r="B13" s="43"/>
      <c r="C13" s="55">
        <v>2014</v>
      </c>
      <c r="D13" s="106">
        <v>2017</v>
      </c>
      <c r="E13" s="587"/>
      <c r="F13" s="586"/>
      <c r="G13" s="48"/>
      <c r="H13" s="137"/>
      <c r="I13" s="137"/>
      <c r="J13" s="137"/>
      <c r="K13" s="137"/>
      <c r="L13" s="137"/>
      <c r="M13" s="137"/>
      <c r="N13" s="137"/>
      <c r="O13" s="137"/>
      <c r="P13" s="137"/>
    </row>
    <row r="14" spans="1:16" x14ac:dyDescent="0.2">
      <c r="A14" s="47"/>
      <c r="B14" s="43"/>
      <c r="C14" s="49"/>
      <c r="D14" s="49"/>
      <c r="E14" s="49"/>
      <c r="F14" s="49"/>
      <c r="G14" s="48"/>
      <c r="H14" s="137"/>
      <c r="I14" s="137"/>
      <c r="J14" s="137"/>
      <c r="K14" s="137"/>
      <c r="L14" s="137"/>
      <c r="M14" s="137"/>
      <c r="N14" s="137"/>
      <c r="O14" s="137"/>
      <c r="P14" s="137"/>
    </row>
    <row r="15" spans="1:16" ht="15" x14ac:dyDescent="0.25">
      <c r="A15" s="47"/>
      <c r="B15" s="57" t="s">
        <v>281</v>
      </c>
      <c r="C15" s="49"/>
      <c r="D15" s="49"/>
      <c r="E15" s="49"/>
      <c r="F15" s="49"/>
      <c r="G15" s="48"/>
      <c r="H15" s="137"/>
      <c r="I15" s="137"/>
      <c r="J15" s="137"/>
      <c r="K15" s="137"/>
      <c r="L15" s="137"/>
      <c r="M15" s="137"/>
      <c r="N15" s="137"/>
      <c r="O15" s="137"/>
      <c r="P15" s="137"/>
    </row>
    <row r="16" spans="1:16" ht="15" x14ac:dyDescent="0.25">
      <c r="A16" s="47"/>
      <c r="B16" s="43" t="s">
        <v>286</v>
      </c>
      <c r="C16" s="389">
        <v>72.319945649573484</v>
      </c>
      <c r="D16" s="389">
        <v>75.574858687582505</v>
      </c>
      <c r="E16" s="394">
        <v>3.2549130380090219</v>
      </c>
      <c r="F16" s="415">
        <v>1</v>
      </c>
      <c r="G16" s="48"/>
      <c r="H16" s="252"/>
      <c r="I16" s="137"/>
      <c r="J16" s="137"/>
      <c r="K16" s="137"/>
      <c r="L16" s="137"/>
      <c r="M16" s="137"/>
      <c r="N16" s="137"/>
      <c r="O16" s="137"/>
      <c r="P16" s="137"/>
    </row>
    <row r="17" spans="1:16" ht="15" x14ac:dyDescent="0.25">
      <c r="A17" s="47"/>
      <c r="B17" s="43" t="s">
        <v>263</v>
      </c>
      <c r="C17" s="389">
        <v>71.850482200351578</v>
      </c>
      <c r="D17" s="389">
        <v>73.533283896077819</v>
      </c>
      <c r="E17" s="394">
        <v>1.6828016957262406</v>
      </c>
      <c r="F17" s="415">
        <v>2</v>
      </c>
      <c r="G17" s="48"/>
      <c r="H17" s="252"/>
      <c r="I17" s="137"/>
      <c r="J17" s="137"/>
      <c r="K17" s="137"/>
      <c r="L17" s="137"/>
      <c r="M17" s="137"/>
      <c r="N17" s="137"/>
      <c r="O17" s="137"/>
      <c r="P17" s="137"/>
    </row>
    <row r="18" spans="1:16" ht="15" x14ac:dyDescent="0.25">
      <c r="A18" s="47"/>
      <c r="B18" s="43" t="s">
        <v>276</v>
      </c>
      <c r="C18" s="389">
        <v>66.735945230468744</v>
      </c>
      <c r="D18" s="389">
        <v>71.187795875367428</v>
      </c>
      <c r="E18" s="394">
        <v>4.4518506448986841</v>
      </c>
      <c r="F18" s="415">
        <v>3</v>
      </c>
      <c r="G18" s="48"/>
      <c r="H18" s="252"/>
      <c r="I18" s="137"/>
      <c r="J18" s="137"/>
      <c r="K18" s="137"/>
      <c r="L18" s="137"/>
      <c r="M18" s="137"/>
      <c r="N18" s="137"/>
      <c r="O18" s="137"/>
      <c r="P18" s="137"/>
    </row>
    <row r="19" spans="1:16" ht="15" x14ac:dyDescent="0.25">
      <c r="A19" s="47"/>
      <c r="B19" s="43" t="s">
        <v>262</v>
      </c>
      <c r="C19" s="389">
        <v>71.656723500373403</v>
      </c>
      <c r="D19" s="389">
        <v>70.531856682279937</v>
      </c>
      <c r="E19" s="394">
        <v>-1.1248668180934658</v>
      </c>
      <c r="F19" s="415">
        <v>4</v>
      </c>
      <c r="G19" s="48"/>
      <c r="H19" s="252"/>
      <c r="I19" s="137"/>
      <c r="J19" s="137"/>
      <c r="K19" s="137"/>
      <c r="L19" s="137"/>
      <c r="M19" s="137"/>
      <c r="N19" s="137"/>
      <c r="O19" s="137"/>
      <c r="P19" s="137"/>
    </row>
    <row r="20" spans="1:16" ht="15" x14ac:dyDescent="0.25">
      <c r="A20" s="47"/>
      <c r="B20" s="43" t="s">
        <v>258</v>
      </c>
      <c r="C20" s="527">
        <v>69.514232294561907</v>
      </c>
      <c r="D20" s="527">
        <v>68.693781985188807</v>
      </c>
      <c r="E20" s="441">
        <v>-0.82045030937310059</v>
      </c>
      <c r="F20" s="529">
        <v>5</v>
      </c>
      <c r="G20" s="48"/>
      <c r="H20" s="252"/>
      <c r="I20" s="137"/>
      <c r="J20" s="137"/>
      <c r="K20" s="137"/>
      <c r="L20" s="137"/>
      <c r="M20" s="137"/>
      <c r="N20" s="137"/>
      <c r="O20" s="137"/>
      <c r="P20" s="137"/>
    </row>
    <row r="21" spans="1:16" ht="15" x14ac:dyDescent="0.25">
      <c r="A21" s="47"/>
      <c r="B21" s="81" t="s">
        <v>288</v>
      </c>
      <c r="C21" s="73">
        <v>69.593878873494646</v>
      </c>
      <c r="D21" s="73">
        <v>68.051993499291413</v>
      </c>
      <c r="E21" s="394">
        <v>-1.5418853742032326</v>
      </c>
      <c r="F21" s="415">
        <v>6</v>
      </c>
      <c r="G21" s="48"/>
      <c r="H21" s="252"/>
      <c r="I21" s="137"/>
      <c r="J21" s="137"/>
      <c r="K21" s="137"/>
      <c r="L21" s="137"/>
      <c r="M21" s="137"/>
      <c r="N21" s="137"/>
      <c r="O21" s="137"/>
      <c r="P21" s="137"/>
    </row>
    <row r="22" spans="1:16" ht="15" x14ac:dyDescent="0.25">
      <c r="A22" s="47"/>
      <c r="B22" s="43" t="s">
        <v>364</v>
      </c>
      <c r="C22" s="389" t="s">
        <v>367</v>
      </c>
      <c r="D22" s="389">
        <v>67.770034843205579</v>
      </c>
      <c r="E22" s="394" t="s">
        <v>367</v>
      </c>
      <c r="F22" s="415">
        <v>7</v>
      </c>
      <c r="G22" s="48"/>
      <c r="H22" s="252"/>
      <c r="I22" s="137"/>
      <c r="J22" s="137"/>
      <c r="K22" s="137"/>
      <c r="L22" s="137"/>
      <c r="M22" s="137"/>
      <c r="N22" s="137"/>
      <c r="O22" s="137"/>
      <c r="P22" s="137"/>
    </row>
    <row r="23" spans="1:16" ht="15" x14ac:dyDescent="0.25">
      <c r="A23" s="47"/>
      <c r="B23" s="43" t="s">
        <v>272</v>
      </c>
      <c r="C23" s="389">
        <v>69.180915906077374</v>
      </c>
      <c r="D23" s="389">
        <v>67.679383696259478</v>
      </c>
      <c r="E23" s="394">
        <v>-1.5015322098178956</v>
      </c>
      <c r="F23" s="415">
        <v>8</v>
      </c>
      <c r="G23" s="48"/>
      <c r="H23" s="252"/>
      <c r="I23" s="137"/>
      <c r="J23" s="137"/>
      <c r="K23" s="137"/>
      <c r="L23" s="137"/>
      <c r="M23" s="137"/>
      <c r="N23" s="137"/>
      <c r="O23" s="137"/>
      <c r="P23" s="137"/>
    </row>
    <row r="24" spans="1:16" ht="15" x14ac:dyDescent="0.25">
      <c r="A24" s="47"/>
      <c r="B24" s="43" t="s">
        <v>265</v>
      </c>
      <c r="C24" s="389">
        <v>68.694882663865826</v>
      </c>
      <c r="D24" s="389">
        <v>67.455039389025927</v>
      </c>
      <c r="E24" s="394">
        <v>-1.2398432748398989</v>
      </c>
      <c r="F24" s="415">
        <v>9</v>
      </c>
      <c r="G24" s="48"/>
      <c r="H24" s="252"/>
      <c r="I24" s="137"/>
      <c r="J24" s="137"/>
      <c r="K24" s="137"/>
      <c r="L24" s="137"/>
      <c r="M24" s="137"/>
      <c r="N24" s="137"/>
      <c r="O24" s="137"/>
      <c r="P24" s="137"/>
    </row>
    <row r="25" spans="1:16" ht="15" x14ac:dyDescent="0.25">
      <c r="A25" s="47"/>
      <c r="B25" s="43" t="s">
        <v>259</v>
      </c>
      <c r="C25" s="389">
        <v>69.374838098526524</v>
      </c>
      <c r="D25" s="389">
        <v>67.300061142113933</v>
      </c>
      <c r="E25" s="394">
        <v>-2.0747769564125917</v>
      </c>
      <c r="F25" s="415">
        <v>10</v>
      </c>
      <c r="G25" s="48"/>
      <c r="H25" s="252"/>
      <c r="I25" s="137"/>
      <c r="J25" s="137"/>
      <c r="K25" s="137"/>
      <c r="L25" s="137"/>
      <c r="M25" s="137"/>
      <c r="N25" s="137"/>
      <c r="O25" s="137"/>
      <c r="P25" s="137"/>
    </row>
    <row r="26" spans="1:16" ht="15" x14ac:dyDescent="0.25">
      <c r="A26" s="47"/>
      <c r="B26" s="43" t="s">
        <v>284</v>
      </c>
      <c r="C26" s="389">
        <v>67.853976674466182</v>
      </c>
      <c r="D26" s="389">
        <v>66.559587138850759</v>
      </c>
      <c r="E26" s="394">
        <v>-1.2943895356154229</v>
      </c>
      <c r="F26" s="415">
        <v>11</v>
      </c>
      <c r="G26" s="48"/>
      <c r="H26" s="252"/>
      <c r="I26" s="137"/>
      <c r="J26" s="137"/>
      <c r="K26" s="137"/>
      <c r="L26" s="137"/>
      <c r="M26" s="137"/>
      <c r="N26" s="137"/>
      <c r="O26" s="137"/>
      <c r="P26" s="137"/>
    </row>
    <row r="27" spans="1:16" ht="15" x14ac:dyDescent="0.25">
      <c r="A27" s="47"/>
      <c r="B27" s="81" t="s">
        <v>287</v>
      </c>
      <c r="C27" s="73">
        <v>68.398207058463043</v>
      </c>
      <c r="D27" s="73">
        <v>66.539025078754534</v>
      </c>
      <c r="E27" s="394">
        <v>-1.8591819797085094</v>
      </c>
      <c r="F27" s="415">
        <v>12</v>
      </c>
      <c r="G27" s="48"/>
      <c r="H27" s="252"/>
      <c r="I27" s="137"/>
      <c r="J27" s="137"/>
      <c r="K27" s="137"/>
      <c r="L27" s="137"/>
      <c r="M27" s="137"/>
      <c r="N27" s="137"/>
      <c r="O27" s="137"/>
      <c r="P27" s="137"/>
    </row>
    <row r="28" spans="1:16" ht="15" x14ac:dyDescent="0.25">
      <c r="A28" s="47"/>
      <c r="B28" s="43" t="s">
        <v>267</v>
      </c>
      <c r="C28" s="389">
        <v>70.823363123546486</v>
      </c>
      <c r="D28" s="389">
        <v>66.228250693241591</v>
      </c>
      <c r="E28" s="394">
        <v>-4.5951124303048942</v>
      </c>
      <c r="F28" s="415">
        <v>13</v>
      </c>
      <c r="G28" s="48"/>
      <c r="H28" s="252"/>
      <c r="I28" s="137"/>
      <c r="J28" s="137"/>
      <c r="K28" s="137"/>
      <c r="L28" s="137"/>
      <c r="M28" s="137"/>
      <c r="N28" s="137"/>
      <c r="O28" s="137"/>
      <c r="P28" s="137"/>
    </row>
    <row r="29" spans="1:16" ht="15" x14ac:dyDescent="0.25">
      <c r="A29" s="47"/>
      <c r="B29" s="43" t="s">
        <v>274</v>
      </c>
      <c r="C29" s="389">
        <v>62.752118016226255</v>
      </c>
      <c r="D29" s="389">
        <v>65.813128935957778</v>
      </c>
      <c r="E29" s="394">
        <v>3.0610109197315225</v>
      </c>
      <c r="F29" s="415">
        <v>14</v>
      </c>
      <c r="G29" s="48"/>
      <c r="H29" s="252"/>
      <c r="I29" s="137"/>
      <c r="J29" s="137"/>
      <c r="K29" s="137"/>
      <c r="L29" s="137"/>
      <c r="M29" s="137"/>
      <c r="N29" s="137"/>
      <c r="O29" s="137"/>
      <c r="P29" s="137"/>
    </row>
    <row r="30" spans="1:16" ht="15" x14ac:dyDescent="0.25">
      <c r="A30" s="47"/>
      <c r="B30" s="43" t="s">
        <v>362</v>
      </c>
      <c r="C30" s="389" t="s">
        <v>367</v>
      </c>
      <c r="D30" s="389">
        <v>65.625</v>
      </c>
      <c r="E30" s="394" t="s">
        <v>367</v>
      </c>
      <c r="F30" s="415">
        <v>15</v>
      </c>
      <c r="G30" s="48"/>
      <c r="H30" s="252"/>
      <c r="I30" s="137"/>
      <c r="J30" s="137"/>
      <c r="K30" s="137"/>
      <c r="L30" s="137"/>
      <c r="M30" s="137"/>
      <c r="N30" s="137"/>
      <c r="O30" s="137"/>
      <c r="P30" s="137"/>
    </row>
    <row r="31" spans="1:16" ht="15" x14ac:dyDescent="0.25">
      <c r="A31" s="47"/>
      <c r="B31" s="43" t="s">
        <v>366</v>
      </c>
      <c r="C31" s="389" t="s">
        <v>367</v>
      </c>
      <c r="D31" s="389">
        <v>65.161290322580641</v>
      </c>
      <c r="E31" s="394" t="s">
        <v>367</v>
      </c>
      <c r="F31" s="415">
        <v>16</v>
      </c>
      <c r="G31" s="48"/>
      <c r="H31" s="252"/>
      <c r="I31" s="137"/>
      <c r="J31" s="137"/>
      <c r="K31" s="137"/>
      <c r="L31" s="137"/>
      <c r="M31" s="137"/>
      <c r="N31" s="137"/>
      <c r="O31" s="137"/>
      <c r="P31" s="137"/>
    </row>
    <row r="32" spans="1:16" ht="15" x14ac:dyDescent="0.25">
      <c r="A32" s="47"/>
      <c r="B32" s="43" t="s">
        <v>264</v>
      </c>
      <c r="C32" s="389">
        <v>66.319145075484641</v>
      </c>
      <c r="D32" s="389">
        <v>64.854124239988138</v>
      </c>
      <c r="E32" s="394">
        <v>-1.4650208354965031</v>
      </c>
      <c r="F32" s="415">
        <v>17</v>
      </c>
      <c r="G32" s="48"/>
      <c r="H32" s="252"/>
      <c r="I32" s="137"/>
      <c r="J32" s="137"/>
      <c r="K32" s="137"/>
      <c r="L32" s="137"/>
      <c r="M32" s="137"/>
      <c r="N32" s="137"/>
      <c r="O32" s="137"/>
      <c r="P32" s="137"/>
    </row>
    <row r="33" spans="1:16" ht="15" x14ac:dyDescent="0.25">
      <c r="A33" s="47"/>
      <c r="B33" s="81" t="s">
        <v>289</v>
      </c>
      <c r="C33" s="73">
        <v>68.276855505783502</v>
      </c>
      <c r="D33" s="73">
        <v>64.624294409996736</v>
      </c>
      <c r="E33" s="394">
        <v>-3.6525610957867656</v>
      </c>
      <c r="F33" s="415">
        <v>18</v>
      </c>
      <c r="G33" s="48"/>
      <c r="H33" s="252"/>
      <c r="I33" s="137"/>
      <c r="J33" s="137"/>
      <c r="K33" s="137"/>
      <c r="L33" s="137"/>
      <c r="M33" s="137"/>
      <c r="N33" s="137"/>
      <c r="O33" s="137"/>
      <c r="P33" s="137"/>
    </row>
    <row r="34" spans="1:16" ht="15" x14ac:dyDescent="0.25">
      <c r="A34" s="47"/>
      <c r="B34" s="43" t="s">
        <v>275</v>
      </c>
      <c r="C34" s="389">
        <v>67.569123345350121</v>
      </c>
      <c r="D34" s="389">
        <v>64.456310341006713</v>
      </c>
      <c r="E34" s="394">
        <v>-3.1128130043434084</v>
      </c>
      <c r="F34" s="415">
        <v>19</v>
      </c>
      <c r="G34" s="48"/>
      <c r="H34" s="252"/>
      <c r="I34" s="137"/>
      <c r="J34" s="137"/>
      <c r="K34" s="137"/>
      <c r="L34" s="137"/>
      <c r="M34" s="137"/>
      <c r="N34" s="137"/>
      <c r="O34" s="137"/>
      <c r="P34" s="137"/>
    </row>
    <row r="35" spans="1:16" ht="15" x14ac:dyDescent="0.25">
      <c r="A35" s="47"/>
      <c r="B35" s="43" t="s">
        <v>271</v>
      </c>
      <c r="C35" s="389">
        <v>66.122350293405503</v>
      </c>
      <c r="D35" s="389">
        <v>63.939562243454375</v>
      </c>
      <c r="E35" s="394">
        <v>-2.1827880499511281</v>
      </c>
      <c r="F35" s="415">
        <v>20</v>
      </c>
      <c r="G35" s="48"/>
      <c r="H35" s="252"/>
      <c r="I35" s="137"/>
      <c r="J35" s="137"/>
      <c r="K35" s="137"/>
      <c r="L35" s="137"/>
      <c r="M35" s="137"/>
      <c r="N35" s="137"/>
      <c r="O35" s="137"/>
      <c r="P35" s="137"/>
    </row>
    <row r="36" spans="1:16" ht="15" x14ac:dyDescent="0.25">
      <c r="A36" s="47"/>
      <c r="B36" s="81" t="s">
        <v>279</v>
      </c>
      <c r="C36" s="73">
        <v>66.367410795209224</v>
      </c>
      <c r="D36" s="73">
        <v>63.914917606352475</v>
      </c>
      <c r="E36" s="394">
        <v>-2.4524931888567494</v>
      </c>
      <c r="F36" s="415">
        <v>21</v>
      </c>
      <c r="G36" s="48"/>
      <c r="H36" s="252"/>
      <c r="I36" s="137"/>
      <c r="J36" s="137"/>
      <c r="K36" s="137"/>
      <c r="L36" s="137"/>
      <c r="M36" s="137"/>
      <c r="N36" s="137"/>
      <c r="O36" s="137"/>
      <c r="P36" s="137"/>
    </row>
    <row r="37" spans="1:16" ht="15" x14ac:dyDescent="0.25">
      <c r="A37" s="47"/>
      <c r="B37" s="43" t="s">
        <v>361</v>
      </c>
      <c r="C37" s="389" t="s">
        <v>367</v>
      </c>
      <c r="D37" s="389">
        <v>63.446245498518962</v>
      </c>
      <c r="E37" s="394" t="s">
        <v>367</v>
      </c>
      <c r="F37" s="415">
        <v>22</v>
      </c>
      <c r="G37" s="48"/>
      <c r="H37" s="252"/>
      <c r="I37" s="137"/>
      <c r="J37" s="137"/>
      <c r="K37" s="137"/>
      <c r="L37" s="137"/>
      <c r="M37" s="137"/>
      <c r="N37" s="137"/>
      <c r="O37" s="137"/>
      <c r="P37" s="137"/>
    </row>
    <row r="38" spans="1:16" ht="14.25" customHeight="1" x14ac:dyDescent="0.25">
      <c r="A38" s="47"/>
      <c r="B38" s="43" t="s">
        <v>363</v>
      </c>
      <c r="C38" s="389" t="s">
        <v>367</v>
      </c>
      <c r="D38" s="389">
        <v>63.307388598576232</v>
      </c>
      <c r="E38" s="394" t="s">
        <v>367</v>
      </c>
      <c r="F38" s="415">
        <v>23</v>
      </c>
      <c r="G38" s="48"/>
      <c r="H38" s="252"/>
      <c r="I38" s="137"/>
      <c r="J38" s="137"/>
      <c r="K38" s="137"/>
      <c r="L38" s="137"/>
      <c r="M38" s="137"/>
      <c r="N38" s="137"/>
      <c r="O38" s="137"/>
      <c r="P38" s="137"/>
    </row>
    <row r="39" spans="1:16" ht="14.25" customHeight="1" x14ac:dyDescent="0.25">
      <c r="A39" s="47"/>
      <c r="B39" s="43" t="s">
        <v>260</v>
      </c>
      <c r="C39" s="389">
        <v>66.044929690635584</v>
      </c>
      <c r="D39" s="389">
        <v>62.671513095264189</v>
      </c>
      <c r="E39" s="394">
        <v>-3.3734165953713955</v>
      </c>
      <c r="F39" s="415">
        <v>24</v>
      </c>
      <c r="G39" s="48"/>
      <c r="H39" s="252"/>
      <c r="I39" s="137"/>
      <c r="J39" s="137"/>
      <c r="K39" s="137"/>
      <c r="L39" s="137"/>
      <c r="M39" s="137"/>
      <c r="N39" s="137"/>
      <c r="O39" s="137"/>
      <c r="P39" s="137"/>
    </row>
    <row r="40" spans="1:16" ht="14.25" customHeight="1" x14ac:dyDescent="0.25">
      <c r="A40" s="47"/>
      <c r="B40" s="43" t="s">
        <v>365</v>
      </c>
      <c r="C40" s="389" t="s">
        <v>367</v>
      </c>
      <c r="D40" s="389">
        <v>62.241379310344826</v>
      </c>
      <c r="E40" s="394" t="s">
        <v>367</v>
      </c>
      <c r="F40" s="415">
        <v>25</v>
      </c>
      <c r="G40" s="48"/>
      <c r="H40" s="252"/>
      <c r="I40" s="137"/>
      <c r="J40" s="137"/>
      <c r="K40" s="137"/>
      <c r="L40" s="137"/>
      <c r="M40" s="137"/>
      <c r="N40" s="137"/>
      <c r="O40" s="137"/>
      <c r="P40" s="137"/>
    </row>
    <row r="41" spans="1:16" ht="14.25" customHeight="1" x14ac:dyDescent="0.25">
      <c r="A41" s="47"/>
      <c r="B41" s="43" t="s">
        <v>266</v>
      </c>
      <c r="C41" s="389">
        <v>59.910023943918191</v>
      </c>
      <c r="D41" s="389">
        <v>61.276339722248828</v>
      </c>
      <c r="E41" s="394">
        <v>1.3663157783306374</v>
      </c>
      <c r="F41" s="415">
        <v>26</v>
      </c>
      <c r="G41" s="48"/>
      <c r="H41" s="252"/>
      <c r="I41" s="137"/>
      <c r="J41" s="137"/>
      <c r="K41" s="137"/>
      <c r="L41" s="137"/>
      <c r="M41" s="137"/>
      <c r="N41" s="137"/>
      <c r="O41" s="137"/>
      <c r="P41" s="137"/>
    </row>
    <row r="42" spans="1:16" ht="14.25" customHeight="1" x14ac:dyDescent="0.2">
      <c r="A42" s="47"/>
      <c r="B42" s="81"/>
      <c r="C42" s="322"/>
      <c r="D42" s="322"/>
      <c r="E42" s="322"/>
      <c r="F42" s="323"/>
      <c r="G42" s="48"/>
      <c r="H42" s="252"/>
      <c r="I42" s="137"/>
      <c r="J42" s="137"/>
      <c r="K42" s="137"/>
      <c r="L42" s="137"/>
      <c r="M42" s="137"/>
      <c r="N42" s="137"/>
      <c r="O42" s="137"/>
      <c r="P42" s="137"/>
    </row>
    <row r="43" spans="1:16" ht="14.25" customHeight="1" x14ac:dyDescent="0.2">
      <c r="A43" s="47"/>
      <c r="B43" s="39" t="s">
        <v>280</v>
      </c>
      <c r="C43" s="322"/>
      <c r="D43" s="322"/>
      <c r="E43" s="322"/>
      <c r="F43" s="323"/>
      <c r="G43" s="48"/>
      <c r="H43" s="252"/>
      <c r="I43" s="137"/>
      <c r="J43" s="137"/>
      <c r="K43" s="137"/>
      <c r="L43" s="137"/>
      <c r="M43" s="137"/>
      <c r="N43" s="137"/>
      <c r="O43" s="137"/>
      <c r="P43" s="137"/>
    </row>
    <row r="44" spans="1:16" ht="14.25" customHeight="1" x14ac:dyDescent="0.2">
      <c r="A44" s="47"/>
      <c r="B44" s="387" t="s">
        <v>261</v>
      </c>
      <c r="C44" s="69">
        <v>70.096685017951032</v>
      </c>
      <c r="D44" s="69">
        <v>72.141712221589145</v>
      </c>
      <c r="E44" s="69">
        <v>2.0450272036381136</v>
      </c>
      <c r="F44" s="42">
        <v>1</v>
      </c>
      <c r="G44" s="48"/>
      <c r="H44" s="252"/>
      <c r="I44" s="137"/>
      <c r="J44" s="137"/>
      <c r="K44" s="137"/>
      <c r="L44" s="137"/>
      <c r="M44" s="137"/>
      <c r="N44" s="137"/>
      <c r="O44" s="137"/>
      <c r="P44" s="137"/>
    </row>
    <row r="45" spans="1:16" ht="14.25" customHeight="1" x14ac:dyDescent="0.2">
      <c r="A45" s="47"/>
      <c r="B45" s="314" t="s">
        <v>277</v>
      </c>
      <c r="C45" s="69">
        <v>67.102768875835267</v>
      </c>
      <c r="D45" s="69">
        <v>68.628791802482567</v>
      </c>
      <c r="E45" s="69">
        <v>1.5260229266473004</v>
      </c>
      <c r="F45" s="42">
        <v>2</v>
      </c>
      <c r="G45" s="48"/>
      <c r="H45" s="252"/>
      <c r="I45" s="137"/>
      <c r="J45" s="137"/>
      <c r="K45" s="137"/>
      <c r="L45" s="137"/>
      <c r="M45" s="137"/>
      <c r="N45" s="137"/>
      <c r="O45" s="137"/>
      <c r="P45" s="137"/>
    </row>
    <row r="46" spans="1:16" ht="14.25" customHeight="1" x14ac:dyDescent="0.2">
      <c r="A46" s="47"/>
      <c r="B46" s="314" t="s">
        <v>268</v>
      </c>
      <c r="C46" s="69">
        <v>62.808301644590792</v>
      </c>
      <c r="D46" s="69">
        <v>67.704952532355577</v>
      </c>
      <c r="E46" s="69">
        <v>4.8966508877647854</v>
      </c>
      <c r="F46" s="42">
        <v>3</v>
      </c>
      <c r="G46" s="48"/>
      <c r="H46" s="252"/>
      <c r="I46" s="137"/>
      <c r="J46" s="137"/>
      <c r="K46" s="137"/>
      <c r="L46" s="137"/>
      <c r="M46" s="137"/>
      <c r="N46" s="137"/>
      <c r="O46" s="137"/>
      <c r="P46" s="137"/>
    </row>
    <row r="47" spans="1:16" ht="14.25" customHeight="1" x14ac:dyDescent="0.2">
      <c r="A47" s="47"/>
      <c r="B47" s="314" t="s">
        <v>278</v>
      </c>
      <c r="C47" s="69">
        <v>56.29987707819005</v>
      </c>
      <c r="D47" s="69">
        <v>63.011437781582359</v>
      </c>
      <c r="E47" s="69">
        <v>6.7115607033923084</v>
      </c>
      <c r="F47" s="42">
        <v>4</v>
      </c>
      <c r="G47" s="48"/>
      <c r="H47" s="252"/>
      <c r="I47" s="137"/>
      <c r="J47" s="137"/>
      <c r="K47" s="137"/>
      <c r="L47" s="137"/>
      <c r="M47" s="137"/>
      <c r="N47" s="137"/>
      <c r="O47" s="137"/>
      <c r="P47" s="137"/>
    </row>
    <row r="48" spans="1:16" ht="14.25" customHeight="1" x14ac:dyDescent="0.2">
      <c r="A48" s="47"/>
      <c r="B48" s="314" t="s">
        <v>273</v>
      </c>
      <c r="C48" s="69">
        <v>59.34151685631317</v>
      </c>
      <c r="D48" s="69">
        <v>62.156985910577092</v>
      </c>
      <c r="E48" s="69">
        <v>2.8154690542639216</v>
      </c>
      <c r="F48" s="42">
        <v>5</v>
      </c>
      <c r="G48" s="48"/>
      <c r="H48" s="252"/>
      <c r="I48" s="137"/>
      <c r="J48" s="137"/>
      <c r="K48" s="137"/>
      <c r="L48" s="137"/>
      <c r="M48" s="137"/>
      <c r="N48" s="137"/>
      <c r="O48" s="137"/>
      <c r="P48" s="137"/>
    </row>
    <row r="49" spans="1:16" ht="14.25" customHeight="1" x14ac:dyDescent="0.2">
      <c r="A49" s="47"/>
      <c r="B49" s="313" t="s">
        <v>269</v>
      </c>
      <c r="C49" s="70">
        <v>62.871869438185477</v>
      </c>
      <c r="D49" s="70">
        <v>60.917241353675188</v>
      </c>
      <c r="E49" s="70">
        <v>-1.9546280845102899</v>
      </c>
      <c r="F49" s="67">
        <v>6</v>
      </c>
      <c r="G49" s="48"/>
      <c r="H49" s="252"/>
      <c r="I49" s="137"/>
      <c r="J49" s="137"/>
      <c r="K49" s="137"/>
      <c r="L49" s="137"/>
      <c r="M49" s="137"/>
      <c r="N49" s="137"/>
      <c r="O49" s="137"/>
      <c r="P49" s="137"/>
    </row>
    <row r="50" spans="1:16" ht="14.25" customHeight="1" x14ac:dyDescent="0.2">
      <c r="A50" s="47"/>
      <c r="B50" s="314" t="s">
        <v>270</v>
      </c>
      <c r="C50" s="69">
        <v>66.774470596760196</v>
      </c>
      <c r="D50" s="69">
        <v>60.618275050247419</v>
      </c>
      <c r="E50" s="69">
        <v>-6.1561955465127767</v>
      </c>
      <c r="F50" s="42">
        <v>7</v>
      </c>
      <c r="G50" s="48"/>
      <c r="H50" s="252"/>
      <c r="I50" s="137"/>
      <c r="J50" s="137"/>
      <c r="K50" s="137"/>
      <c r="L50" s="137"/>
      <c r="M50" s="137"/>
      <c r="N50" s="137"/>
      <c r="O50" s="137"/>
      <c r="P50" s="137"/>
    </row>
    <row r="51" spans="1:16" ht="14.25" customHeight="1" x14ac:dyDescent="0.2">
      <c r="A51" s="47"/>
      <c r="B51" s="318" t="s">
        <v>282</v>
      </c>
      <c r="C51" s="69">
        <v>62.568167178884252</v>
      </c>
      <c r="D51" s="69">
        <v>60.48628621567007</v>
      </c>
      <c r="E51" s="69">
        <v>-2.0818809632141821</v>
      </c>
      <c r="F51" s="42">
        <v>8</v>
      </c>
      <c r="G51" s="48"/>
      <c r="H51" s="252"/>
      <c r="I51" s="137"/>
      <c r="J51" s="137"/>
      <c r="K51" s="137"/>
      <c r="L51" s="137"/>
      <c r="M51" s="137"/>
      <c r="N51" s="137"/>
      <c r="O51" s="137"/>
      <c r="P51" s="137"/>
    </row>
    <row r="52" spans="1:16" ht="14.25" customHeight="1" x14ac:dyDescent="0.2">
      <c r="A52" s="47"/>
      <c r="B52" s="318" t="s">
        <v>283</v>
      </c>
      <c r="C52" s="69">
        <v>58.811025383719048</v>
      </c>
      <c r="D52" s="69">
        <v>58.967741935483872</v>
      </c>
      <c r="E52" s="69">
        <v>0.15671655176482346</v>
      </c>
      <c r="F52" s="42">
        <v>9</v>
      </c>
      <c r="G52" s="48"/>
      <c r="H52" s="252"/>
      <c r="I52" s="137"/>
      <c r="J52" s="137"/>
      <c r="K52" s="137"/>
      <c r="L52" s="137"/>
      <c r="M52" s="137"/>
      <c r="N52" s="137"/>
      <c r="O52" s="137"/>
      <c r="P52" s="137"/>
    </row>
    <row r="53" spans="1:16" ht="14.25" customHeight="1" x14ac:dyDescent="0.2">
      <c r="A53" s="47"/>
      <c r="B53" s="318" t="s">
        <v>285</v>
      </c>
      <c r="C53" s="69">
        <v>56.746998976813259</v>
      </c>
      <c r="D53" s="69">
        <v>58.484609313338595</v>
      </c>
      <c r="E53" s="69">
        <v>1.7376103365253357</v>
      </c>
      <c r="F53" s="42">
        <v>10</v>
      </c>
      <c r="G53" s="48"/>
      <c r="H53" s="252"/>
      <c r="I53" s="137"/>
      <c r="J53" s="137"/>
      <c r="K53" s="137"/>
      <c r="L53" s="137"/>
      <c r="M53" s="137"/>
      <c r="N53" s="137"/>
      <c r="O53" s="137"/>
      <c r="P53" s="137"/>
    </row>
    <row r="54" spans="1:16" ht="14.25" customHeight="1" x14ac:dyDescent="0.2">
      <c r="A54" s="47"/>
      <c r="B54" s="318" t="s">
        <v>290</v>
      </c>
      <c r="C54" s="69">
        <v>59.10459124172116</v>
      </c>
      <c r="D54" s="69">
        <v>58.024691358024697</v>
      </c>
      <c r="E54" s="69">
        <v>-1.0798998836964628</v>
      </c>
      <c r="F54" s="42">
        <v>11</v>
      </c>
      <c r="G54" s="48"/>
      <c r="H54" s="252"/>
      <c r="I54" s="137"/>
      <c r="J54" s="137"/>
      <c r="K54" s="137"/>
      <c r="L54" s="137"/>
      <c r="M54" s="137"/>
      <c r="N54" s="137"/>
      <c r="O54" s="137"/>
      <c r="P54" s="137"/>
    </row>
    <row r="55" spans="1:16" x14ac:dyDescent="0.2">
      <c r="A55" s="47"/>
      <c r="B55" s="43"/>
      <c r="C55" s="43"/>
      <c r="D55" s="43"/>
      <c r="E55" s="43"/>
      <c r="F55" s="43"/>
      <c r="G55" s="48"/>
      <c r="H55" s="137"/>
      <c r="I55" s="137"/>
      <c r="J55" s="137"/>
      <c r="K55" s="137"/>
      <c r="L55" s="137"/>
      <c r="M55" s="137"/>
      <c r="N55" s="137"/>
      <c r="O55" s="137"/>
      <c r="P55" s="137"/>
    </row>
    <row r="56" spans="1:16" x14ac:dyDescent="0.2">
      <c r="A56" s="185" t="s">
        <v>95</v>
      </c>
      <c r="B56" s="43"/>
      <c r="C56" s="43"/>
      <c r="D56" s="43"/>
      <c r="E56" s="43"/>
      <c r="F56" s="43"/>
      <c r="G56" s="48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1:16" x14ac:dyDescent="0.2">
      <c r="A57" s="12" t="s">
        <v>134</v>
      </c>
      <c r="B57" s="183"/>
      <c r="C57" s="50"/>
      <c r="D57" s="50"/>
      <c r="E57" s="50"/>
      <c r="F57" s="50"/>
      <c r="G57" s="51"/>
      <c r="H57" s="137"/>
      <c r="I57" s="137"/>
      <c r="J57" s="137"/>
      <c r="K57" s="137"/>
      <c r="L57" s="137"/>
      <c r="M57" s="137"/>
      <c r="N57" s="137"/>
      <c r="O57" s="137"/>
      <c r="P57" s="137"/>
    </row>
    <row r="58" spans="1:16" x14ac:dyDescent="0.2">
      <c r="H58" s="137"/>
      <c r="I58" s="137"/>
      <c r="J58" s="137"/>
      <c r="K58" s="137"/>
      <c r="L58" s="137"/>
      <c r="M58" s="137"/>
      <c r="N58" s="137"/>
      <c r="O58" s="137"/>
      <c r="P58" s="137"/>
    </row>
  </sheetData>
  <sortState ref="B16:F41">
    <sortCondition descending="1" ref="D16:D41"/>
  </sortState>
  <mergeCells count="5">
    <mergeCell ref="E12:E13"/>
    <mergeCell ref="F12:F13"/>
    <mergeCell ref="C12:D12"/>
    <mergeCell ref="B9:F9"/>
    <mergeCell ref="B10:F10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rgb="FF53722D"/>
  </sheetPr>
  <dimension ref="A1:K57"/>
  <sheetViews>
    <sheetView showGridLines="0" zoomScaleNormal="100" zoomScaleSheetLayoutView="80" workbookViewId="0">
      <selection activeCell="H1" sqref="H1"/>
    </sheetView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9.28515625" style="13" customWidth="1"/>
    <col min="6" max="6" width="18.140625" style="13" customWidth="1"/>
    <col min="7" max="7" width="1.85546875" style="13" customWidth="1"/>
    <col min="8" max="8" width="11.42578125" style="13"/>
    <col min="9" max="9" width="14.5703125" style="13" bestFit="1" customWidth="1"/>
    <col min="10" max="16384" width="11.42578125" style="13"/>
  </cols>
  <sheetData>
    <row r="1" spans="1:11" x14ac:dyDescent="0.2">
      <c r="A1" s="44"/>
      <c r="B1" s="45"/>
      <c r="C1" s="45"/>
      <c r="D1" s="45"/>
      <c r="E1" s="45"/>
      <c r="F1" s="45"/>
      <c r="G1" s="46"/>
    </row>
    <row r="2" spans="1:11" x14ac:dyDescent="0.2">
      <c r="A2" s="47"/>
      <c r="B2" s="43"/>
      <c r="C2" s="43"/>
      <c r="D2" s="43"/>
      <c r="E2" s="43"/>
      <c r="F2" s="43"/>
      <c r="G2" s="48"/>
    </row>
    <row r="3" spans="1:11" x14ac:dyDescent="0.2">
      <c r="A3" s="47"/>
      <c r="B3" s="43"/>
      <c r="C3" s="43"/>
      <c r="D3" s="43"/>
      <c r="E3" s="43"/>
      <c r="F3" s="43"/>
      <c r="G3" s="48"/>
    </row>
    <row r="4" spans="1:11" x14ac:dyDescent="0.2">
      <c r="A4" s="47"/>
      <c r="B4" s="43"/>
      <c r="C4" s="43"/>
      <c r="D4" s="43"/>
      <c r="E4" s="43"/>
      <c r="F4" s="43"/>
      <c r="G4" s="48"/>
    </row>
    <row r="5" spans="1:11" ht="15.75" x14ac:dyDescent="0.25">
      <c r="A5" s="47"/>
      <c r="B5" s="43"/>
      <c r="C5" s="43"/>
      <c r="D5" s="43"/>
      <c r="E5" s="43"/>
      <c r="F5" s="43"/>
      <c r="G5" s="48"/>
      <c r="K5" s="177"/>
    </row>
    <row r="6" spans="1:11" x14ac:dyDescent="0.2">
      <c r="A6" s="47"/>
      <c r="B6" s="43"/>
      <c r="C6" s="43"/>
      <c r="D6" s="43"/>
      <c r="E6" s="43"/>
      <c r="F6" s="43"/>
      <c r="G6" s="48"/>
    </row>
    <row r="7" spans="1:11" x14ac:dyDescent="0.2">
      <c r="A7" s="47"/>
      <c r="B7" s="43"/>
      <c r="C7" s="43"/>
      <c r="D7" s="43"/>
      <c r="E7" s="43"/>
      <c r="F7" s="43"/>
      <c r="G7" s="48"/>
    </row>
    <row r="8" spans="1:11" ht="15" x14ac:dyDescent="0.25">
      <c r="A8" s="47"/>
      <c r="B8" s="58"/>
      <c r="G8" s="48"/>
    </row>
    <row r="9" spans="1:11" ht="14.45" customHeight="1" x14ac:dyDescent="0.2">
      <c r="A9" s="47"/>
      <c r="B9" s="579" t="s">
        <v>297</v>
      </c>
      <c r="C9" s="579"/>
      <c r="D9" s="579"/>
      <c r="E9" s="579"/>
      <c r="F9" s="579"/>
      <c r="G9" s="48"/>
    </row>
    <row r="10" spans="1:11" ht="14.45" customHeight="1" x14ac:dyDescent="0.2">
      <c r="A10" s="47"/>
      <c r="B10" s="579" t="s">
        <v>142</v>
      </c>
      <c r="C10" s="579"/>
      <c r="D10" s="579"/>
      <c r="E10" s="579"/>
      <c r="F10" s="579"/>
      <c r="G10" s="48"/>
    </row>
    <row r="11" spans="1:11" ht="15" x14ac:dyDescent="0.25">
      <c r="A11" s="47"/>
      <c r="B11" s="55"/>
      <c r="C11" s="106"/>
      <c r="D11" s="106"/>
      <c r="E11" s="106"/>
      <c r="F11" s="106"/>
      <c r="G11" s="48"/>
    </row>
    <row r="12" spans="1:11" ht="15" customHeight="1" x14ac:dyDescent="0.25">
      <c r="A12" s="47"/>
      <c r="B12" s="43"/>
      <c r="C12" s="590"/>
      <c r="D12" s="590"/>
      <c r="E12" s="575" t="s">
        <v>97</v>
      </c>
      <c r="F12" s="585" t="s">
        <v>100</v>
      </c>
      <c r="G12" s="48"/>
    </row>
    <row r="13" spans="1:11" ht="15" x14ac:dyDescent="0.25">
      <c r="A13" s="47"/>
      <c r="B13" s="43"/>
      <c r="C13" s="106">
        <v>2014</v>
      </c>
      <c r="D13" s="106">
        <v>2017</v>
      </c>
      <c r="E13" s="587"/>
      <c r="F13" s="586"/>
      <c r="G13" s="48"/>
    </row>
    <row r="14" spans="1:11" x14ac:dyDescent="0.2">
      <c r="A14" s="47"/>
      <c r="B14" s="43"/>
      <c r="C14" s="49"/>
      <c r="D14" s="49"/>
      <c r="E14" s="49"/>
      <c r="F14" s="49"/>
      <c r="G14" s="48"/>
    </row>
    <row r="15" spans="1:11" ht="15" x14ac:dyDescent="0.25">
      <c r="A15" s="47"/>
      <c r="B15" s="57" t="s">
        <v>281</v>
      </c>
      <c r="C15" s="49"/>
      <c r="D15" s="49"/>
      <c r="E15" s="49"/>
      <c r="F15" s="49"/>
      <c r="G15" s="48"/>
    </row>
    <row r="16" spans="1:11" ht="15" x14ac:dyDescent="0.25">
      <c r="A16" s="47"/>
      <c r="B16" s="43" t="s">
        <v>276</v>
      </c>
      <c r="C16" s="389">
        <v>47.498849967687548</v>
      </c>
      <c r="D16" s="389">
        <v>54.514240137933321</v>
      </c>
      <c r="E16" s="394">
        <v>7.015390170245773</v>
      </c>
      <c r="F16" s="415">
        <v>1</v>
      </c>
      <c r="G16" s="48"/>
    </row>
    <row r="17" spans="1:7" ht="15" x14ac:dyDescent="0.25">
      <c r="A17" s="47"/>
      <c r="B17" s="43" t="s">
        <v>284</v>
      </c>
      <c r="C17" s="389">
        <v>53.401686439420182</v>
      </c>
      <c r="D17" s="389">
        <v>53.843053022500541</v>
      </c>
      <c r="E17" s="394">
        <v>0.44136658308035948</v>
      </c>
      <c r="F17" s="415">
        <v>2</v>
      </c>
      <c r="G17" s="48"/>
    </row>
    <row r="18" spans="1:7" ht="15" x14ac:dyDescent="0.25">
      <c r="A18" s="47"/>
      <c r="B18" s="81" t="s">
        <v>289</v>
      </c>
      <c r="C18" s="73">
        <v>51.236478673886033</v>
      </c>
      <c r="D18" s="73">
        <v>52.982146708812103</v>
      </c>
      <c r="E18" s="394">
        <v>1.7456680349260694</v>
      </c>
      <c r="F18" s="415">
        <v>3</v>
      </c>
      <c r="G18" s="48"/>
    </row>
    <row r="19" spans="1:7" ht="15" x14ac:dyDescent="0.25">
      <c r="A19" s="47"/>
      <c r="B19" s="43" t="s">
        <v>288</v>
      </c>
      <c r="C19" s="389">
        <v>52.0344907682897</v>
      </c>
      <c r="D19" s="389">
        <v>52.522342571601889</v>
      </c>
      <c r="E19" s="394">
        <v>0.48785180331218925</v>
      </c>
      <c r="F19" s="415">
        <v>4</v>
      </c>
      <c r="G19" s="48"/>
    </row>
    <row r="20" spans="1:7" ht="15" x14ac:dyDescent="0.25">
      <c r="A20" s="47"/>
      <c r="B20" s="43" t="s">
        <v>262</v>
      </c>
      <c r="C20" s="389">
        <v>53.617551209415581</v>
      </c>
      <c r="D20" s="389">
        <v>52.487769627946598</v>
      </c>
      <c r="E20" s="394">
        <v>-1.1297815814689827</v>
      </c>
      <c r="F20" s="415">
        <v>5</v>
      </c>
      <c r="G20" s="48"/>
    </row>
    <row r="21" spans="1:7" ht="15" x14ac:dyDescent="0.25">
      <c r="A21" s="47"/>
      <c r="B21" s="43" t="s">
        <v>263</v>
      </c>
      <c r="C21" s="389">
        <v>52.253263695931473</v>
      </c>
      <c r="D21" s="389">
        <v>52.029844333448473</v>
      </c>
      <c r="E21" s="394">
        <v>-0.22341936248299987</v>
      </c>
      <c r="F21" s="415">
        <v>6</v>
      </c>
      <c r="G21" s="48"/>
    </row>
    <row r="22" spans="1:7" ht="15" x14ac:dyDescent="0.25">
      <c r="A22" s="47"/>
      <c r="B22" s="43" t="s">
        <v>364</v>
      </c>
      <c r="C22" s="389" t="s">
        <v>378</v>
      </c>
      <c r="D22" s="389">
        <v>51.314800901577762</v>
      </c>
      <c r="E22" s="394" t="s">
        <v>378</v>
      </c>
      <c r="F22" s="415">
        <v>7</v>
      </c>
      <c r="G22" s="48"/>
    </row>
    <row r="23" spans="1:7" ht="15" x14ac:dyDescent="0.25">
      <c r="A23" s="47"/>
      <c r="B23" s="43" t="s">
        <v>286</v>
      </c>
      <c r="C23" s="389">
        <v>46.696266640855463</v>
      </c>
      <c r="D23" s="389">
        <v>50.375920139057875</v>
      </c>
      <c r="E23" s="394">
        <v>3.6796534982024127</v>
      </c>
      <c r="F23" s="415">
        <v>8</v>
      </c>
      <c r="G23" s="48"/>
    </row>
    <row r="24" spans="1:7" ht="15" x14ac:dyDescent="0.25">
      <c r="A24" s="47"/>
      <c r="B24" s="43" t="s">
        <v>260</v>
      </c>
      <c r="C24" s="389">
        <v>49.202931157131644</v>
      </c>
      <c r="D24" s="389">
        <v>48.484591589901797</v>
      </c>
      <c r="E24" s="394">
        <v>-0.71833956722984738</v>
      </c>
      <c r="F24" s="415">
        <v>9</v>
      </c>
      <c r="G24" s="48"/>
    </row>
    <row r="25" spans="1:7" ht="15" x14ac:dyDescent="0.25">
      <c r="A25" s="47"/>
      <c r="B25" s="43" t="s">
        <v>362</v>
      </c>
      <c r="C25" s="389" t="s">
        <v>378</v>
      </c>
      <c r="D25" s="389">
        <v>47.303370786516851</v>
      </c>
      <c r="E25" s="394" t="s">
        <v>378</v>
      </c>
      <c r="F25" s="415">
        <v>10</v>
      </c>
      <c r="G25" s="48"/>
    </row>
    <row r="26" spans="1:7" ht="15" x14ac:dyDescent="0.25">
      <c r="A26" s="47"/>
      <c r="B26" s="43" t="s">
        <v>258</v>
      </c>
      <c r="C26" s="527">
        <v>48.757810437206572</v>
      </c>
      <c r="D26" s="527">
        <v>47.179872010929529</v>
      </c>
      <c r="E26" s="441">
        <v>-1.5779384262770435</v>
      </c>
      <c r="F26" s="529">
        <v>11</v>
      </c>
      <c r="G26" s="48"/>
    </row>
    <row r="27" spans="1:7" ht="15" x14ac:dyDescent="0.25">
      <c r="A27" s="47"/>
      <c r="B27" s="43" t="s">
        <v>363</v>
      </c>
      <c r="C27" s="389" t="s">
        <v>378</v>
      </c>
      <c r="D27" s="389">
        <v>46.891696452404638</v>
      </c>
      <c r="E27" s="394" t="s">
        <v>378</v>
      </c>
      <c r="F27" s="415">
        <v>12</v>
      </c>
      <c r="G27" s="48"/>
    </row>
    <row r="28" spans="1:7" ht="15" x14ac:dyDescent="0.25">
      <c r="A28" s="47"/>
      <c r="B28" s="43" t="s">
        <v>271</v>
      </c>
      <c r="C28" s="389">
        <v>47.133500422575231</v>
      </c>
      <c r="D28" s="389">
        <v>45.890945803838072</v>
      </c>
      <c r="E28" s="394">
        <v>-1.2425546187371594</v>
      </c>
      <c r="F28" s="415">
        <v>13</v>
      </c>
      <c r="G28" s="48"/>
    </row>
    <row r="29" spans="1:7" ht="15" x14ac:dyDescent="0.25">
      <c r="A29" s="47"/>
      <c r="B29" s="43" t="s">
        <v>259</v>
      </c>
      <c r="C29" s="389">
        <v>49.67067897454546</v>
      </c>
      <c r="D29" s="389">
        <v>45.803650357620199</v>
      </c>
      <c r="E29" s="394">
        <v>-3.8670286169252606</v>
      </c>
      <c r="F29" s="415">
        <v>14</v>
      </c>
      <c r="G29" s="48"/>
    </row>
    <row r="30" spans="1:7" ht="15" x14ac:dyDescent="0.25">
      <c r="A30" s="47"/>
      <c r="B30" s="43" t="s">
        <v>272</v>
      </c>
      <c r="C30" s="389">
        <v>51.57392928543851</v>
      </c>
      <c r="D30" s="389">
        <v>45.355326548095363</v>
      </c>
      <c r="E30" s="394">
        <v>-6.2186027373431472</v>
      </c>
      <c r="F30" s="415">
        <v>15</v>
      </c>
      <c r="G30" s="48"/>
    </row>
    <row r="31" spans="1:7" ht="15" x14ac:dyDescent="0.25">
      <c r="A31" s="47"/>
      <c r="B31" s="43" t="s">
        <v>265</v>
      </c>
      <c r="C31" s="389">
        <v>47.10202154344163</v>
      </c>
      <c r="D31" s="389">
        <v>45.310188589539237</v>
      </c>
      <c r="E31" s="394">
        <v>-1.7918329539023929</v>
      </c>
      <c r="F31" s="415">
        <v>16</v>
      </c>
      <c r="G31" s="48"/>
    </row>
    <row r="32" spans="1:7" ht="15" x14ac:dyDescent="0.25">
      <c r="A32" s="47"/>
      <c r="B32" s="43" t="s">
        <v>366</v>
      </c>
      <c r="C32" s="389" t="s">
        <v>378</v>
      </c>
      <c r="D32" s="389">
        <v>45.224719101123597</v>
      </c>
      <c r="E32" s="394" t="s">
        <v>378</v>
      </c>
      <c r="F32" s="415">
        <v>17</v>
      </c>
      <c r="G32" s="48"/>
    </row>
    <row r="33" spans="1:9" ht="15" x14ac:dyDescent="0.25">
      <c r="A33" s="47"/>
      <c r="B33" s="43" t="s">
        <v>267</v>
      </c>
      <c r="C33" s="389">
        <v>46.207841673261527</v>
      </c>
      <c r="D33" s="389">
        <v>44.649254526014147</v>
      </c>
      <c r="E33" s="394">
        <v>-1.5585871472473798</v>
      </c>
      <c r="F33" s="415">
        <v>18</v>
      </c>
      <c r="G33" s="48"/>
    </row>
    <row r="34" spans="1:9" ht="15" x14ac:dyDescent="0.25">
      <c r="A34" s="47"/>
      <c r="B34" s="81" t="s">
        <v>279</v>
      </c>
      <c r="C34" s="73">
        <v>45.014589589414193</v>
      </c>
      <c r="D34" s="73">
        <v>43.303766566174922</v>
      </c>
      <c r="E34" s="394">
        <v>-1.7108230232392714</v>
      </c>
      <c r="F34" s="415">
        <v>19</v>
      </c>
      <c r="G34" s="48"/>
    </row>
    <row r="35" spans="1:9" ht="15" x14ac:dyDescent="0.25">
      <c r="A35" s="47"/>
      <c r="B35" s="43" t="s">
        <v>264</v>
      </c>
      <c r="C35" s="389">
        <v>46.005787711189036</v>
      </c>
      <c r="D35" s="389">
        <v>42.897956768594995</v>
      </c>
      <c r="E35" s="394">
        <v>-3.1078309425940418</v>
      </c>
      <c r="F35" s="415">
        <v>20</v>
      </c>
      <c r="G35" s="48"/>
    </row>
    <row r="36" spans="1:9" ht="15" x14ac:dyDescent="0.25">
      <c r="A36" s="47"/>
      <c r="B36" s="43" t="s">
        <v>274</v>
      </c>
      <c r="C36" s="389">
        <v>38.954149215047927</v>
      </c>
      <c r="D36" s="389">
        <v>42.729182950089985</v>
      </c>
      <c r="E36" s="394">
        <v>3.775033735042058</v>
      </c>
      <c r="F36" s="415">
        <v>21</v>
      </c>
      <c r="G36" s="48"/>
    </row>
    <row r="37" spans="1:9" ht="15" x14ac:dyDescent="0.25">
      <c r="A37" s="47"/>
      <c r="B37" s="43" t="s">
        <v>275</v>
      </c>
      <c r="C37" s="389">
        <v>41.072113578376253</v>
      </c>
      <c r="D37" s="389">
        <v>42.611827897294198</v>
      </c>
      <c r="E37" s="394">
        <v>1.5397143189179445</v>
      </c>
      <c r="F37" s="415">
        <v>22</v>
      </c>
      <c r="G37" s="48"/>
    </row>
    <row r="38" spans="1:9" ht="15" x14ac:dyDescent="0.25">
      <c r="A38" s="47"/>
      <c r="B38" s="43" t="s">
        <v>287</v>
      </c>
      <c r="C38" s="389">
        <v>47.321148084656087</v>
      </c>
      <c r="D38" s="389">
        <v>42.480075346641314</v>
      </c>
      <c r="E38" s="394">
        <v>-4.8410727380147733</v>
      </c>
      <c r="F38" s="415">
        <v>23</v>
      </c>
      <c r="G38" s="48"/>
      <c r="H38" s="252"/>
    </row>
    <row r="39" spans="1:9" ht="15" x14ac:dyDescent="0.25">
      <c r="A39" s="47"/>
      <c r="B39" s="43" t="s">
        <v>361</v>
      </c>
      <c r="C39" s="389" t="s">
        <v>378</v>
      </c>
      <c r="D39" s="389">
        <v>41.405206892791973</v>
      </c>
      <c r="E39" s="394" t="s">
        <v>378</v>
      </c>
      <c r="F39" s="415">
        <v>24</v>
      </c>
      <c r="G39" s="48"/>
    </row>
    <row r="40" spans="1:9" ht="14.25" customHeight="1" x14ac:dyDescent="0.25">
      <c r="A40" s="47"/>
      <c r="B40" s="43" t="s">
        <v>365</v>
      </c>
      <c r="C40" s="389" t="s">
        <v>378</v>
      </c>
      <c r="D40" s="389">
        <v>37.442922374429223</v>
      </c>
      <c r="E40" s="394" t="s">
        <v>378</v>
      </c>
      <c r="F40" s="415">
        <v>25</v>
      </c>
      <c r="G40" s="48"/>
      <c r="I40" s="137"/>
    </row>
    <row r="41" spans="1:9" ht="14.25" customHeight="1" x14ac:dyDescent="0.25">
      <c r="A41" s="47"/>
      <c r="B41" s="43" t="s">
        <v>266</v>
      </c>
      <c r="C41" s="389">
        <v>37.620284101126025</v>
      </c>
      <c r="D41" s="389">
        <v>33.381288145211272</v>
      </c>
      <c r="E41" s="394">
        <v>-4.2389959559147528</v>
      </c>
      <c r="F41" s="415">
        <v>26</v>
      </c>
      <c r="G41" s="48"/>
      <c r="H41" s="252"/>
      <c r="I41" s="137"/>
    </row>
    <row r="42" spans="1:9" ht="14.25" customHeight="1" x14ac:dyDescent="0.2">
      <c r="A42" s="47"/>
      <c r="B42" s="81"/>
      <c r="C42" s="322"/>
      <c r="D42" s="322"/>
      <c r="E42" s="322"/>
      <c r="F42" s="324"/>
      <c r="G42" s="48"/>
      <c r="H42" s="252"/>
      <c r="I42" s="137"/>
    </row>
    <row r="43" spans="1:9" ht="14.25" customHeight="1" x14ac:dyDescent="0.2">
      <c r="A43" s="47"/>
      <c r="B43" s="39" t="s">
        <v>280</v>
      </c>
      <c r="C43" s="322"/>
      <c r="D43" s="322"/>
      <c r="E43" s="322"/>
      <c r="F43" s="324"/>
      <c r="G43" s="48"/>
      <c r="H43" s="252"/>
      <c r="I43" s="137"/>
    </row>
    <row r="44" spans="1:9" ht="14.25" customHeight="1" x14ac:dyDescent="0.2">
      <c r="A44" s="47"/>
      <c r="B44" s="387" t="s">
        <v>261</v>
      </c>
      <c r="C44" s="69">
        <v>49.385085131970264</v>
      </c>
      <c r="D44" s="69">
        <v>52.789436914622058</v>
      </c>
      <c r="E44" s="69">
        <v>3.4043517826517942</v>
      </c>
      <c r="F44" s="42">
        <v>1</v>
      </c>
      <c r="G44" s="48"/>
      <c r="H44" s="252"/>
      <c r="I44" s="137"/>
    </row>
    <row r="45" spans="1:9" ht="14.25" customHeight="1" x14ac:dyDescent="0.2">
      <c r="A45" s="47"/>
      <c r="B45" s="314" t="s">
        <v>270</v>
      </c>
      <c r="C45" s="69">
        <v>43.069702464929861</v>
      </c>
      <c r="D45" s="69">
        <v>46.935102865956715</v>
      </c>
      <c r="E45" s="69">
        <v>3.8654004010268537</v>
      </c>
      <c r="F45" s="42">
        <v>2</v>
      </c>
      <c r="G45" s="48"/>
      <c r="H45" s="252"/>
      <c r="I45" s="137"/>
    </row>
    <row r="46" spans="1:9" ht="14.25" customHeight="1" x14ac:dyDescent="0.2">
      <c r="A46" s="47"/>
      <c r="B46" s="318" t="s">
        <v>283</v>
      </c>
      <c r="C46" s="69">
        <v>39.762507838150292</v>
      </c>
      <c r="D46" s="69">
        <v>44.567404426559357</v>
      </c>
      <c r="E46" s="69">
        <v>4.8048965884090649</v>
      </c>
      <c r="F46" s="42">
        <v>3</v>
      </c>
      <c r="G46" s="48"/>
      <c r="H46" s="252"/>
      <c r="I46" s="137"/>
    </row>
    <row r="47" spans="1:9" ht="14.25" customHeight="1" x14ac:dyDescent="0.2">
      <c r="A47" s="47"/>
      <c r="B47" s="314" t="s">
        <v>268</v>
      </c>
      <c r="C47" s="69">
        <v>39.029562031594082</v>
      </c>
      <c r="D47" s="69">
        <v>43.978559408812721</v>
      </c>
      <c r="E47" s="69">
        <v>4.9489973772186389</v>
      </c>
      <c r="F47" s="42">
        <v>4</v>
      </c>
      <c r="G47" s="48"/>
      <c r="H47" s="252"/>
      <c r="I47" s="137"/>
    </row>
    <row r="48" spans="1:9" ht="14.25" customHeight="1" x14ac:dyDescent="0.2">
      <c r="A48" s="47"/>
      <c r="B48" s="318" t="s">
        <v>282</v>
      </c>
      <c r="C48" s="69">
        <v>40.840821070983814</v>
      </c>
      <c r="D48" s="69">
        <v>42.626177489629519</v>
      </c>
      <c r="E48" s="69">
        <v>1.7853564186457049</v>
      </c>
      <c r="F48" s="42">
        <v>5</v>
      </c>
      <c r="G48" s="48"/>
      <c r="H48" s="252"/>
      <c r="I48" s="137"/>
    </row>
    <row r="49" spans="1:9" ht="14.25" customHeight="1" x14ac:dyDescent="0.2">
      <c r="A49" s="47"/>
      <c r="B49" s="314" t="s">
        <v>278</v>
      </c>
      <c r="C49" s="69">
        <v>35.456845378930737</v>
      </c>
      <c r="D49" s="69">
        <v>42.137090194455737</v>
      </c>
      <c r="E49" s="69">
        <v>6.6802448155250005</v>
      </c>
      <c r="F49" s="42">
        <v>6</v>
      </c>
      <c r="G49" s="48"/>
      <c r="H49" s="252"/>
      <c r="I49" s="137"/>
    </row>
    <row r="50" spans="1:9" ht="14.25" customHeight="1" x14ac:dyDescent="0.2">
      <c r="A50" s="47"/>
      <c r="B50" s="314" t="s">
        <v>277</v>
      </c>
      <c r="C50" s="69">
        <v>44.425390223562154</v>
      </c>
      <c r="D50" s="69">
        <v>41.067961706405136</v>
      </c>
      <c r="E50" s="69">
        <v>-3.3574285171570182</v>
      </c>
      <c r="F50" s="42">
        <v>7</v>
      </c>
      <c r="G50" s="48"/>
      <c r="H50" s="252"/>
      <c r="I50" s="137"/>
    </row>
    <row r="51" spans="1:9" ht="14.25" customHeight="1" x14ac:dyDescent="0.2">
      <c r="A51" s="47"/>
      <c r="B51" s="313" t="s">
        <v>269</v>
      </c>
      <c r="C51" s="70">
        <v>34.93805083323182</v>
      </c>
      <c r="D51" s="70">
        <v>40.694116583921122</v>
      </c>
      <c r="E51" s="70">
        <v>5.7560657506893023</v>
      </c>
      <c r="F51" s="67">
        <v>8</v>
      </c>
      <c r="G51" s="48"/>
      <c r="H51" s="252"/>
      <c r="I51" s="137"/>
    </row>
    <row r="52" spans="1:9" ht="14.25" customHeight="1" x14ac:dyDescent="0.2">
      <c r="A52" s="47"/>
      <c r="B52" s="318" t="s">
        <v>285</v>
      </c>
      <c r="C52" s="69">
        <v>29.784777061728395</v>
      </c>
      <c r="D52" s="69">
        <v>38.676671214188268</v>
      </c>
      <c r="E52" s="69">
        <v>8.8918941524598729</v>
      </c>
      <c r="F52" s="42">
        <v>9</v>
      </c>
      <c r="G52" s="48"/>
      <c r="H52" s="252"/>
      <c r="I52" s="137"/>
    </row>
    <row r="53" spans="1:9" ht="14.25" customHeight="1" x14ac:dyDescent="0.2">
      <c r="A53" s="47"/>
      <c r="B53" s="318" t="s">
        <v>290</v>
      </c>
      <c r="C53" s="69">
        <v>37.471930303448275</v>
      </c>
      <c r="D53" s="69">
        <v>37.915129151291517</v>
      </c>
      <c r="E53" s="69">
        <v>0.44319884784324159</v>
      </c>
      <c r="F53" s="42">
        <v>10</v>
      </c>
      <c r="G53" s="48"/>
      <c r="H53" s="252"/>
      <c r="I53" s="137"/>
    </row>
    <row r="54" spans="1:9" ht="14.25" customHeight="1" x14ac:dyDescent="0.2">
      <c r="A54" s="47"/>
      <c r="B54" s="314" t="s">
        <v>273</v>
      </c>
      <c r="C54" s="69">
        <v>38.037302906537818</v>
      </c>
      <c r="D54" s="69">
        <v>36.356987582289321</v>
      </c>
      <c r="E54" s="69">
        <v>-1.6803153242484967</v>
      </c>
      <c r="F54" s="42">
        <v>11</v>
      </c>
      <c r="G54" s="48"/>
      <c r="H54" s="252"/>
      <c r="I54" s="137"/>
    </row>
    <row r="55" spans="1:9" x14ac:dyDescent="0.2">
      <c r="A55" s="47"/>
      <c r="B55" s="43"/>
      <c r="C55" s="43"/>
      <c r="D55" s="43"/>
      <c r="E55" s="43"/>
      <c r="F55" s="43"/>
      <c r="G55" s="48"/>
      <c r="H55" s="252"/>
      <c r="I55" s="137"/>
    </row>
    <row r="56" spans="1:9" x14ac:dyDescent="0.2">
      <c r="A56" s="65" t="s">
        <v>75</v>
      </c>
      <c r="B56" s="43"/>
      <c r="C56" s="43"/>
      <c r="D56" s="43"/>
      <c r="E56" s="43"/>
      <c r="F56" s="43"/>
      <c r="G56" s="48"/>
    </row>
    <row r="57" spans="1:9" x14ac:dyDescent="0.2">
      <c r="A57" s="12" t="s">
        <v>134</v>
      </c>
      <c r="B57" s="183"/>
      <c r="C57" s="183"/>
      <c r="D57" s="50"/>
      <c r="E57" s="50"/>
      <c r="F57" s="50"/>
      <c r="G57" s="51"/>
    </row>
  </sheetData>
  <sortState ref="B16:H41">
    <sortCondition descending="1" ref="D16:D41"/>
  </sortState>
  <mergeCells count="5">
    <mergeCell ref="E12:E13"/>
    <mergeCell ref="F12:F13"/>
    <mergeCell ref="C12:D12"/>
    <mergeCell ref="B9:F9"/>
    <mergeCell ref="B10:F10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10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53722D"/>
  </sheetPr>
  <dimension ref="A1:K57"/>
  <sheetViews>
    <sheetView showGridLines="0" zoomScaleNormal="100" zoomScaleSheetLayoutView="80" workbookViewId="0">
      <selection activeCell="H1" sqref="H1"/>
    </sheetView>
  </sheetViews>
  <sheetFormatPr baseColWidth="10" defaultColWidth="11.42578125" defaultRowHeight="14.25" x14ac:dyDescent="0.2"/>
  <cols>
    <col min="1" max="1" width="1.85546875" style="13" customWidth="1"/>
    <col min="2" max="2" width="31.7109375" style="13" customWidth="1"/>
    <col min="3" max="5" width="19.28515625" style="13" customWidth="1"/>
    <col min="6" max="6" width="18.140625" style="13" customWidth="1"/>
    <col min="7" max="7" width="1.85546875" style="13" customWidth="1"/>
    <col min="8" max="8" width="11.42578125" style="13"/>
    <col min="9" max="9" width="14.5703125" style="13" bestFit="1" customWidth="1"/>
    <col min="10" max="16384" width="11.42578125" style="13"/>
  </cols>
  <sheetData>
    <row r="1" spans="1:11" x14ac:dyDescent="0.2">
      <c r="A1" s="44"/>
      <c r="B1" s="45"/>
      <c r="C1" s="45"/>
      <c r="D1" s="45"/>
      <c r="E1" s="45"/>
      <c r="F1" s="45"/>
      <c r="G1" s="46"/>
    </row>
    <row r="2" spans="1:11" x14ac:dyDescent="0.2">
      <c r="A2" s="47"/>
      <c r="B2" s="43"/>
      <c r="C2" s="43"/>
      <c r="D2" s="43"/>
      <c r="E2" s="43"/>
      <c r="F2" s="43"/>
      <c r="G2" s="48"/>
    </row>
    <row r="3" spans="1:11" x14ac:dyDescent="0.2">
      <c r="A3" s="47"/>
      <c r="B3" s="43"/>
      <c r="C3" s="43"/>
      <c r="D3" s="43"/>
      <c r="E3" s="43"/>
      <c r="F3" s="43"/>
      <c r="G3" s="48"/>
    </row>
    <row r="4" spans="1:11" x14ac:dyDescent="0.2">
      <c r="A4" s="47"/>
      <c r="B4" s="43"/>
      <c r="C4" s="43"/>
      <c r="D4" s="43"/>
      <c r="E4" s="43"/>
      <c r="F4" s="43"/>
      <c r="G4" s="48"/>
    </row>
    <row r="5" spans="1:11" ht="15.75" x14ac:dyDescent="0.25">
      <c r="A5" s="47"/>
      <c r="B5" s="43"/>
      <c r="C5" s="43"/>
      <c r="D5" s="43"/>
      <c r="E5" s="43"/>
      <c r="F5" s="43"/>
      <c r="G5" s="48"/>
      <c r="K5" s="177"/>
    </row>
    <row r="6" spans="1:11" x14ac:dyDescent="0.2">
      <c r="A6" s="47"/>
      <c r="B6" s="43"/>
      <c r="C6" s="43"/>
      <c r="D6" s="43"/>
      <c r="E6" s="43"/>
      <c r="F6" s="43"/>
      <c r="G6" s="48"/>
    </row>
    <row r="7" spans="1:11" x14ac:dyDescent="0.2">
      <c r="A7" s="47"/>
      <c r="B7" s="43"/>
      <c r="C7" s="43"/>
      <c r="D7" s="43"/>
      <c r="E7" s="43"/>
      <c r="F7" s="43"/>
      <c r="G7" s="48"/>
    </row>
    <row r="8" spans="1:11" ht="15" x14ac:dyDescent="0.25">
      <c r="A8" s="47"/>
      <c r="B8" s="58"/>
      <c r="G8" s="48"/>
    </row>
    <row r="9" spans="1:11" ht="15" x14ac:dyDescent="0.2">
      <c r="A9" s="47"/>
      <c r="G9" s="393"/>
    </row>
    <row r="10" spans="1:11" ht="15" x14ac:dyDescent="0.25">
      <c r="A10" s="47"/>
      <c r="B10" s="579" t="s">
        <v>298</v>
      </c>
      <c r="C10" s="579"/>
      <c r="D10" s="579"/>
      <c r="E10" s="579"/>
      <c r="F10" s="579"/>
      <c r="G10" s="246"/>
    </row>
    <row r="11" spans="1:11" ht="15" x14ac:dyDescent="0.25">
      <c r="A11" s="47"/>
      <c r="B11" s="579" t="s">
        <v>142</v>
      </c>
      <c r="C11" s="579"/>
      <c r="D11" s="579"/>
      <c r="E11" s="579"/>
      <c r="F11" s="579"/>
      <c r="G11" s="365"/>
    </row>
    <row r="12" spans="1:11" ht="15" x14ac:dyDescent="0.25">
      <c r="A12" s="47"/>
      <c r="B12" s="302"/>
      <c r="C12" s="302"/>
      <c r="D12" s="302"/>
      <c r="E12" s="302"/>
      <c r="F12" s="302"/>
      <c r="G12" s="196"/>
    </row>
    <row r="13" spans="1:11" ht="15" customHeight="1" x14ac:dyDescent="0.25">
      <c r="A13" s="47"/>
      <c r="B13" s="43"/>
      <c r="C13" s="590"/>
      <c r="D13" s="590"/>
      <c r="E13" s="575" t="s">
        <v>97</v>
      </c>
      <c r="F13" s="585" t="s">
        <v>100</v>
      </c>
      <c r="G13" s="48"/>
    </row>
    <row r="14" spans="1:11" ht="15" x14ac:dyDescent="0.25">
      <c r="A14" s="47"/>
      <c r="B14" s="43"/>
      <c r="C14" s="106">
        <v>2014</v>
      </c>
      <c r="D14" s="106">
        <v>2017</v>
      </c>
      <c r="E14" s="587"/>
      <c r="F14" s="586"/>
      <c r="G14" s="48"/>
    </row>
    <row r="15" spans="1:11" ht="15" x14ac:dyDescent="0.25">
      <c r="A15" s="47"/>
      <c r="B15" s="57" t="s">
        <v>281</v>
      </c>
      <c r="C15" s="49"/>
      <c r="D15" s="49"/>
      <c r="E15" s="49"/>
      <c r="F15" s="49"/>
      <c r="G15" s="48"/>
    </row>
    <row r="16" spans="1:11" ht="15" x14ac:dyDescent="0.25">
      <c r="A16" s="47"/>
      <c r="B16" s="43" t="s">
        <v>286</v>
      </c>
      <c r="C16" s="389">
        <v>75.931790215008434</v>
      </c>
      <c r="D16" s="389">
        <v>79.073444541914498</v>
      </c>
      <c r="E16" s="394">
        <v>3.1416543269060639</v>
      </c>
      <c r="F16" s="415">
        <v>1</v>
      </c>
      <c r="G16" s="48"/>
    </row>
    <row r="17" spans="1:7" ht="15" x14ac:dyDescent="0.25">
      <c r="A17" s="47"/>
      <c r="B17" s="43" t="s">
        <v>263</v>
      </c>
      <c r="C17" s="389">
        <v>75.691785421634521</v>
      </c>
      <c r="D17" s="389">
        <v>77.511156286547717</v>
      </c>
      <c r="E17" s="394">
        <v>1.8193708649131963</v>
      </c>
      <c r="F17" s="415">
        <v>2</v>
      </c>
      <c r="G17" s="48"/>
    </row>
    <row r="18" spans="1:7" ht="15" x14ac:dyDescent="0.25">
      <c r="A18" s="47"/>
      <c r="B18" s="43" t="s">
        <v>276</v>
      </c>
      <c r="C18" s="389">
        <v>69.804940001545106</v>
      </c>
      <c r="D18" s="389">
        <v>74.535552055801318</v>
      </c>
      <c r="E18" s="394">
        <v>4.7306120542562127</v>
      </c>
      <c r="F18" s="415">
        <v>3</v>
      </c>
      <c r="G18" s="48"/>
    </row>
    <row r="19" spans="1:7" ht="15" x14ac:dyDescent="0.25">
      <c r="A19" s="47"/>
      <c r="B19" s="43" t="s">
        <v>262</v>
      </c>
      <c r="C19" s="389">
        <v>74.166051776267452</v>
      </c>
      <c r="D19" s="389">
        <v>74.370685046949276</v>
      </c>
      <c r="E19" s="394">
        <v>0.2046332706818248</v>
      </c>
      <c r="F19" s="415">
        <v>4</v>
      </c>
      <c r="G19" s="48"/>
    </row>
    <row r="20" spans="1:7" x14ac:dyDescent="0.2">
      <c r="A20" s="47"/>
      <c r="B20" s="43" t="s">
        <v>258</v>
      </c>
      <c r="C20" s="527">
        <v>73.967225607669619</v>
      </c>
      <c r="D20" s="527">
        <v>73.789153924755325</v>
      </c>
      <c r="E20" s="441">
        <v>-0.17807168291429321</v>
      </c>
      <c r="F20" s="528">
        <v>5</v>
      </c>
      <c r="G20" s="48"/>
    </row>
    <row r="21" spans="1:7" ht="15" x14ac:dyDescent="0.25">
      <c r="A21" s="47"/>
      <c r="B21" s="43" t="s">
        <v>259</v>
      </c>
      <c r="C21" s="389">
        <v>73.066169921167017</v>
      </c>
      <c r="D21" s="389">
        <v>72.675986184943866</v>
      </c>
      <c r="E21" s="394">
        <v>-0.39018373622315039</v>
      </c>
      <c r="F21" s="415">
        <v>6</v>
      </c>
      <c r="G21" s="48"/>
    </row>
    <row r="22" spans="1:7" ht="15" x14ac:dyDescent="0.25">
      <c r="A22" s="47"/>
      <c r="B22" s="43" t="s">
        <v>288</v>
      </c>
      <c r="C22" s="389">
        <v>73.435202885487527</v>
      </c>
      <c r="D22" s="389">
        <v>72.6274217436263</v>
      </c>
      <c r="E22" s="394">
        <v>-0.80778114186122707</v>
      </c>
      <c r="F22" s="415">
        <v>7</v>
      </c>
      <c r="G22" s="48"/>
    </row>
    <row r="23" spans="1:7" ht="15" x14ac:dyDescent="0.25">
      <c r="A23" s="47"/>
      <c r="B23" s="43" t="s">
        <v>275</v>
      </c>
      <c r="C23" s="389">
        <v>73.382690349403077</v>
      </c>
      <c r="D23" s="389">
        <v>72.613582731926641</v>
      </c>
      <c r="E23" s="394">
        <v>-0.76910761747643619</v>
      </c>
      <c r="F23" s="415">
        <v>8</v>
      </c>
      <c r="G23" s="48"/>
    </row>
    <row r="24" spans="1:7" ht="15" x14ac:dyDescent="0.25">
      <c r="A24" s="47"/>
      <c r="B24" s="43" t="s">
        <v>272</v>
      </c>
      <c r="C24" s="389">
        <v>71.993283509125746</v>
      </c>
      <c r="D24" s="389">
        <v>72.308594312406939</v>
      </c>
      <c r="E24" s="394">
        <v>0.31531080328119288</v>
      </c>
      <c r="F24" s="415">
        <v>9</v>
      </c>
      <c r="G24" s="48"/>
    </row>
    <row r="25" spans="1:7" ht="15" x14ac:dyDescent="0.25">
      <c r="A25" s="47"/>
      <c r="B25" s="43" t="s">
        <v>284</v>
      </c>
      <c r="C25" s="389">
        <v>71.712948430041862</v>
      </c>
      <c r="D25" s="389">
        <v>72.165917087513193</v>
      </c>
      <c r="E25" s="394">
        <v>0.45296865747133097</v>
      </c>
      <c r="F25" s="415">
        <v>10</v>
      </c>
      <c r="G25" s="48"/>
    </row>
    <row r="26" spans="1:7" ht="15" x14ac:dyDescent="0.25">
      <c r="A26" s="47"/>
      <c r="B26" s="43" t="s">
        <v>265</v>
      </c>
      <c r="C26" s="389">
        <v>72.099350882320195</v>
      </c>
      <c r="D26" s="389">
        <v>71.498138293685543</v>
      </c>
      <c r="E26" s="394">
        <v>-0.60121258863465243</v>
      </c>
      <c r="F26" s="415">
        <v>11</v>
      </c>
      <c r="G26" s="48"/>
    </row>
    <row r="27" spans="1:7" ht="15" x14ac:dyDescent="0.25">
      <c r="A27" s="47"/>
      <c r="B27" s="43" t="s">
        <v>267</v>
      </c>
      <c r="C27" s="389">
        <v>74.180372725624053</v>
      </c>
      <c r="D27" s="389">
        <v>71.374717113513256</v>
      </c>
      <c r="E27" s="394">
        <v>-2.8056556121107974</v>
      </c>
      <c r="F27" s="415">
        <v>12</v>
      </c>
      <c r="G27" s="48"/>
    </row>
    <row r="28" spans="1:7" ht="15" x14ac:dyDescent="0.25">
      <c r="A28" s="47"/>
      <c r="B28" s="43" t="s">
        <v>274</v>
      </c>
      <c r="C28" s="389">
        <v>68.501383520564758</v>
      </c>
      <c r="D28" s="389">
        <v>71.220780727657711</v>
      </c>
      <c r="E28" s="394">
        <v>2.7193972070929533</v>
      </c>
      <c r="F28" s="415">
        <v>13</v>
      </c>
      <c r="G28" s="48"/>
    </row>
    <row r="29" spans="1:7" ht="15" x14ac:dyDescent="0.25">
      <c r="A29" s="47"/>
      <c r="B29" s="43" t="s">
        <v>271</v>
      </c>
      <c r="C29" s="389">
        <v>70.928402895013022</v>
      </c>
      <c r="D29" s="389">
        <v>70.633230986376418</v>
      </c>
      <c r="E29" s="394">
        <v>-0.29517190863660403</v>
      </c>
      <c r="F29" s="415">
        <v>14</v>
      </c>
      <c r="G29" s="48"/>
    </row>
    <row r="30" spans="1:7" ht="15" x14ac:dyDescent="0.25">
      <c r="A30" s="47"/>
      <c r="B30" s="43" t="s">
        <v>364</v>
      </c>
      <c r="C30" s="389" t="s">
        <v>367</v>
      </c>
      <c r="D30" s="389">
        <v>70.383275261324044</v>
      </c>
      <c r="E30" s="394" t="s">
        <v>367</v>
      </c>
      <c r="F30" s="415">
        <v>15</v>
      </c>
      <c r="G30" s="48"/>
    </row>
    <row r="31" spans="1:7" ht="15" x14ac:dyDescent="0.25">
      <c r="A31" s="47"/>
      <c r="B31" s="43" t="s">
        <v>264</v>
      </c>
      <c r="C31" s="389">
        <v>69.881759696552649</v>
      </c>
      <c r="D31" s="389">
        <v>69.935560462939023</v>
      </c>
      <c r="E31" s="394">
        <v>5.3800766386373766E-2</v>
      </c>
      <c r="F31" s="415">
        <v>16</v>
      </c>
      <c r="G31" s="48"/>
    </row>
    <row r="32" spans="1:7" ht="15" x14ac:dyDescent="0.25">
      <c r="A32" s="47"/>
      <c r="B32" s="43" t="s">
        <v>289</v>
      </c>
      <c r="C32" s="389">
        <v>70.936126459943068</v>
      </c>
      <c r="D32" s="389">
        <v>69.928368972254233</v>
      </c>
      <c r="E32" s="394">
        <v>-1.0077574876888349</v>
      </c>
      <c r="F32" s="415">
        <v>17</v>
      </c>
      <c r="G32" s="48"/>
    </row>
    <row r="33" spans="1:9" ht="15" x14ac:dyDescent="0.25">
      <c r="A33" s="47"/>
      <c r="B33" s="43" t="s">
        <v>366</v>
      </c>
      <c r="C33" s="389" t="s">
        <v>367</v>
      </c>
      <c r="D33" s="389">
        <v>69.032258064516128</v>
      </c>
      <c r="E33" s="394" t="s">
        <v>367</v>
      </c>
      <c r="F33" s="415">
        <v>18</v>
      </c>
      <c r="G33" s="48"/>
    </row>
    <row r="34" spans="1:9" ht="15" x14ac:dyDescent="0.25">
      <c r="A34" s="47"/>
      <c r="B34" s="81" t="s">
        <v>279</v>
      </c>
      <c r="C34" s="73">
        <v>70.028206981272476</v>
      </c>
      <c r="D34" s="73">
        <v>68.974225109722113</v>
      </c>
      <c r="E34" s="394">
        <v>-1.0539818715503628</v>
      </c>
      <c r="F34" s="415">
        <v>19</v>
      </c>
      <c r="G34" s="48"/>
    </row>
    <row r="35" spans="1:9" ht="15" x14ac:dyDescent="0.25">
      <c r="A35" s="47"/>
      <c r="B35" s="43" t="s">
        <v>287</v>
      </c>
      <c r="C35" s="389">
        <v>70.881551418796533</v>
      </c>
      <c r="D35" s="389">
        <v>68.863335055769895</v>
      </c>
      <c r="E35" s="394">
        <v>-2.0182163630266388</v>
      </c>
      <c r="F35" s="415">
        <v>20</v>
      </c>
      <c r="G35" s="48"/>
    </row>
    <row r="36" spans="1:9" ht="15" x14ac:dyDescent="0.25">
      <c r="A36" s="47"/>
      <c r="B36" s="43" t="s">
        <v>361</v>
      </c>
      <c r="C36" s="389" t="s">
        <v>367</v>
      </c>
      <c r="D36" s="389">
        <v>68.286246953150737</v>
      </c>
      <c r="E36" s="394" t="s">
        <v>367</v>
      </c>
      <c r="F36" s="415">
        <v>21</v>
      </c>
      <c r="G36" s="48"/>
    </row>
    <row r="37" spans="1:9" ht="15" x14ac:dyDescent="0.25">
      <c r="A37" s="47"/>
      <c r="B37" s="43" t="s">
        <v>260</v>
      </c>
      <c r="C37" s="389">
        <v>69.377768393457742</v>
      </c>
      <c r="D37" s="389">
        <v>68.242499104149672</v>
      </c>
      <c r="E37" s="394">
        <v>-1.13526928930807</v>
      </c>
      <c r="F37" s="415">
        <v>22</v>
      </c>
      <c r="G37" s="48"/>
    </row>
    <row r="38" spans="1:9" ht="15" x14ac:dyDescent="0.25">
      <c r="A38" s="47"/>
      <c r="B38" s="43" t="s">
        <v>362</v>
      </c>
      <c r="C38" s="389" t="s">
        <v>367</v>
      </c>
      <c r="D38" s="389">
        <v>68.098958333333343</v>
      </c>
      <c r="E38" s="394" t="s">
        <v>367</v>
      </c>
      <c r="F38" s="415">
        <v>23</v>
      </c>
      <c r="G38" s="48"/>
    </row>
    <row r="39" spans="1:9" ht="15" x14ac:dyDescent="0.25">
      <c r="A39" s="47"/>
      <c r="B39" s="43" t="s">
        <v>365</v>
      </c>
      <c r="C39" s="389" t="s">
        <v>367</v>
      </c>
      <c r="D39" s="389">
        <v>65.862068965517238</v>
      </c>
      <c r="E39" s="394" t="s">
        <v>367</v>
      </c>
      <c r="F39" s="415">
        <v>24</v>
      </c>
      <c r="G39" s="48"/>
    </row>
    <row r="40" spans="1:9" ht="15" x14ac:dyDescent="0.25">
      <c r="A40" s="47"/>
      <c r="B40" s="43" t="s">
        <v>266</v>
      </c>
      <c r="C40" s="389">
        <v>63.723297163910416</v>
      </c>
      <c r="D40" s="389">
        <v>65.711749124877855</v>
      </c>
      <c r="E40" s="394">
        <v>1.9884519609674385</v>
      </c>
      <c r="F40" s="415">
        <v>25</v>
      </c>
      <c r="G40" s="48"/>
      <c r="H40" s="252"/>
    </row>
    <row r="41" spans="1:9" ht="14.25" customHeight="1" x14ac:dyDescent="0.25">
      <c r="A41" s="47"/>
      <c r="B41" s="43" t="s">
        <v>363</v>
      </c>
      <c r="C41" s="389" t="s">
        <v>367</v>
      </c>
      <c r="D41" s="389">
        <v>65.365258535849378</v>
      </c>
      <c r="E41" s="394" t="s">
        <v>367</v>
      </c>
      <c r="F41" s="415">
        <v>26</v>
      </c>
      <c r="G41" s="48"/>
      <c r="I41" s="137"/>
    </row>
    <row r="42" spans="1:9" ht="14.25" customHeight="1" x14ac:dyDescent="0.2">
      <c r="A42" s="47"/>
      <c r="B42" s="81"/>
      <c r="C42" s="322"/>
      <c r="D42" s="322"/>
      <c r="E42" s="322"/>
      <c r="F42" s="323"/>
      <c r="G42" s="48"/>
      <c r="H42" s="252"/>
      <c r="I42" s="137"/>
    </row>
    <row r="43" spans="1:9" ht="14.25" customHeight="1" x14ac:dyDescent="0.2">
      <c r="A43" s="47"/>
      <c r="B43" s="39" t="s">
        <v>280</v>
      </c>
      <c r="C43" s="322"/>
      <c r="D43" s="322"/>
      <c r="E43" s="322"/>
      <c r="F43" s="323"/>
      <c r="G43" s="48"/>
      <c r="H43" s="252"/>
      <c r="I43" s="137"/>
    </row>
    <row r="44" spans="1:9" ht="14.25" customHeight="1" x14ac:dyDescent="0.2">
      <c r="A44" s="47"/>
      <c r="B44" s="81" t="s">
        <v>261</v>
      </c>
      <c r="C44" s="69">
        <v>73.788509834207758</v>
      </c>
      <c r="D44" s="69">
        <v>76.179488657088498</v>
      </c>
      <c r="E44" s="69">
        <v>2.39097882288074</v>
      </c>
      <c r="F44" s="42">
        <v>1</v>
      </c>
      <c r="G44" s="48"/>
      <c r="H44" s="252"/>
      <c r="I44" s="137"/>
    </row>
    <row r="45" spans="1:9" ht="14.25" customHeight="1" x14ac:dyDescent="0.2">
      <c r="A45" s="47"/>
      <c r="B45" s="81" t="s">
        <v>268</v>
      </c>
      <c r="C45" s="69">
        <v>67.523631886192732</v>
      </c>
      <c r="D45" s="69">
        <v>72.782919883562471</v>
      </c>
      <c r="E45" s="69">
        <v>5.2592879973697393</v>
      </c>
      <c r="F45" s="42">
        <v>2</v>
      </c>
      <c r="G45" s="48"/>
      <c r="H45" s="252"/>
      <c r="I45" s="137"/>
    </row>
    <row r="46" spans="1:9" ht="14.25" customHeight="1" x14ac:dyDescent="0.2">
      <c r="A46" s="47"/>
      <c r="B46" s="81" t="s">
        <v>277</v>
      </c>
      <c r="C46" s="69">
        <v>72.326900580922</v>
      </c>
      <c r="D46" s="69">
        <v>72.719270226745905</v>
      </c>
      <c r="E46" s="69">
        <v>0.39236964582390499</v>
      </c>
      <c r="F46" s="42">
        <v>3</v>
      </c>
      <c r="G46" s="48"/>
      <c r="H46" s="252"/>
      <c r="I46" s="137"/>
    </row>
    <row r="47" spans="1:9" ht="14.25" customHeight="1" x14ac:dyDescent="0.2">
      <c r="A47" s="47"/>
      <c r="B47" s="81" t="s">
        <v>273</v>
      </c>
      <c r="C47" s="69">
        <v>68.431702323893802</v>
      </c>
      <c r="D47" s="69">
        <v>67.805012525689193</v>
      </c>
      <c r="E47" s="69">
        <v>-0.62668979820460891</v>
      </c>
      <c r="F47" s="42">
        <v>4</v>
      </c>
      <c r="G47" s="48"/>
      <c r="H47" s="252"/>
      <c r="I47" s="137"/>
    </row>
    <row r="48" spans="1:9" ht="14.25" customHeight="1" x14ac:dyDescent="0.2">
      <c r="A48" s="47"/>
      <c r="B48" s="39" t="s">
        <v>269</v>
      </c>
      <c r="C48" s="70">
        <v>69.471614407262919</v>
      </c>
      <c r="D48" s="70">
        <v>66.075660619719912</v>
      </c>
      <c r="E48" s="70">
        <v>-3.3959537875430073</v>
      </c>
      <c r="F48" s="67">
        <v>5</v>
      </c>
      <c r="G48" s="48"/>
      <c r="H48" s="252"/>
      <c r="I48" s="137"/>
    </row>
    <row r="49" spans="1:9" ht="14.25" customHeight="1" x14ac:dyDescent="0.2">
      <c r="A49" s="47"/>
      <c r="B49" s="81" t="s">
        <v>282</v>
      </c>
      <c r="C49" s="69">
        <v>68.121015043134435</v>
      </c>
      <c r="D49" s="69">
        <v>65.867587628827906</v>
      </c>
      <c r="E49" s="69">
        <v>-2.2534274143065289</v>
      </c>
      <c r="F49" s="42">
        <v>6</v>
      </c>
      <c r="G49" s="48"/>
      <c r="H49" s="252"/>
      <c r="I49" s="137"/>
    </row>
    <row r="50" spans="1:9" ht="14.25" customHeight="1" x14ac:dyDescent="0.2">
      <c r="A50" s="47"/>
      <c r="B50" s="81" t="s">
        <v>278</v>
      </c>
      <c r="C50" s="69">
        <v>62.396988504690086</v>
      </c>
      <c r="D50" s="69">
        <v>65.706690759522701</v>
      </c>
      <c r="E50" s="69">
        <v>3.3097022548326152</v>
      </c>
      <c r="F50" s="42">
        <v>7</v>
      </c>
      <c r="G50" s="48"/>
      <c r="H50" s="252"/>
      <c r="I50" s="137"/>
    </row>
    <row r="51" spans="1:9" ht="14.25" customHeight="1" x14ac:dyDescent="0.2">
      <c r="A51" s="47"/>
      <c r="B51" s="81" t="s">
        <v>285</v>
      </c>
      <c r="C51" s="69">
        <v>62.957423186596586</v>
      </c>
      <c r="D51" s="69">
        <v>65.035516969218634</v>
      </c>
      <c r="E51" s="69">
        <v>2.078093782622048</v>
      </c>
      <c r="F51" s="42">
        <v>8</v>
      </c>
      <c r="G51" s="48"/>
      <c r="H51" s="252"/>
      <c r="I51" s="137"/>
    </row>
    <row r="52" spans="1:9" ht="14.25" customHeight="1" x14ac:dyDescent="0.2">
      <c r="A52" s="47"/>
      <c r="B52" s="81" t="s">
        <v>270</v>
      </c>
      <c r="C52" s="69">
        <v>69.707639551051045</v>
      </c>
      <c r="D52" s="69">
        <v>63.135763699865635</v>
      </c>
      <c r="E52" s="69">
        <v>-6.5718758511854105</v>
      </c>
      <c r="F52" s="42">
        <v>9</v>
      </c>
      <c r="G52" s="48"/>
      <c r="H52" s="252"/>
      <c r="I52" s="137"/>
    </row>
    <row r="53" spans="1:9" ht="14.25" customHeight="1" x14ac:dyDescent="0.2">
      <c r="A53" s="47"/>
      <c r="B53" s="81" t="s">
        <v>283</v>
      </c>
      <c r="C53" s="69">
        <v>61.786861630996313</v>
      </c>
      <c r="D53" s="69">
        <v>62.967741935483865</v>
      </c>
      <c r="E53" s="69">
        <v>1.1808803044875518</v>
      </c>
      <c r="F53" s="42">
        <v>10</v>
      </c>
      <c r="G53" s="48"/>
      <c r="H53" s="252"/>
      <c r="I53" s="137"/>
    </row>
    <row r="54" spans="1:9" ht="14.25" customHeight="1" x14ac:dyDescent="0.2">
      <c r="A54" s="47"/>
      <c r="B54" s="81" t="s">
        <v>290</v>
      </c>
      <c r="C54" s="69">
        <v>63.771683992322458</v>
      </c>
      <c r="D54" s="69">
        <v>62.51402918069585</v>
      </c>
      <c r="E54" s="69">
        <v>-1.2576548116266082</v>
      </c>
      <c r="F54" s="42">
        <v>11</v>
      </c>
      <c r="G54" s="48"/>
      <c r="H54" s="252"/>
      <c r="I54" s="137"/>
    </row>
    <row r="55" spans="1:9" x14ac:dyDescent="0.2">
      <c r="A55" s="47"/>
      <c r="B55" s="43"/>
      <c r="C55" s="43"/>
      <c r="D55" s="43"/>
      <c r="E55" s="43"/>
      <c r="F55" s="43"/>
      <c r="G55" s="48"/>
    </row>
    <row r="56" spans="1:9" x14ac:dyDescent="0.2">
      <c r="A56" s="65" t="s">
        <v>75</v>
      </c>
      <c r="B56" s="43"/>
      <c r="C56" s="43"/>
      <c r="D56" s="43"/>
      <c r="E56" s="43"/>
      <c r="F56" s="43"/>
      <c r="G56" s="48"/>
    </row>
    <row r="57" spans="1:9" x14ac:dyDescent="0.2">
      <c r="A57" s="12" t="s">
        <v>134</v>
      </c>
      <c r="B57" s="183"/>
      <c r="C57" s="183"/>
      <c r="D57" s="50"/>
      <c r="E57" s="50"/>
      <c r="F57" s="50"/>
      <c r="G57" s="51"/>
    </row>
  </sheetData>
  <sortState ref="B44:F54">
    <sortCondition descending="1" ref="D44:D54"/>
  </sortState>
  <mergeCells count="5">
    <mergeCell ref="B10:F10"/>
    <mergeCell ref="B11:F11"/>
    <mergeCell ref="E13:E14"/>
    <mergeCell ref="F13:F14"/>
    <mergeCell ref="C13:D13"/>
  </mergeCells>
  <pageMargins left="0.70866141732283472" right="0.70866141732283472" top="0.74803149606299213" bottom="0.74803149606299213" header="0.31496062992125984" footer="0.31496062992125984"/>
  <pageSetup scale="77" orientation="portrait" horizontalDpi="4294967294" r:id="rId1"/>
  <headerFooter>
    <oddFooter>&amp;CPágina 13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52</vt:i4>
      </vt:variant>
      <vt:variant>
        <vt:lpstr>Rangos con nombre</vt:lpstr>
      </vt:variant>
      <vt:variant>
        <vt:i4>52</vt:i4>
      </vt:variant>
    </vt:vector>
  </HeadingPairs>
  <TitlesOfParts>
    <vt:vector size="104" baseType="lpstr">
      <vt:lpstr>Índice</vt:lpstr>
      <vt:lpstr>Mercado Laboral</vt:lpstr>
      <vt:lpstr>Posición Ocupacional</vt:lpstr>
      <vt:lpstr>Tasa de Ocupación</vt:lpstr>
      <vt:lpstr>Tasa Global de Part.</vt:lpstr>
      <vt:lpstr>Posición Ocupacional Gen.</vt:lpstr>
      <vt:lpstr>Tasa de Ocupación Hombres</vt:lpstr>
      <vt:lpstr>Tasa de Ocupación Mujeres</vt:lpstr>
      <vt:lpstr>Tasa Global de Part. Hombres</vt:lpstr>
      <vt:lpstr>Tasa Global de Part. Mujeres</vt:lpstr>
      <vt:lpstr>Tasa de Ocupación Etáreos</vt:lpstr>
      <vt:lpstr>Tasa Global de Part. Etáreos</vt:lpstr>
      <vt:lpstr>Informalidad DANE</vt:lpstr>
      <vt:lpstr>Tasa de Informalidad DANE</vt:lpstr>
      <vt:lpstr>Informalidad Fuerte</vt:lpstr>
      <vt:lpstr>Tasa de Informalidad Fuerte</vt:lpstr>
      <vt:lpstr>Dejan de Consumir Alimentos</vt:lpstr>
      <vt:lpstr>No Deja de Consumir Alimentos</vt:lpstr>
      <vt:lpstr>Se Consideran Pobres</vt:lpstr>
      <vt:lpstr>No se Consideran Pobres</vt:lpstr>
      <vt:lpstr>Población</vt:lpstr>
      <vt:lpstr>Saldos migratorios</vt:lpstr>
      <vt:lpstr>Pago Promedio AAB</vt:lpstr>
      <vt:lpstr>Pago Promedio Electricidad</vt:lpstr>
      <vt:lpstr>Pago Promedio Gas</vt:lpstr>
      <vt:lpstr>No Cubren Gastos Mínimos</vt:lpstr>
      <vt:lpstr>Solo Cubren Gastos Mínimos</vt:lpstr>
      <vt:lpstr>Cubren más de Gastos Mínimos</vt:lpstr>
      <vt:lpstr>Pago Promedio TeléfonoFijo y TV</vt:lpstr>
      <vt:lpstr>Pago Celular Prepago y Pospago</vt:lpstr>
      <vt:lpstr>Hogares con Computador</vt:lpstr>
      <vt:lpstr>Hogares con Conexión a Internet</vt:lpstr>
      <vt:lpstr>Uso de Computador Personas</vt:lpstr>
      <vt:lpstr>Uso de Internet Personas</vt:lpstr>
      <vt:lpstr>Frecuencia de Uso de Internet</vt:lpstr>
      <vt:lpstr>Lugares de Acceso a Internet</vt:lpstr>
      <vt:lpstr>Motivo no Uso Internet</vt:lpstr>
      <vt:lpstr>Uso de Celular</vt:lpstr>
      <vt:lpstr>Hogares con Tabletas</vt:lpstr>
      <vt:lpstr>Viviendas por Uso de Inmueble</vt:lpstr>
      <vt:lpstr>Viviendas por Tipo</vt:lpstr>
      <vt:lpstr>Viviendas por Estrato</vt:lpstr>
      <vt:lpstr>Viviendas Materiales Const</vt:lpstr>
      <vt:lpstr>Servicios Públicos en Viviendas</vt:lpstr>
      <vt:lpstr>Viviendas por Tipo de Ocupacion</vt:lpstr>
      <vt:lpstr>Gasto en Vivienda</vt:lpstr>
      <vt:lpstr>Financiamiento Gastos Vivienda</vt:lpstr>
      <vt:lpstr>Periodicidad Compras Alimentos</vt:lpstr>
      <vt:lpstr>Gasto Semanal Alimentos Subgrup</vt:lpstr>
      <vt:lpstr>Gasto Trimestral otros Subgrup</vt:lpstr>
      <vt:lpstr>Gasto Anual otros Subgrup</vt:lpstr>
      <vt:lpstr>Gasto Anual otros Subgrup c</vt:lpstr>
      <vt:lpstr>'Cubren más de Gastos Mínimos'!Área_de_impresión</vt:lpstr>
      <vt:lpstr>'Dejan de Consumir Alimentos'!Área_de_impresión</vt:lpstr>
      <vt:lpstr>'Financiamiento Gastos Vivienda'!Área_de_impresión</vt:lpstr>
      <vt:lpstr>'Frecuencia de Uso de Internet'!Área_de_impresión</vt:lpstr>
      <vt:lpstr>'Gasto Anual otros Subgrup'!Área_de_impresión</vt:lpstr>
      <vt:lpstr>'Gasto Anual otros Subgrup c'!Área_de_impresión</vt:lpstr>
      <vt:lpstr>'Gasto en Vivienda'!Área_de_impresión</vt:lpstr>
      <vt:lpstr>'Gasto Semanal Alimentos Subgrup'!Área_de_impresión</vt:lpstr>
      <vt:lpstr>'Gasto Trimestral otros Subgrup'!Área_de_impresión</vt:lpstr>
      <vt:lpstr>'Hogares con Computador'!Área_de_impresión</vt:lpstr>
      <vt:lpstr>'Hogares con Conexión a Internet'!Área_de_impresión</vt:lpstr>
      <vt:lpstr>'Hogares con Tabletas'!Área_de_impresión</vt:lpstr>
      <vt:lpstr>Índice!Área_de_impresión</vt:lpstr>
      <vt:lpstr>'Informalidad DANE'!Área_de_impresión</vt:lpstr>
      <vt:lpstr>'Informalidad Fuerte'!Área_de_impresión</vt:lpstr>
      <vt:lpstr>'Lugares de Acceso a Internet'!Área_de_impresión</vt:lpstr>
      <vt:lpstr>'Mercado Laboral'!Área_de_impresión</vt:lpstr>
      <vt:lpstr>'Motivo no Uso Internet'!Área_de_impresión</vt:lpstr>
      <vt:lpstr>'No Cubren Gastos Mínimos'!Área_de_impresión</vt:lpstr>
      <vt:lpstr>'No Deja de Consumir Alimentos'!Área_de_impresión</vt:lpstr>
      <vt:lpstr>'No se Consideran Pobres'!Área_de_impresión</vt:lpstr>
      <vt:lpstr>'Pago Celular Prepago y Pospago'!Área_de_impresión</vt:lpstr>
      <vt:lpstr>'Pago Promedio AAB'!Área_de_impresión</vt:lpstr>
      <vt:lpstr>'Pago Promedio Electricidad'!Área_de_impresión</vt:lpstr>
      <vt:lpstr>'Pago Promedio Gas'!Área_de_impresión</vt:lpstr>
      <vt:lpstr>'Pago Promedio TeléfonoFijo y TV'!Área_de_impresión</vt:lpstr>
      <vt:lpstr>'Periodicidad Compras Alimentos'!Área_de_impresión</vt:lpstr>
      <vt:lpstr>Población!Área_de_impresión</vt:lpstr>
      <vt:lpstr>'Posición Ocupacional'!Área_de_impresión</vt:lpstr>
      <vt:lpstr>'Posición Ocupacional Gen.'!Área_de_impresión</vt:lpstr>
      <vt:lpstr>'Saldos migratorios'!Área_de_impresión</vt:lpstr>
      <vt:lpstr>'Se Consideran Pobres'!Área_de_impresión</vt:lpstr>
      <vt:lpstr>'Servicios Públicos en Viviendas'!Área_de_impresión</vt:lpstr>
      <vt:lpstr>'Solo Cubren Gastos Mínimos'!Área_de_impresión</vt:lpstr>
      <vt:lpstr>'Tasa de Informalidad DANE'!Área_de_impresión</vt:lpstr>
      <vt:lpstr>'Tasa de Informalidad Fuerte'!Área_de_impresión</vt:lpstr>
      <vt:lpstr>'Tasa de Ocupación'!Área_de_impresión</vt:lpstr>
      <vt:lpstr>'Tasa de Ocupación Etáreos'!Área_de_impresión</vt:lpstr>
      <vt:lpstr>'Tasa de Ocupación Hombres'!Área_de_impresión</vt:lpstr>
      <vt:lpstr>'Tasa de Ocupación Mujeres'!Área_de_impresión</vt:lpstr>
      <vt:lpstr>'Tasa Global de Part.'!Área_de_impresión</vt:lpstr>
      <vt:lpstr>'Tasa Global de Part. Etáreos'!Área_de_impresión</vt:lpstr>
      <vt:lpstr>'Tasa Global de Part. Hombres'!Área_de_impresión</vt:lpstr>
      <vt:lpstr>'Tasa Global de Part. Mujeres'!Área_de_impresión</vt:lpstr>
      <vt:lpstr>'Uso de Celular'!Área_de_impresión</vt:lpstr>
      <vt:lpstr>'Uso de Computador Personas'!Área_de_impresión</vt:lpstr>
      <vt:lpstr>'Uso de Internet Personas'!Área_de_impresión</vt:lpstr>
      <vt:lpstr>'Viviendas Materiales Const'!Área_de_impresión</vt:lpstr>
      <vt:lpstr>'Viviendas por Estrato'!Área_de_impresión</vt:lpstr>
      <vt:lpstr>'Viviendas por Tipo'!Área_de_impresión</vt:lpstr>
      <vt:lpstr>'Viviendas por Tipo de Ocupacion'!Área_de_impresión</vt:lpstr>
      <vt:lpstr>'Viviendas por Uso de Inmueble'!Área_de_impresión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Augusto Reyes Velandia</dc:creator>
  <cp:lastModifiedBy>Oscar Leonardo Granados Garzon</cp:lastModifiedBy>
  <cp:lastPrinted>2019-04-23T19:59:09Z</cp:lastPrinted>
  <dcterms:created xsi:type="dcterms:W3CDTF">2015-04-15T20:59:35Z</dcterms:created>
  <dcterms:modified xsi:type="dcterms:W3CDTF">2019-10-03T20:32:20Z</dcterms:modified>
</cp:coreProperties>
</file>